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TEC\Lenka\Provozně-technicke odd\Dokumenty\Ing. Klečka\Akce 2022\042 0110_Elektroinstalace na očním operačním sále II\VZ_stavební práce\"/>
    </mc:Choice>
  </mc:AlternateContent>
  <xr:revisionPtr revIDLastSave="0" documentId="13_ncr:1_{C049DE31-C8DA-4DFC-ABCF-2FC0F70F8552}" xr6:coauthVersionLast="47" xr6:coauthVersionMax="47" xr10:uidLastSave="{00000000-0000-0000-0000-000000000000}"/>
  <bookViews>
    <workbookView xWindow="7545" yWindow="4560" windowWidth="21600" windowHeight="11385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 Pol" sheetId="12" r:id="rId4"/>
    <sheet name="01 02 Pol" sheetId="13" r:id="rId5"/>
    <sheet name="01 03 Pol" sheetId="14" r:id="rId6"/>
    <sheet name="01 OVN Pol" sheetId="15" r:id="rId7"/>
  </sheets>
  <externalReferences>
    <externalReference r:id="rId8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_xlnm.Print_Titles" localSheetId="4">'01 02 Pol'!$1:$7</definedName>
    <definedName name="_xlnm.Print_Titles" localSheetId="5">'01 03 Pol'!$1:$7</definedName>
    <definedName name="_xlnm.Print_Titles" localSheetId="6">'01 OVN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Pol'!$A$1:$X$342</definedName>
    <definedName name="_xlnm.Print_Area" localSheetId="4">'01 02 Pol'!$A$1:$X$227</definedName>
    <definedName name="_xlnm.Print_Area" localSheetId="5">'01 03 Pol'!$A$1:$X$105</definedName>
    <definedName name="_xlnm.Print_Area" localSheetId="6">'01 OVN Pol'!$A$1:$X$29</definedName>
    <definedName name="_xlnm.Print_Area" localSheetId="1">Stavba!$A$1:$J$89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8" i="1" l="1"/>
  <c r="I89" i="1" s="1"/>
  <c r="J88" i="1" s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G44" i="1"/>
  <c r="F44" i="1"/>
  <c r="G43" i="1"/>
  <c r="F43" i="1"/>
  <c r="G42" i="1"/>
  <c r="F42" i="1"/>
  <c r="G41" i="1"/>
  <c r="F41" i="1"/>
  <c r="G40" i="1"/>
  <c r="F40" i="1"/>
  <c r="G39" i="1"/>
  <c r="F39" i="1"/>
  <c r="G19" i="15"/>
  <c r="V8" i="15"/>
  <c r="G9" i="15"/>
  <c r="G8" i="15" s="1"/>
  <c r="I9" i="15"/>
  <c r="I8" i="15" s="1"/>
  <c r="K9" i="15"/>
  <c r="K8" i="15" s="1"/>
  <c r="O9" i="15"/>
  <c r="O8" i="15" s="1"/>
  <c r="Q9" i="15"/>
  <c r="Q8" i="15" s="1"/>
  <c r="V9" i="15"/>
  <c r="G10" i="15"/>
  <c r="M10" i="15" s="1"/>
  <c r="I10" i="15"/>
  <c r="K10" i="15"/>
  <c r="O10" i="15"/>
  <c r="Q10" i="15"/>
  <c r="V10" i="15"/>
  <c r="G11" i="15"/>
  <c r="I11" i="15"/>
  <c r="K11" i="15"/>
  <c r="M11" i="15"/>
  <c r="O11" i="15"/>
  <c r="Q11" i="15"/>
  <c r="V11" i="15"/>
  <c r="K12" i="15"/>
  <c r="G13" i="15"/>
  <c r="I13" i="15"/>
  <c r="I12" i="15" s="1"/>
  <c r="K13" i="15"/>
  <c r="M13" i="15"/>
  <c r="O13" i="15"/>
  <c r="O12" i="15" s="1"/>
  <c r="Q13" i="15"/>
  <c r="Q12" i="15" s="1"/>
  <c r="V13" i="15"/>
  <c r="V12" i="15" s="1"/>
  <c r="G14" i="15"/>
  <c r="I14" i="15"/>
  <c r="K14" i="15"/>
  <c r="M14" i="15"/>
  <c r="O14" i="15"/>
  <c r="Q14" i="15"/>
  <c r="V14" i="15"/>
  <c r="G15" i="15"/>
  <c r="I15" i="15"/>
  <c r="K15" i="15"/>
  <c r="M15" i="15"/>
  <c r="O15" i="15"/>
  <c r="Q15" i="15"/>
  <c r="V15" i="15"/>
  <c r="G16" i="15"/>
  <c r="M16" i="15" s="1"/>
  <c r="M12" i="15" s="1"/>
  <c r="I16" i="15"/>
  <c r="K16" i="15"/>
  <c r="O16" i="15"/>
  <c r="Q16" i="15"/>
  <c r="V16" i="15"/>
  <c r="G17" i="15"/>
  <c r="M17" i="15" s="1"/>
  <c r="I17" i="15"/>
  <c r="K17" i="15"/>
  <c r="O17" i="15"/>
  <c r="Q17" i="15"/>
  <c r="V17" i="15"/>
  <c r="AE19" i="15"/>
  <c r="G95" i="14"/>
  <c r="G9" i="14"/>
  <c r="M9" i="14" s="1"/>
  <c r="I9" i="14"/>
  <c r="I8" i="14" s="1"/>
  <c r="K9" i="14"/>
  <c r="K8" i="14" s="1"/>
  <c r="O9" i="14"/>
  <c r="O8" i="14" s="1"/>
  <c r="Q9" i="14"/>
  <c r="Q8" i="14" s="1"/>
  <c r="V9" i="14"/>
  <c r="G12" i="14"/>
  <c r="G8" i="14" s="1"/>
  <c r="I12" i="14"/>
  <c r="K12" i="14"/>
  <c r="O12" i="14"/>
  <c r="Q12" i="14"/>
  <c r="V12" i="14"/>
  <c r="G15" i="14"/>
  <c r="I15" i="14"/>
  <c r="K15" i="14"/>
  <c r="M15" i="14"/>
  <c r="O15" i="14"/>
  <c r="Q15" i="14"/>
  <c r="V15" i="14"/>
  <c r="G18" i="14"/>
  <c r="I18" i="14"/>
  <c r="K18" i="14"/>
  <c r="M18" i="14"/>
  <c r="O18" i="14"/>
  <c r="Q18" i="14"/>
  <c r="V18" i="14"/>
  <c r="G21" i="14"/>
  <c r="I21" i="14"/>
  <c r="K21" i="14"/>
  <c r="M21" i="14"/>
  <c r="O21" i="14"/>
  <c r="Q21" i="14"/>
  <c r="V21" i="14"/>
  <c r="G24" i="14"/>
  <c r="M24" i="14" s="1"/>
  <c r="I24" i="14"/>
  <c r="K24" i="14"/>
  <c r="O24" i="14"/>
  <c r="Q24" i="14"/>
  <c r="V24" i="14"/>
  <c r="G27" i="14"/>
  <c r="M27" i="14" s="1"/>
  <c r="I27" i="14"/>
  <c r="K27" i="14"/>
  <c r="O27" i="14"/>
  <c r="Q27" i="14"/>
  <c r="V27" i="14"/>
  <c r="G30" i="14"/>
  <c r="M30" i="14" s="1"/>
  <c r="I30" i="14"/>
  <c r="K30" i="14"/>
  <c r="O30" i="14"/>
  <c r="Q30" i="14"/>
  <c r="V30" i="14"/>
  <c r="V8" i="14" s="1"/>
  <c r="G33" i="14"/>
  <c r="I33" i="14"/>
  <c r="K33" i="14"/>
  <c r="M33" i="14"/>
  <c r="O33" i="14"/>
  <c r="Q33" i="14"/>
  <c r="V33" i="14"/>
  <c r="G36" i="14"/>
  <c r="G37" i="14"/>
  <c r="I37" i="14"/>
  <c r="I36" i="14" s="1"/>
  <c r="K37" i="14"/>
  <c r="M37" i="14"/>
  <c r="O37" i="14"/>
  <c r="O36" i="14" s="1"/>
  <c r="Q37" i="14"/>
  <c r="Q36" i="14" s="1"/>
  <c r="V37" i="14"/>
  <c r="V36" i="14" s="1"/>
  <c r="G40" i="14"/>
  <c r="I40" i="14"/>
  <c r="K40" i="14"/>
  <c r="K36" i="14" s="1"/>
  <c r="M40" i="14"/>
  <c r="O40" i="14"/>
  <c r="Q40" i="14"/>
  <c r="V40" i="14"/>
  <c r="G43" i="14"/>
  <c r="I43" i="14"/>
  <c r="K43" i="14"/>
  <c r="M43" i="14"/>
  <c r="O43" i="14"/>
  <c r="Q43" i="14"/>
  <c r="V43" i="14"/>
  <c r="G46" i="14"/>
  <c r="M46" i="14" s="1"/>
  <c r="I46" i="14"/>
  <c r="K46" i="14"/>
  <c r="O46" i="14"/>
  <c r="Q46" i="14"/>
  <c r="V46" i="14"/>
  <c r="G49" i="14"/>
  <c r="M49" i="14" s="1"/>
  <c r="I49" i="14"/>
  <c r="K49" i="14"/>
  <c r="O49" i="14"/>
  <c r="Q49" i="14"/>
  <c r="V49" i="14"/>
  <c r="G52" i="14"/>
  <c r="M52" i="14" s="1"/>
  <c r="I52" i="14"/>
  <c r="K52" i="14"/>
  <c r="O52" i="14"/>
  <c r="Q52" i="14"/>
  <c r="V52" i="14"/>
  <c r="G55" i="14"/>
  <c r="I55" i="14"/>
  <c r="K55" i="14"/>
  <c r="M55" i="14"/>
  <c r="O55" i="14"/>
  <c r="Q55" i="14"/>
  <c r="V55" i="14"/>
  <c r="G58" i="14"/>
  <c r="M58" i="14" s="1"/>
  <c r="I58" i="14"/>
  <c r="K58" i="14"/>
  <c r="O58" i="14"/>
  <c r="Q58" i="14"/>
  <c r="V58" i="14"/>
  <c r="G61" i="14"/>
  <c r="I61" i="14"/>
  <c r="K61" i="14"/>
  <c r="M61" i="14"/>
  <c r="O61" i="14"/>
  <c r="Q61" i="14"/>
  <c r="V61" i="14"/>
  <c r="G64" i="14"/>
  <c r="I64" i="14"/>
  <c r="K64" i="14"/>
  <c r="M64" i="14"/>
  <c r="O64" i="14"/>
  <c r="Q64" i="14"/>
  <c r="V64" i="14"/>
  <c r="G66" i="14"/>
  <c r="I66" i="14"/>
  <c r="K66" i="14"/>
  <c r="M66" i="14"/>
  <c r="O66" i="14"/>
  <c r="Q66" i="14"/>
  <c r="V66" i="14"/>
  <c r="G68" i="14"/>
  <c r="M68" i="14" s="1"/>
  <c r="I68" i="14"/>
  <c r="K68" i="14"/>
  <c r="O68" i="14"/>
  <c r="Q68" i="14"/>
  <c r="V68" i="14"/>
  <c r="G70" i="14"/>
  <c r="M70" i="14" s="1"/>
  <c r="I70" i="14"/>
  <c r="K70" i="14"/>
  <c r="O70" i="14"/>
  <c r="Q70" i="14"/>
  <c r="V70" i="14"/>
  <c r="G72" i="14"/>
  <c r="M72" i="14" s="1"/>
  <c r="I72" i="14"/>
  <c r="K72" i="14"/>
  <c r="O72" i="14"/>
  <c r="Q72" i="14"/>
  <c r="V72" i="14"/>
  <c r="G75" i="14"/>
  <c r="I75" i="14"/>
  <c r="K75" i="14"/>
  <c r="M75" i="14"/>
  <c r="O75" i="14"/>
  <c r="Q75" i="14"/>
  <c r="V75" i="14"/>
  <c r="G78" i="14"/>
  <c r="M78" i="14" s="1"/>
  <c r="I78" i="14"/>
  <c r="K78" i="14"/>
  <c r="O78" i="14"/>
  <c r="Q78" i="14"/>
  <c r="V78" i="14"/>
  <c r="G81" i="14"/>
  <c r="I81" i="14"/>
  <c r="K81" i="14"/>
  <c r="M81" i="14"/>
  <c r="O81" i="14"/>
  <c r="Q81" i="14"/>
  <c r="V81" i="14"/>
  <c r="G84" i="14"/>
  <c r="M84" i="14" s="1"/>
  <c r="I84" i="14"/>
  <c r="K84" i="14"/>
  <c r="O84" i="14"/>
  <c r="Q84" i="14"/>
  <c r="V84" i="14"/>
  <c r="G87" i="14"/>
  <c r="I87" i="14"/>
  <c r="K87" i="14"/>
  <c r="M87" i="14"/>
  <c r="O87" i="14"/>
  <c r="Q87" i="14"/>
  <c r="V87" i="14"/>
  <c r="G90" i="14"/>
  <c r="O90" i="14"/>
  <c r="G91" i="14"/>
  <c r="M91" i="14" s="1"/>
  <c r="I91" i="14"/>
  <c r="I90" i="14" s="1"/>
  <c r="K91" i="14"/>
  <c r="K90" i="14" s="1"/>
  <c r="O91" i="14"/>
  <c r="Q91" i="14"/>
  <c r="Q90" i="14" s="1"/>
  <c r="V91" i="14"/>
  <c r="G92" i="14"/>
  <c r="M92" i="14" s="1"/>
  <c r="I92" i="14"/>
  <c r="K92" i="14"/>
  <c r="O92" i="14"/>
  <c r="Q92" i="14"/>
  <c r="V92" i="14"/>
  <c r="V90" i="14" s="1"/>
  <c r="G93" i="14"/>
  <c r="I93" i="14"/>
  <c r="K93" i="14"/>
  <c r="M93" i="14"/>
  <c r="O93" i="14"/>
  <c r="Q93" i="14"/>
  <c r="V93" i="14"/>
  <c r="AE95" i="14"/>
  <c r="G217" i="13"/>
  <c r="G9" i="13"/>
  <c r="G8" i="13" s="1"/>
  <c r="I9" i="13"/>
  <c r="I8" i="13" s="1"/>
  <c r="K9" i="13"/>
  <c r="K8" i="13" s="1"/>
  <c r="O9" i="13"/>
  <c r="Q9" i="13"/>
  <c r="Q8" i="13" s="1"/>
  <c r="V9" i="13"/>
  <c r="G10" i="13"/>
  <c r="M10" i="13" s="1"/>
  <c r="I10" i="13"/>
  <c r="K10" i="13"/>
  <c r="O10" i="13"/>
  <c r="Q10" i="13"/>
  <c r="V10" i="13"/>
  <c r="G11" i="13"/>
  <c r="I11" i="13"/>
  <c r="K11" i="13"/>
  <c r="M11" i="13"/>
  <c r="O11" i="13"/>
  <c r="Q11" i="13"/>
  <c r="V11" i="13"/>
  <c r="G12" i="13"/>
  <c r="I12" i="13"/>
  <c r="K12" i="13"/>
  <c r="M12" i="13"/>
  <c r="O12" i="13"/>
  <c r="O8" i="13" s="1"/>
  <c r="Q12" i="13"/>
  <c r="V12" i="13"/>
  <c r="G13" i="13"/>
  <c r="I13" i="13"/>
  <c r="K13" i="13"/>
  <c r="M13" i="13"/>
  <c r="O13" i="13"/>
  <c r="Q13" i="13"/>
  <c r="V13" i="13"/>
  <c r="G14" i="13"/>
  <c r="I14" i="13"/>
  <c r="K14" i="13"/>
  <c r="M14" i="13"/>
  <c r="O14" i="13"/>
  <c r="Q14" i="13"/>
  <c r="V14" i="13"/>
  <c r="G15" i="13"/>
  <c r="I15" i="13"/>
  <c r="K15" i="13"/>
  <c r="M15" i="13"/>
  <c r="O15" i="13"/>
  <c r="Q15" i="13"/>
  <c r="V15" i="13"/>
  <c r="G16" i="13"/>
  <c r="M16" i="13" s="1"/>
  <c r="I16" i="13"/>
  <c r="K16" i="13"/>
  <c r="O16" i="13"/>
  <c r="Q16" i="13"/>
  <c r="V16" i="13"/>
  <c r="V8" i="13" s="1"/>
  <c r="G17" i="13"/>
  <c r="M17" i="13" s="1"/>
  <c r="I17" i="13"/>
  <c r="K17" i="13"/>
  <c r="O17" i="13"/>
  <c r="Q17" i="13"/>
  <c r="V17" i="13"/>
  <c r="G18" i="13"/>
  <c r="M18" i="13" s="1"/>
  <c r="I18" i="13"/>
  <c r="K18" i="13"/>
  <c r="O18" i="13"/>
  <c r="Q18" i="13"/>
  <c r="V18" i="13"/>
  <c r="G19" i="13"/>
  <c r="I19" i="13"/>
  <c r="K19" i="13"/>
  <c r="M19" i="13"/>
  <c r="O19" i="13"/>
  <c r="Q19" i="13"/>
  <c r="V19" i="13"/>
  <c r="G20" i="13"/>
  <c r="I20" i="13"/>
  <c r="K20" i="13"/>
  <c r="M20" i="13"/>
  <c r="O20" i="13"/>
  <c r="Q20" i="13"/>
  <c r="V20" i="13"/>
  <c r="G21" i="13"/>
  <c r="I21" i="13"/>
  <c r="K21" i="13"/>
  <c r="M21" i="13"/>
  <c r="O21" i="13"/>
  <c r="Q21" i="13"/>
  <c r="V21" i="13"/>
  <c r="G22" i="13"/>
  <c r="I22" i="13"/>
  <c r="K22" i="13"/>
  <c r="M22" i="13"/>
  <c r="O22" i="13"/>
  <c r="Q22" i="13"/>
  <c r="V22" i="13"/>
  <c r="G23" i="13"/>
  <c r="I23" i="13"/>
  <c r="K23" i="13"/>
  <c r="M23" i="13"/>
  <c r="O23" i="13"/>
  <c r="Q23" i="13"/>
  <c r="V23" i="13"/>
  <c r="G24" i="13"/>
  <c r="M24" i="13" s="1"/>
  <c r="I24" i="13"/>
  <c r="K24" i="13"/>
  <c r="O24" i="13"/>
  <c r="Q24" i="13"/>
  <c r="V24" i="13"/>
  <c r="G25" i="13"/>
  <c r="M25" i="13" s="1"/>
  <c r="I25" i="13"/>
  <c r="K25" i="13"/>
  <c r="O25" i="13"/>
  <c r="Q25" i="13"/>
  <c r="V25" i="13"/>
  <c r="G26" i="13"/>
  <c r="M26" i="13" s="1"/>
  <c r="I26" i="13"/>
  <c r="K26" i="13"/>
  <c r="O26" i="13"/>
  <c r="Q26" i="13"/>
  <c r="V26" i="13"/>
  <c r="G27" i="13"/>
  <c r="I27" i="13"/>
  <c r="K27" i="13"/>
  <c r="M27" i="13"/>
  <c r="O27" i="13"/>
  <c r="Q27" i="13"/>
  <c r="V27" i="13"/>
  <c r="G28" i="13"/>
  <c r="I28" i="13"/>
  <c r="K28" i="13"/>
  <c r="M28" i="13"/>
  <c r="O28" i="13"/>
  <c r="Q28" i="13"/>
  <c r="V28" i="13"/>
  <c r="G29" i="13"/>
  <c r="I29" i="13"/>
  <c r="K29" i="13"/>
  <c r="M29" i="13"/>
  <c r="O29" i="13"/>
  <c r="Q29" i="13"/>
  <c r="V29" i="13"/>
  <c r="G30" i="13"/>
  <c r="I30" i="13"/>
  <c r="K30" i="13"/>
  <c r="M30" i="13"/>
  <c r="O30" i="13"/>
  <c r="Q30" i="13"/>
  <c r="V30" i="13"/>
  <c r="G31" i="13"/>
  <c r="I31" i="13"/>
  <c r="K31" i="13"/>
  <c r="M31" i="13"/>
  <c r="O31" i="13"/>
  <c r="Q31" i="13"/>
  <c r="V31" i="13"/>
  <c r="G32" i="13"/>
  <c r="M32" i="13" s="1"/>
  <c r="I32" i="13"/>
  <c r="K32" i="13"/>
  <c r="O32" i="13"/>
  <c r="Q32" i="13"/>
  <c r="V32" i="13"/>
  <c r="G33" i="13"/>
  <c r="M33" i="13" s="1"/>
  <c r="I33" i="13"/>
  <c r="K33" i="13"/>
  <c r="O33" i="13"/>
  <c r="Q33" i="13"/>
  <c r="V33" i="13"/>
  <c r="G34" i="13"/>
  <c r="M34" i="13" s="1"/>
  <c r="I34" i="13"/>
  <c r="K34" i="13"/>
  <c r="O34" i="13"/>
  <c r="Q34" i="13"/>
  <c r="V34" i="13"/>
  <c r="G35" i="13"/>
  <c r="I35" i="13"/>
  <c r="K35" i="13"/>
  <c r="M35" i="13"/>
  <c r="O35" i="13"/>
  <c r="Q35" i="13"/>
  <c r="V35" i="13"/>
  <c r="G36" i="13"/>
  <c r="I36" i="13"/>
  <c r="K36" i="13"/>
  <c r="M36" i="13"/>
  <c r="O36" i="13"/>
  <c r="Q36" i="13"/>
  <c r="V36" i="13"/>
  <c r="G37" i="13"/>
  <c r="I37" i="13"/>
  <c r="K37" i="13"/>
  <c r="M37" i="13"/>
  <c r="O37" i="13"/>
  <c r="Q37" i="13"/>
  <c r="V37" i="13"/>
  <c r="G38" i="13"/>
  <c r="M38" i="13" s="1"/>
  <c r="I38" i="13"/>
  <c r="K38" i="13"/>
  <c r="O38" i="13"/>
  <c r="Q38" i="13"/>
  <c r="V38" i="13"/>
  <c r="G39" i="13"/>
  <c r="I39" i="13"/>
  <c r="K39" i="13"/>
  <c r="M39" i="13"/>
  <c r="O39" i="13"/>
  <c r="Q39" i="13"/>
  <c r="V39" i="13"/>
  <c r="G40" i="13"/>
  <c r="M40" i="13" s="1"/>
  <c r="I40" i="13"/>
  <c r="K40" i="13"/>
  <c r="O40" i="13"/>
  <c r="Q40" i="13"/>
  <c r="V40" i="13"/>
  <c r="G41" i="13"/>
  <c r="M41" i="13" s="1"/>
  <c r="I41" i="13"/>
  <c r="K41" i="13"/>
  <c r="O41" i="13"/>
  <c r="Q41" i="13"/>
  <c r="V41" i="13"/>
  <c r="G42" i="13"/>
  <c r="M42" i="13" s="1"/>
  <c r="I42" i="13"/>
  <c r="K42" i="13"/>
  <c r="O42" i="13"/>
  <c r="Q42" i="13"/>
  <c r="V42" i="13"/>
  <c r="G43" i="13"/>
  <c r="I43" i="13"/>
  <c r="K43" i="13"/>
  <c r="M43" i="13"/>
  <c r="O43" i="13"/>
  <c r="Q43" i="13"/>
  <c r="V43" i="13"/>
  <c r="G44" i="13"/>
  <c r="I44" i="13"/>
  <c r="K44" i="13"/>
  <c r="M44" i="13"/>
  <c r="O44" i="13"/>
  <c r="Q44" i="13"/>
  <c r="V44" i="13"/>
  <c r="G45" i="13"/>
  <c r="I45" i="13"/>
  <c r="K45" i="13"/>
  <c r="M45" i="13"/>
  <c r="O45" i="13"/>
  <c r="Q45" i="13"/>
  <c r="V45" i="13"/>
  <c r="G46" i="13"/>
  <c r="M46" i="13" s="1"/>
  <c r="I46" i="13"/>
  <c r="K46" i="13"/>
  <c r="O46" i="13"/>
  <c r="Q46" i="13"/>
  <c r="V46" i="13"/>
  <c r="G47" i="13"/>
  <c r="I47" i="13"/>
  <c r="K47" i="13"/>
  <c r="M47" i="13"/>
  <c r="O47" i="13"/>
  <c r="Q47" i="13"/>
  <c r="V47" i="13"/>
  <c r="G48" i="13"/>
  <c r="M48" i="13" s="1"/>
  <c r="I48" i="13"/>
  <c r="K48" i="13"/>
  <c r="O48" i="13"/>
  <c r="Q48" i="13"/>
  <c r="V48" i="13"/>
  <c r="G49" i="13"/>
  <c r="M49" i="13" s="1"/>
  <c r="I49" i="13"/>
  <c r="K49" i="13"/>
  <c r="O49" i="13"/>
  <c r="Q49" i="13"/>
  <c r="V49" i="13"/>
  <c r="G50" i="13"/>
  <c r="Q50" i="13"/>
  <c r="V50" i="13"/>
  <c r="G51" i="13"/>
  <c r="I51" i="13"/>
  <c r="I50" i="13" s="1"/>
  <c r="K51" i="13"/>
  <c r="K50" i="13" s="1"/>
  <c r="M51" i="13"/>
  <c r="M50" i="13" s="1"/>
  <c r="O51" i="13"/>
  <c r="O50" i="13" s="1"/>
  <c r="Q51" i="13"/>
  <c r="V51" i="13"/>
  <c r="K63" i="13"/>
  <c r="G64" i="13"/>
  <c r="I64" i="13"/>
  <c r="I63" i="13" s="1"/>
  <c r="K64" i="13"/>
  <c r="M64" i="13"/>
  <c r="O64" i="13"/>
  <c r="O63" i="13" s="1"/>
  <c r="Q64" i="13"/>
  <c r="Q63" i="13" s="1"/>
  <c r="V64" i="13"/>
  <c r="V63" i="13" s="1"/>
  <c r="G65" i="13"/>
  <c r="M65" i="13" s="1"/>
  <c r="I65" i="13"/>
  <c r="K65" i="13"/>
  <c r="O65" i="13"/>
  <c r="Q65" i="13"/>
  <c r="V65" i="13"/>
  <c r="G66" i="13"/>
  <c r="I66" i="13"/>
  <c r="K66" i="13"/>
  <c r="M66" i="13"/>
  <c r="O66" i="13"/>
  <c r="Q66" i="13"/>
  <c r="V66" i="13"/>
  <c r="G67" i="13"/>
  <c r="M67" i="13" s="1"/>
  <c r="I67" i="13"/>
  <c r="K67" i="13"/>
  <c r="O67" i="13"/>
  <c r="Q67" i="13"/>
  <c r="V67" i="13"/>
  <c r="G68" i="13"/>
  <c r="M68" i="13" s="1"/>
  <c r="I68" i="13"/>
  <c r="K68" i="13"/>
  <c r="O68" i="13"/>
  <c r="Q68" i="13"/>
  <c r="V68" i="13"/>
  <c r="G69" i="13"/>
  <c r="M69" i="13" s="1"/>
  <c r="I69" i="13"/>
  <c r="K69" i="13"/>
  <c r="O69" i="13"/>
  <c r="Q69" i="13"/>
  <c r="V69" i="13"/>
  <c r="I70" i="13"/>
  <c r="G71" i="13"/>
  <c r="G70" i="13" s="1"/>
  <c r="I71" i="13"/>
  <c r="K71" i="13"/>
  <c r="K70" i="13" s="1"/>
  <c r="M71" i="13"/>
  <c r="O71" i="13"/>
  <c r="O70" i="13" s="1"/>
  <c r="Q71" i="13"/>
  <c r="Q70" i="13" s="1"/>
  <c r="V71" i="13"/>
  <c r="G72" i="13"/>
  <c r="I72" i="13"/>
  <c r="K72" i="13"/>
  <c r="M72" i="13"/>
  <c r="O72" i="13"/>
  <c r="Q72" i="13"/>
  <c r="V72" i="13"/>
  <c r="V70" i="13" s="1"/>
  <c r="G73" i="13"/>
  <c r="I73" i="13"/>
  <c r="K73" i="13"/>
  <c r="M73" i="13"/>
  <c r="O73" i="13"/>
  <c r="Q73" i="13"/>
  <c r="V73" i="13"/>
  <c r="G74" i="13"/>
  <c r="I74" i="13"/>
  <c r="K74" i="13"/>
  <c r="M74" i="13"/>
  <c r="O74" i="13"/>
  <c r="Q74" i="13"/>
  <c r="V74" i="13"/>
  <c r="G75" i="13"/>
  <c r="M75" i="13" s="1"/>
  <c r="I75" i="13"/>
  <c r="K75" i="13"/>
  <c r="O75" i="13"/>
  <c r="Q75" i="13"/>
  <c r="V75" i="13"/>
  <c r="Q76" i="13"/>
  <c r="G77" i="13"/>
  <c r="M77" i="13" s="1"/>
  <c r="I77" i="13"/>
  <c r="I76" i="13" s="1"/>
  <c r="K77" i="13"/>
  <c r="K76" i="13" s="1"/>
  <c r="O77" i="13"/>
  <c r="O76" i="13" s="1"/>
  <c r="Q77" i="13"/>
  <c r="V77" i="13"/>
  <c r="V76" i="13" s="1"/>
  <c r="G78" i="13"/>
  <c r="M78" i="13" s="1"/>
  <c r="I78" i="13"/>
  <c r="K78" i="13"/>
  <c r="O78" i="13"/>
  <c r="Q78" i="13"/>
  <c r="V78" i="13"/>
  <c r="G79" i="13"/>
  <c r="I79" i="13"/>
  <c r="K79" i="13"/>
  <c r="M79" i="13"/>
  <c r="O79" i="13"/>
  <c r="Q79" i="13"/>
  <c r="V79" i="13"/>
  <c r="G80" i="13"/>
  <c r="I80" i="13"/>
  <c r="K80" i="13"/>
  <c r="M80" i="13"/>
  <c r="O80" i="13"/>
  <c r="Q80" i="13"/>
  <c r="V80" i="13"/>
  <c r="G82" i="13"/>
  <c r="I82" i="13"/>
  <c r="I81" i="13" s="1"/>
  <c r="K82" i="13"/>
  <c r="M82" i="13"/>
  <c r="O82" i="13"/>
  <c r="Q82" i="13"/>
  <c r="Q81" i="13" s="1"/>
  <c r="V82" i="13"/>
  <c r="V81" i="13" s="1"/>
  <c r="G83" i="13"/>
  <c r="M83" i="13" s="1"/>
  <c r="I83" i="13"/>
  <c r="K83" i="13"/>
  <c r="O83" i="13"/>
  <c r="Q83" i="13"/>
  <c r="V83" i="13"/>
  <c r="G84" i="13"/>
  <c r="G81" i="13" s="1"/>
  <c r="I84" i="13"/>
  <c r="K84" i="13"/>
  <c r="O84" i="13"/>
  <c r="Q84" i="13"/>
  <c r="V84" i="13"/>
  <c r="G85" i="13"/>
  <c r="M85" i="13" s="1"/>
  <c r="I85" i="13"/>
  <c r="K85" i="13"/>
  <c r="O85" i="13"/>
  <c r="Q85" i="13"/>
  <c r="V85" i="13"/>
  <c r="G86" i="13"/>
  <c r="M86" i="13" s="1"/>
  <c r="I86" i="13"/>
  <c r="K86" i="13"/>
  <c r="K81" i="13" s="1"/>
  <c r="O86" i="13"/>
  <c r="Q86" i="13"/>
  <c r="V86" i="13"/>
  <c r="G87" i="13"/>
  <c r="I87" i="13"/>
  <c r="K87" i="13"/>
  <c r="M87" i="13"/>
  <c r="O87" i="13"/>
  <c r="Q87" i="13"/>
  <c r="V87" i="13"/>
  <c r="G88" i="13"/>
  <c r="I88" i="13"/>
  <c r="K88" i="13"/>
  <c r="M88" i="13"/>
  <c r="O88" i="13"/>
  <c r="Q88" i="13"/>
  <c r="V88" i="13"/>
  <c r="G89" i="13"/>
  <c r="I89" i="13"/>
  <c r="K89" i="13"/>
  <c r="M89" i="13"/>
  <c r="O89" i="13"/>
  <c r="O81" i="13" s="1"/>
  <c r="Q89" i="13"/>
  <c r="V89" i="13"/>
  <c r="G90" i="13"/>
  <c r="I90" i="13"/>
  <c r="K90" i="13"/>
  <c r="M90" i="13"/>
  <c r="O90" i="13"/>
  <c r="Q90" i="13"/>
  <c r="V90" i="13"/>
  <c r="G91" i="13"/>
  <c r="M91" i="13" s="1"/>
  <c r="I91" i="13"/>
  <c r="K91" i="13"/>
  <c r="O91" i="13"/>
  <c r="Q91" i="13"/>
  <c r="V91" i="13"/>
  <c r="G92" i="13"/>
  <c r="M92" i="13" s="1"/>
  <c r="I92" i="13"/>
  <c r="K92" i="13"/>
  <c r="O92" i="13"/>
  <c r="Q92" i="13"/>
  <c r="V92" i="13"/>
  <c r="G93" i="13"/>
  <c r="M93" i="13" s="1"/>
  <c r="I93" i="13"/>
  <c r="K93" i="13"/>
  <c r="O93" i="13"/>
  <c r="Q93" i="13"/>
  <c r="V93" i="13"/>
  <c r="G94" i="13"/>
  <c r="M94" i="13" s="1"/>
  <c r="I94" i="13"/>
  <c r="K94" i="13"/>
  <c r="O94" i="13"/>
  <c r="Q94" i="13"/>
  <c r="V94" i="13"/>
  <c r="G96" i="13"/>
  <c r="I96" i="13"/>
  <c r="I95" i="13" s="1"/>
  <c r="K96" i="13"/>
  <c r="M96" i="13"/>
  <c r="O96" i="13"/>
  <c r="O95" i="13" s="1"/>
  <c r="Q96" i="13"/>
  <c r="Q95" i="13" s="1"/>
  <c r="V96" i="13"/>
  <c r="G97" i="13"/>
  <c r="I97" i="13"/>
  <c r="K97" i="13"/>
  <c r="M97" i="13"/>
  <c r="O97" i="13"/>
  <c r="Q97" i="13"/>
  <c r="V97" i="13"/>
  <c r="G98" i="13"/>
  <c r="I98" i="13"/>
  <c r="K98" i="13"/>
  <c r="M98" i="13"/>
  <c r="O98" i="13"/>
  <c r="Q98" i="13"/>
  <c r="V98" i="13"/>
  <c r="V95" i="13" s="1"/>
  <c r="G99" i="13"/>
  <c r="M99" i="13" s="1"/>
  <c r="I99" i="13"/>
  <c r="K99" i="13"/>
  <c r="O99" i="13"/>
  <c r="Q99" i="13"/>
  <c r="V99" i="13"/>
  <c r="G100" i="13"/>
  <c r="M100" i="13" s="1"/>
  <c r="I100" i="13"/>
  <c r="K100" i="13"/>
  <c r="O100" i="13"/>
  <c r="Q100" i="13"/>
  <c r="V100" i="13"/>
  <c r="G101" i="13"/>
  <c r="M101" i="13" s="1"/>
  <c r="I101" i="13"/>
  <c r="K101" i="13"/>
  <c r="O101" i="13"/>
  <c r="Q101" i="13"/>
  <c r="V101" i="13"/>
  <c r="G102" i="13"/>
  <c r="M102" i="13" s="1"/>
  <c r="I102" i="13"/>
  <c r="K102" i="13"/>
  <c r="O102" i="13"/>
  <c r="Q102" i="13"/>
  <c r="V102" i="13"/>
  <c r="G103" i="13"/>
  <c r="I103" i="13"/>
  <c r="K103" i="13"/>
  <c r="K95" i="13" s="1"/>
  <c r="M103" i="13"/>
  <c r="O103" i="13"/>
  <c r="Q103" i="13"/>
  <c r="V103" i="13"/>
  <c r="G104" i="13"/>
  <c r="I104" i="13"/>
  <c r="K104" i="13"/>
  <c r="M104" i="13"/>
  <c r="O104" i="13"/>
  <c r="Q104" i="13"/>
  <c r="V104" i="13"/>
  <c r="G105" i="13"/>
  <c r="I105" i="13"/>
  <c r="K105" i="13"/>
  <c r="M105" i="13"/>
  <c r="O105" i="13"/>
  <c r="Q105" i="13"/>
  <c r="V105" i="13"/>
  <c r="G106" i="13"/>
  <c r="I106" i="13"/>
  <c r="K106" i="13"/>
  <c r="M106" i="13"/>
  <c r="O106" i="13"/>
  <c r="Q106" i="13"/>
  <c r="V106" i="13"/>
  <c r="G107" i="13"/>
  <c r="I107" i="13"/>
  <c r="K107" i="13"/>
  <c r="M107" i="13"/>
  <c r="O107" i="13"/>
  <c r="Q107" i="13"/>
  <c r="V107" i="13"/>
  <c r="G108" i="13"/>
  <c r="M108" i="13" s="1"/>
  <c r="I108" i="13"/>
  <c r="K108" i="13"/>
  <c r="O108" i="13"/>
  <c r="Q108" i="13"/>
  <c r="V108" i="13"/>
  <c r="G109" i="13"/>
  <c r="M109" i="13" s="1"/>
  <c r="I109" i="13"/>
  <c r="K109" i="13"/>
  <c r="O109" i="13"/>
  <c r="Q109" i="13"/>
  <c r="V109" i="13"/>
  <c r="G110" i="13"/>
  <c r="M110" i="13" s="1"/>
  <c r="I110" i="13"/>
  <c r="K110" i="13"/>
  <c r="O110" i="13"/>
  <c r="Q110" i="13"/>
  <c r="V110" i="13"/>
  <c r="G111" i="13"/>
  <c r="I111" i="13"/>
  <c r="K111" i="13"/>
  <c r="M111" i="13"/>
  <c r="O111" i="13"/>
  <c r="Q111" i="13"/>
  <c r="V111" i="13"/>
  <c r="G112" i="13"/>
  <c r="I112" i="13"/>
  <c r="K112" i="13"/>
  <c r="M112" i="13"/>
  <c r="O112" i="13"/>
  <c r="Q112" i="13"/>
  <c r="V112" i="13"/>
  <c r="G113" i="13"/>
  <c r="M113" i="13" s="1"/>
  <c r="I113" i="13"/>
  <c r="K113" i="13"/>
  <c r="O113" i="13"/>
  <c r="Q113" i="13"/>
  <c r="V113" i="13"/>
  <c r="G114" i="13"/>
  <c r="I114" i="13"/>
  <c r="K114" i="13"/>
  <c r="M114" i="13"/>
  <c r="O114" i="13"/>
  <c r="Q114" i="13"/>
  <c r="V114" i="13"/>
  <c r="G115" i="13"/>
  <c r="I115" i="13"/>
  <c r="K115" i="13"/>
  <c r="M115" i="13"/>
  <c r="O115" i="13"/>
  <c r="Q115" i="13"/>
  <c r="V115" i="13"/>
  <c r="G116" i="13"/>
  <c r="M116" i="13" s="1"/>
  <c r="I116" i="13"/>
  <c r="K116" i="13"/>
  <c r="O116" i="13"/>
  <c r="Q116" i="13"/>
  <c r="V116" i="13"/>
  <c r="G117" i="13"/>
  <c r="M117" i="13" s="1"/>
  <c r="I117" i="13"/>
  <c r="K117" i="13"/>
  <c r="O117" i="13"/>
  <c r="Q117" i="13"/>
  <c r="V117" i="13"/>
  <c r="G118" i="13"/>
  <c r="M118" i="13" s="1"/>
  <c r="I118" i="13"/>
  <c r="K118" i="13"/>
  <c r="O118" i="13"/>
  <c r="Q118" i="13"/>
  <c r="V118" i="13"/>
  <c r="G119" i="13"/>
  <c r="I119" i="13"/>
  <c r="K119" i="13"/>
  <c r="M119" i="13"/>
  <c r="O119" i="13"/>
  <c r="Q119" i="13"/>
  <c r="V119" i="13"/>
  <c r="G120" i="13"/>
  <c r="I120" i="13"/>
  <c r="K120" i="13"/>
  <c r="M120" i="13"/>
  <c r="O120" i="13"/>
  <c r="Q120" i="13"/>
  <c r="V120" i="13"/>
  <c r="G121" i="13"/>
  <c r="I121" i="13"/>
  <c r="K121" i="13"/>
  <c r="M121" i="13"/>
  <c r="O121" i="13"/>
  <c r="Q121" i="13"/>
  <c r="V121" i="13"/>
  <c r="G122" i="13"/>
  <c r="I122" i="13"/>
  <c r="K122" i="13"/>
  <c r="M122" i="13"/>
  <c r="O122" i="13"/>
  <c r="Q122" i="13"/>
  <c r="V122" i="13"/>
  <c r="G123" i="13"/>
  <c r="I123" i="13"/>
  <c r="K123" i="13"/>
  <c r="M123" i="13"/>
  <c r="O123" i="13"/>
  <c r="Q123" i="13"/>
  <c r="V123" i="13"/>
  <c r="G124" i="13"/>
  <c r="M124" i="13" s="1"/>
  <c r="I124" i="13"/>
  <c r="K124" i="13"/>
  <c r="O124" i="13"/>
  <c r="Q124" i="13"/>
  <c r="V124" i="13"/>
  <c r="G125" i="13"/>
  <c r="M125" i="13" s="1"/>
  <c r="I125" i="13"/>
  <c r="K125" i="13"/>
  <c r="O125" i="13"/>
  <c r="Q125" i="13"/>
  <c r="V125" i="13"/>
  <c r="G126" i="13"/>
  <c r="I126" i="13"/>
  <c r="K126" i="13"/>
  <c r="M126" i="13"/>
  <c r="O126" i="13"/>
  <c r="Q126" i="13"/>
  <c r="V126" i="13"/>
  <c r="G127" i="13"/>
  <c r="I127" i="13"/>
  <c r="K127" i="13"/>
  <c r="M127" i="13"/>
  <c r="O127" i="13"/>
  <c r="Q127" i="13"/>
  <c r="V127" i="13"/>
  <c r="G128" i="13"/>
  <c r="I128" i="13"/>
  <c r="K128" i="13"/>
  <c r="M128" i="13"/>
  <c r="O128" i="13"/>
  <c r="Q128" i="13"/>
  <c r="V128" i="13"/>
  <c r="G129" i="13"/>
  <c r="I129" i="13"/>
  <c r="K129" i="13"/>
  <c r="M129" i="13"/>
  <c r="O129" i="13"/>
  <c r="Q129" i="13"/>
  <c r="V129" i="13"/>
  <c r="G130" i="13"/>
  <c r="I130" i="13"/>
  <c r="K130" i="13"/>
  <c r="M130" i="13"/>
  <c r="O130" i="13"/>
  <c r="Q130" i="13"/>
  <c r="V130" i="13"/>
  <c r="G131" i="13"/>
  <c r="I131" i="13"/>
  <c r="K131" i="13"/>
  <c r="M131" i="13"/>
  <c r="O131" i="13"/>
  <c r="Q131" i="13"/>
  <c r="V131" i="13"/>
  <c r="G132" i="13"/>
  <c r="M132" i="13" s="1"/>
  <c r="I132" i="13"/>
  <c r="K132" i="13"/>
  <c r="O132" i="13"/>
  <c r="Q132" i="13"/>
  <c r="V132" i="13"/>
  <c r="G133" i="13"/>
  <c r="M133" i="13" s="1"/>
  <c r="I133" i="13"/>
  <c r="K133" i="13"/>
  <c r="O133" i="13"/>
  <c r="Q133" i="13"/>
  <c r="V133" i="13"/>
  <c r="G134" i="13"/>
  <c r="I134" i="13"/>
  <c r="K134" i="13"/>
  <c r="M134" i="13"/>
  <c r="O134" i="13"/>
  <c r="Q134" i="13"/>
  <c r="V134" i="13"/>
  <c r="G135" i="13"/>
  <c r="I135" i="13"/>
  <c r="K135" i="13"/>
  <c r="M135" i="13"/>
  <c r="O135" i="13"/>
  <c r="Q135" i="13"/>
  <c r="V135" i="13"/>
  <c r="G136" i="13"/>
  <c r="I136" i="13"/>
  <c r="K136" i="13"/>
  <c r="M136" i="13"/>
  <c r="O136" i="13"/>
  <c r="Q136" i="13"/>
  <c r="V136" i="13"/>
  <c r="G137" i="13"/>
  <c r="I137" i="13"/>
  <c r="K137" i="13"/>
  <c r="M137" i="13"/>
  <c r="O137" i="13"/>
  <c r="Q137" i="13"/>
  <c r="V137" i="13"/>
  <c r="G138" i="13"/>
  <c r="I138" i="13"/>
  <c r="K138" i="13"/>
  <c r="M138" i="13"/>
  <c r="O138" i="13"/>
  <c r="Q138" i="13"/>
  <c r="V138" i="13"/>
  <c r="G139" i="13"/>
  <c r="I139" i="13"/>
  <c r="K139" i="13"/>
  <c r="M139" i="13"/>
  <c r="O139" i="13"/>
  <c r="Q139" i="13"/>
  <c r="V139" i="13"/>
  <c r="G140" i="13"/>
  <c r="M140" i="13" s="1"/>
  <c r="I140" i="13"/>
  <c r="K140" i="13"/>
  <c r="O140" i="13"/>
  <c r="Q140" i="13"/>
  <c r="V140" i="13"/>
  <c r="G141" i="13"/>
  <c r="M141" i="13" s="1"/>
  <c r="I141" i="13"/>
  <c r="K141" i="13"/>
  <c r="O141" i="13"/>
  <c r="Q141" i="13"/>
  <c r="V141" i="13"/>
  <c r="G142" i="13"/>
  <c r="I142" i="13"/>
  <c r="K142" i="13"/>
  <c r="M142" i="13"/>
  <c r="O142" i="13"/>
  <c r="Q142" i="13"/>
  <c r="V142" i="13"/>
  <c r="G143" i="13"/>
  <c r="I143" i="13"/>
  <c r="K143" i="13"/>
  <c r="M143" i="13"/>
  <c r="O143" i="13"/>
  <c r="Q143" i="13"/>
  <c r="V143" i="13"/>
  <c r="G144" i="13"/>
  <c r="I144" i="13"/>
  <c r="K144" i="13"/>
  <c r="M144" i="13"/>
  <c r="O144" i="13"/>
  <c r="Q144" i="13"/>
  <c r="V144" i="13"/>
  <c r="G145" i="13"/>
  <c r="M145" i="13" s="1"/>
  <c r="I145" i="13"/>
  <c r="K145" i="13"/>
  <c r="O145" i="13"/>
  <c r="Q145" i="13"/>
  <c r="V145" i="13"/>
  <c r="G146" i="13"/>
  <c r="I146" i="13"/>
  <c r="K146" i="13"/>
  <c r="M146" i="13"/>
  <c r="O146" i="13"/>
  <c r="Q146" i="13"/>
  <c r="V146" i="13"/>
  <c r="G147" i="13"/>
  <c r="I147" i="13"/>
  <c r="K147" i="13"/>
  <c r="M147" i="13"/>
  <c r="O147" i="13"/>
  <c r="Q147" i="13"/>
  <c r="V147" i="13"/>
  <c r="G148" i="13"/>
  <c r="M148" i="13" s="1"/>
  <c r="I148" i="13"/>
  <c r="K148" i="13"/>
  <c r="O148" i="13"/>
  <c r="Q148" i="13"/>
  <c r="V148" i="13"/>
  <c r="G149" i="13"/>
  <c r="M149" i="13" s="1"/>
  <c r="I149" i="13"/>
  <c r="K149" i="13"/>
  <c r="O149" i="13"/>
  <c r="Q149" i="13"/>
  <c r="V149" i="13"/>
  <c r="G150" i="13"/>
  <c r="I150" i="13"/>
  <c r="K150" i="13"/>
  <c r="M150" i="13"/>
  <c r="O150" i="13"/>
  <c r="Q150" i="13"/>
  <c r="V150" i="13"/>
  <c r="G151" i="13"/>
  <c r="I151" i="13"/>
  <c r="K151" i="13"/>
  <c r="M151" i="13"/>
  <c r="O151" i="13"/>
  <c r="Q151" i="13"/>
  <c r="V151" i="13"/>
  <c r="G152" i="13"/>
  <c r="I152" i="13"/>
  <c r="K152" i="13"/>
  <c r="M152" i="13"/>
  <c r="O152" i="13"/>
  <c r="Q152" i="13"/>
  <c r="V152" i="13"/>
  <c r="G153" i="13"/>
  <c r="I153" i="13"/>
  <c r="K153" i="13"/>
  <c r="M153" i="13"/>
  <c r="O153" i="13"/>
  <c r="Q153" i="13"/>
  <c r="V153" i="13"/>
  <c r="G154" i="13"/>
  <c r="I154" i="13"/>
  <c r="K154" i="13"/>
  <c r="M154" i="13"/>
  <c r="O154" i="13"/>
  <c r="Q154" i="13"/>
  <c r="V154" i="13"/>
  <c r="G155" i="13"/>
  <c r="I155" i="13"/>
  <c r="K155" i="13"/>
  <c r="M155" i="13"/>
  <c r="O155" i="13"/>
  <c r="Q155" i="13"/>
  <c r="V155" i="13"/>
  <c r="G156" i="13"/>
  <c r="M156" i="13" s="1"/>
  <c r="I156" i="13"/>
  <c r="K156" i="13"/>
  <c r="O156" i="13"/>
  <c r="Q156" i="13"/>
  <c r="V156" i="13"/>
  <c r="G157" i="13"/>
  <c r="M157" i="13" s="1"/>
  <c r="I157" i="13"/>
  <c r="K157" i="13"/>
  <c r="O157" i="13"/>
  <c r="Q157" i="13"/>
  <c r="V157" i="13"/>
  <c r="G158" i="13"/>
  <c r="I158" i="13"/>
  <c r="K158" i="13"/>
  <c r="M158" i="13"/>
  <c r="O158" i="13"/>
  <c r="Q158" i="13"/>
  <c r="V158" i="13"/>
  <c r="G159" i="13"/>
  <c r="I159" i="13"/>
  <c r="K159" i="13"/>
  <c r="M159" i="13"/>
  <c r="O159" i="13"/>
  <c r="Q159" i="13"/>
  <c r="V159" i="13"/>
  <c r="G160" i="13"/>
  <c r="I160" i="13"/>
  <c r="K160" i="13"/>
  <c r="M160" i="13"/>
  <c r="O160" i="13"/>
  <c r="Q160" i="13"/>
  <c r="V160" i="13"/>
  <c r="G161" i="13"/>
  <c r="I161" i="13"/>
  <c r="K161" i="13"/>
  <c r="M161" i="13"/>
  <c r="O161" i="13"/>
  <c r="Q161" i="13"/>
  <c r="V161" i="13"/>
  <c r="G162" i="13"/>
  <c r="I162" i="13"/>
  <c r="K162" i="13"/>
  <c r="M162" i="13"/>
  <c r="O162" i="13"/>
  <c r="Q162" i="13"/>
  <c r="V162" i="13"/>
  <c r="G163" i="13"/>
  <c r="I163" i="13"/>
  <c r="K163" i="13"/>
  <c r="M163" i="13"/>
  <c r="O163" i="13"/>
  <c r="Q163" i="13"/>
  <c r="V163" i="13"/>
  <c r="G164" i="13"/>
  <c r="M164" i="13" s="1"/>
  <c r="I164" i="13"/>
  <c r="K164" i="13"/>
  <c r="O164" i="13"/>
  <c r="Q164" i="13"/>
  <c r="V164" i="13"/>
  <c r="G165" i="13"/>
  <c r="M165" i="13" s="1"/>
  <c r="I165" i="13"/>
  <c r="K165" i="13"/>
  <c r="O165" i="13"/>
  <c r="Q165" i="13"/>
  <c r="V165" i="13"/>
  <c r="G166" i="13"/>
  <c r="I166" i="13"/>
  <c r="K166" i="13"/>
  <c r="M166" i="13"/>
  <c r="O166" i="13"/>
  <c r="Q166" i="13"/>
  <c r="V166" i="13"/>
  <c r="G167" i="13"/>
  <c r="I167" i="13"/>
  <c r="K167" i="13"/>
  <c r="M167" i="13"/>
  <c r="O167" i="13"/>
  <c r="Q167" i="13"/>
  <c r="V167" i="13"/>
  <c r="G168" i="13"/>
  <c r="I168" i="13"/>
  <c r="K168" i="13"/>
  <c r="M168" i="13"/>
  <c r="O168" i="13"/>
  <c r="Q168" i="13"/>
  <c r="V168" i="13"/>
  <c r="G169" i="13"/>
  <c r="M169" i="13" s="1"/>
  <c r="I169" i="13"/>
  <c r="K169" i="13"/>
  <c r="O169" i="13"/>
  <c r="Q169" i="13"/>
  <c r="V169" i="13"/>
  <c r="G170" i="13"/>
  <c r="I170" i="13"/>
  <c r="K170" i="13"/>
  <c r="M170" i="13"/>
  <c r="O170" i="13"/>
  <c r="Q170" i="13"/>
  <c r="V170" i="13"/>
  <c r="G171" i="13"/>
  <c r="I171" i="13"/>
  <c r="K171" i="13"/>
  <c r="M171" i="13"/>
  <c r="O171" i="13"/>
  <c r="Q171" i="13"/>
  <c r="V171" i="13"/>
  <c r="G172" i="13"/>
  <c r="M172" i="13" s="1"/>
  <c r="I172" i="13"/>
  <c r="K172" i="13"/>
  <c r="O172" i="13"/>
  <c r="Q172" i="13"/>
  <c r="V172" i="13"/>
  <c r="G173" i="13"/>
  <c r="M173" i="13" s="1"/>
  <c r="I173" i="13"/>
  <c r="K173" i="13"/>
  <c r="O173" i="13"/>
  <c r="Q173" i="13"/>
  <c r="V173" i="13"/>
  <c r="G174" i="13"/>
  <c r="I174" i="13"/>
  <c r="K174" i="13"/>
  <c r="M174" i="13"/>
  <c r="O174" i="13"/>
  <c r="Q174" i="13"/>
  <c r="V174" i="13"/>
  <c r="G175" i="13"/>
  <c r="I175" i="13"/>
  <c r="K175" i="13"/>
  <c r="M175" i="13"/>
  <c r="O175" i="13"/>
  <c r="Q175" i="13"/>
  <c r="V175" i="13"/>
  <c r="G176" i="13"/>
  <c r="I176" i="13"/>
  <c r="K176" i="13"/>
  <c r="M176" i="13"/>
  <c r="O176" i="13"/>
  <c r="Q176" i="13"/>
  <c r="V176" i="13"/>
  <c r="G177" i="13"/>
  <c r="M177" i="13" s="1"/>
  <c r="I177" i="13"/>
  <c r="K177" i="13"/>
  <c r="O177" i="13"/>
  <c r="Q177" i="13"/>
  <c r="V177" i="13"/>
  <c r="G178" i="13"/>
  <c r="I178" i="13"/>
  <c r="K178" i="13"/>
  <c r="M178" i="13"/>
  <c r="O178" i="13"/>
  <c r="Q178" i="13"/>
  <c r="V178" i="13"/>
  <c r="G179" i="13"/>
  <c r="I179" i="13"/>
  <c r="K179" i="13"/>
  <c r="M179" i="13"/>
  <c r="O179" i="13"/>
  <c r="Q179" i="13"/>
  <c r="V179" i="13"/>
  <c r="G180" i="13"/>
  <c r="M180" i="13" s="1"/>
  <c r="I180" i="13"/>
  <c r="K180" i="13"/>
  <c r="O180" i="13"/>
  <c r="Q180" i="13"/>
  <c r="V180" i="13"/>
  <c r="G181" i="13"/>
  <c r="M181" i="13" s="1"/>
  <c r="I181" i="13"/>
  <c r="K181" i="13"/>
  <c r="O181" i="13"/>
  <c r="Q181" i="13"/>
  <c r="V181" i="13"/>
  <c r="G182" i="13"/>
  <c r="I182" i="13"/>
  <c r="K182" i="13"/>
  <c r="M182" i="13"/>
  <c r="O182" i="13"/>
  <c r="Q182" i="13"/>
  <c r="V182" i="13"/>
  <c r="G183" i="13"/>
  <c r="I183" i="13"/>
  <c r="K183" i="13"/>
  <c r="M183" i="13"/>
  <c r="O183" i="13"/>
  <c r="Q183" i="13"/>
  <c r="V183" i="13"/>
  <c r="G184" i="13"/>
  <c r="I184" i="13"/>
  <c r="K184" i="13"/>
  <c r="M184" i="13"/>
  <c r="O184" i="13"/>
  <c r="Q184" i="13"/>
  <c r="V184" i="13"/>
  <c r="G185" i="13"/>
  <c r="M185" i="13" s="1"/>
  <c r="I185" i="13"/>
  <c r="K185" i="13"/>
  <c r="O185" i="13"/>
  <c r="Q185" i="13"/>
  <c r="V185" i="13"/>
  <c r="G186" i="13"/>
  <c r="I186" i="13"/>
  <c r="K186" i="13"/>
  <c r="M186" i="13"/>
  <c r="O186" i="13"/>
  <c r="Q186" i="13"/>
  <c r="V186" i="13"/>
  <c r="G187" i="13"/>
  <c r="I187" i="13"/>
  <c r="K187" i="13"/>
  <c r="M187" i="13"/>
  <c r="O187" i="13"/>
  <c r="Q187" i="13"/>
  <c r="V187" i="13"/>
  <c r="G188" i="13"/>
  <c r="M188" i="13" s="1"/>
  <c r="I188" i="13"/>
  <c r="K188" i="13"/>
  <c r="O188" i="13"/>
  <c r="Q188" i="13"/>
  <c r="V188" i="13"/>
  <c r="G189" i="13"/>
  <c r="M189" i="13" s="1"/>
  <c r="I189" i="13"/>
  <c r="K189" i="13"/>
  <c r="O189" i="13"/>
  <c r="Q189" i="13"/>
  <c r="V189" i="13"/>
  <c r="G190" i="13"/>
  <c r="I190" i="13"/>
  <c r="K190" i="13"/>
  <c r="M190" i="13"/>
  <c r="O190" i="13"/>
  <c r="Q190" i="13"/>
  <c r="V190" i="13"/>
  <c r="G191" i="13"/>
  <c r="I191" i="13"/>
  <c r="K191" i="13"/>
  <c r="M191" i="13"/>
  <c r="O191" i="13"/>
  <c r="Q191" i="13"/>
  <c r="V191" i="13"/>
  <c r="G192" i="13"/>
  <c r="I192" i="13"/>
  <c r="K192" i="13"/>
  <c r="M192" i="13"/>
  <c r="O192" i="13"/>
  <c r="Q192" i="13"/>
  <c r="V192" i="13"/>
  <c r="G193" i="13"/>
  <c r="M193" i="13" s="1"/>
  <c r="I193" i="13"/>
  <c r="K193" i="13"/>
  <c r="O193" i="13"/>
  <c r="Q193" i="13"/>
  <c r="V193" i="13"/>
  <c r="G195" i="13"/>
  <c r="I195" i="13"/>
  <c r="I194" i="13" s="1"/>
  <c r="K195" i="13"/>
  <c r="M195" i="13"/>
  <c r="O195" i="13"/>
  <c r="O194" i="13" s="1"/>
  <c r="Q195" i="13"/>
  <c r="V195" i="13"/>
  <c r="V194" i="13" s="1"/>
  <c r="G196" i="13"/>
  <c r="G194" i="13" s="1"/>
  <c r="I196" i="13"/>
  <c r="K196" i="13"/>
  <c r="K194" i="13" s="1"/>
  <c r="O196" i="13"/>
  <c r="Q196" i="13"/>
  <c r="V196" i="13"/>
  <c r="G197" i="13"/>
  <c r="M197" i="13" s="1"/>
  <c r="I197" i="13"/>
  <c r="K197" i="13"/>
  <c r="O197" i="13"/>
  <c r="Q197" i="13"/>
  <c r="V197" i="13"/>
  <c r="G198" i="13"/>
  <c r="I198" i="13"/>
  <c r="K198" i="13"/>
  <c r="M198" i="13"/>
  <c r="O198" i="13"/>
  <c r="Q198" i="13"/>
  <c r="V198" i="13"/>
  <c r="G199" i="13"/>
  <c r="I199" i="13"/>
  <c r="K199" i="13"/>
  <c r="M199" i="13"/>
  <c r="O199" i="13"/>
  <c r="Q199" i="13"/>
  <c r="V199" i="13"/>
  <c r="G200" i="13"/>
  <c r="I200" i="13"/>
  <c r="K200" i="13"/>
  <c r="M200" i="13"/>
  <c r="O200" i="13"/>
  <c r="Q200" i="13"/>
  <c r="V200" i="13"/>
  <c r="G201" i="13"/>
  <c r="I201" i="13"/>
  <c r="K201" i="13"/>
  <c r="M201" i="13"/>
  <c r="O201" i="13"/>
  <c r="Q201" i="13"/>
  <c r="V201" i="13"/>
  <c r="G202" i="13"/>
  <c r="I202" i="13"/>
  <c r="K202" i="13"/>
  <c r="M202" i="13"/>
  <c r="O202" i="13"/>
  <c r="Q202" i="13"/>
  <c r="Q194" i="13" s="1"/>
  <c r="V202" i="13"/>
  <c r="G203" i="13"/>
  <c r="I203" i="13"/>
  <c r="K203" i="13"/>
  <c r="M203" i="13"/>
  <c r="O203" i="13"/>
  <c r="Q203" i="13"/>
  <c r="V203" i="13"/>
  <c r="G204" i="13"/>
  <c r="M204" i="13" s="1"/>
  <c r="I204" i="13"/>
  <c r="K204" i="13"/>
  <c r="O204" i="13"/>
  <c r="Q204" i="13"/>
  <c r="V204" i="13"/>
  <c r="G205" i="13"/>
  <c r="M205" i="13" s="1"/>
  <c r="I205" i="13"/>
  <c r="K205" i="13"/>
  <c r="O205" i="13"/>
  <c r="Q205" i="13"/>
  <c r="V205" i="13"/>
  <c r="G206" i="13"/>
  <c r="M206" i="13" s="1"/>
  <c r="I206" i="13"/>
  <c r="K206" i="13"/>
  <c r="O206" i="13"/>
  <c r="Q206" i="13"/>
  <c r="V206" i="13"/>
  <c r="G207" i="13"/>
  <c r="I207" i="13"/>
  <c r="K207" i="13"/>
  <c r="M207" i="13"/>
  <c r="O207" i="13"/>
  <c r="Q207" i="13"/>
  <c r="V207" i="13"/>
  <c r="G208" i="13"/>
  <c r="I208" i="13"/>
  <c r="K208" i="13"/>
  <c r="M208" i="13"/>
  <c r="O208" i="13"/>
  <c r="Q208" i="13"/>
  <c r="V208" i="13"/>
  <c r="G209" i="13"/>
  <c r="I209" i="13"/>
  <c r="K209" i="13"/>
  <c r="M209" i="13"/>
  <c r="O209" i="13"/>
  <c r="Q209" i="13"/>
  <c r="V209" i="13"/>
  <c r="G210" i="13"/>
  <c r="I210" i="13"/>
  <c r="K210" i="13"/>
  <c r="M210" i="13"/>
  <c r="O210" i="13"/>
  <c r="Q210" i="13"/>
  <c r="V210" i="13"/>
  <c r="O211" i="13"/>
  <c r="V211" i="13"/>
  <c r="G212" i="13"/>
  <c r="G211" i="13" s="1"/>
  <c r="I212" i="13"/>
  <c r="K212" i="13"/>
  <c r="K211" i="13" s="1"/>
  <c r="O212" i="13"/>
  <c r="Q212" i="13"/>
  <c r="Q211" i="13" s="1"/>
  <c r="V212" i="13"/>
  <c r="G213" i="13"/>
  <c r="M213" i="13" s="1"/>
  <c r="I213" i="13"/>
  <c r="I211" i="13" s="1"/>
  <c r="K213" i="13"/>
  <c r="O213" i="13"/>
  <c r="Q213" i="13"/>
  <c r="V213" i="13"/>
  <c r="G214" i="13"/>
  <c r="I214" i="13"/>
  <c r="K214" i="13"/>
  <c r="M214" i="13"/>
  <c r="O214" i="13"/>
  <c r="Q214" i="13"/>
  <c r="V214" i="13"/>
  <c r="G215" i="13"/>
  <c r="I215" i="13"/>
  <c r="K215" i="13"/>
  <c r="M215" i="13"/>
  <c r="O215" i="13"/>
  <c r="Q215" i="13"/>
  <c r="V215" i="13"/>
  <c r="AE217" i="13"/>
  <c r="G332" i="12"/>
  <c r="G8" i="12"/>
  <c r="G9" i="12"/>
  <c r="I9" i="12"/>
  <c r="I8" i="12" s="1"/>
  <c r="K9" i="12"/>
  <c r="K8" i="12" s="1"/>
  <c r="M9" i="12"/>
  <c r="O9" i="12"/>
  <c r="Q9" i="12"/>
  <c r="Q8" i="12" s="1"/>
  <c r="V9" i="12"/>
  <c r="V8" i="12" s="1"/>
  <c r="G12" i="12"/>
  <c r="I12" i="12"/>
  <c r="K12" i="12"/>
  <c r="M12" i="12"/>
  <c r="O12" i="12"/>
  <c r="O8" i="12" s="1"/>
  <c r="Q12" i="12"/>
  <c r="V12" i="12"/>
  <c r="G20" i="12"/>
  <c r="I20" i="12"/>
  <c r="K20" i="12"/>
  <c r="M20" i="12"/>
  <c r="O20" i="12"/>
  <c r="Q20" i="12"/>
  <c r="V20" i="12"/>
  <c r="G25" i="12"/>
  <c r="M25" i="12" s="1"/>
  <c r="I25" i="12"/>
  <c r="K25" i="12"/>
  <c r="O25" i="12"/>
  <c r="Q25" i="12"/>
  <c r="V25" i="12"/>
  <c r="Q29" i="12"/>
  <c r="G30" i="12"/>
  <c r="G29" i="12" s="1"/>
  <c r="I30" i="12"/>
  <c r="K30" i="12"/>
  <c r="K29" i="12" s="1"/>
  <c r="O30" i="12"/>
  <c r="Q30" i="12"/>
  <c r="V30" i="12"/>
  <c r="V29" i="12" s="1"/>
  <c r="G32" i="12"/>
  <c r="M32" i="12" s="1"/>
  <c r="I32" i="12"/>
  <c r="I29" i="12" s="1"/>
  <c r="K32" i="12"/>
  <c r="O32" i="12"/>
  <c r="O29" i="12" s="1"/>
  <c r="Q32" i="12"/>
  <c r="V32" i="12"/>
  <c r="G38" i="12"/>
  <c r="M38" i="12" s="1"/>
  <c r="I38" i="12"/>
  <c r="K38" i="12"/>
  <c r="O38" i="12"/>
  <c r="Q38" i="12"/>
  <c r="V38" i="12"/>
  <c r="G40" i="12"/>
  <c r="I40" i="12"/>
  <c r="K40" i="12"/>
  <c r="M40" i="12"/>
  <c r="O40" i="12"/>
  <c r="Q40" i="12"/>
  <c r="V40" i="12"/>
  <c r="G42" i="12"/>
  <c r="I42" i="12"/>
  <c r="K42" i="12"/>
  <c r="M42" i="12"/>
  <c r="O42" i="12"/>
  <c r="Q42" i="12"/>
  <c r="V42" i="12"/>
  <c r="G44" i="12"/>
  <c r="I44" i="12"/>
  <c r="K44" i="12"/>
  <c r="M44" i="12"/>
  <c r="O44" i="12"/>
  <c r="Q44" i="12"/>
  <c r="V44" i="12"/>
  <c r="G49" i="12"/>
  <c r="M49" i="12" s="1"/>
  <c r="I49" i="12"/>
  <c r="K49" i="12"/>
  <c r="O49" i="12"/>
  <c r="Q49" i="12"/>
  <c r="V49" i="12"/>
  <c r="Q53" i="12"/>
  <c r="G54" i="12"/>
  <c r="G53" i="12" s="1"/>
  <c r="I54" i="12"/>
  <c r="I53" i="12" s="1"/>
  <c r="K54" i="12"/>
  <c r="K53" i="12" s="1"/>
  <c r="O54" i="12"/>
  <c r="Q54" i="12"/>
  <c r="V54" i="12"/>
  <c r="V53" i="12" s="1"/>
  <c r="G56" i="12"/>
  <c r="M56" i="12" s="1"/>
  <c r="I56" i="12"/>
  <c r="K56" i="12"/>
  <c r="O56" i="12"/>
  <c r="O53" i="12" s="1"/>
  <c r="Q56" i="12"/>
  <c r="V56" i="12"/>
  <c r="G64" i="12"/>
  <c r="M64" i="12" s="1"/>
  <c r="I64" i="12"/>
  <c r="K64" i="12"/>
  <c r="O64" i="12"/>
  <c r="Q64" i="12"/>
  <c r="V64" i="12"/>
  <c r="G65" i="12"/>
  <c r="I65" i="12"/>
  <c r="Q65" i="12"/>
  <c r="G66" i="12"/>
  <c r="I66" i="12"/>
  <c r="K66" i="12"/>
  <c r="K65" i="12" s="1"/>
  <c r="M66" i="12"/>
  <c r="M65" i="12" s="1"/>
  <c r="O66" i="12"/>
  <c r="O65" i="12" s="1"/>
  <c r="Q66" i="12"/>
  <c r="V66" i="12"/>
  <c r="V65" i="12" s="1"/>
  <c r="K67" i="12"/>
  <c r="M67" i="12"/>
  <c r="G68" i="12"/>
  <c r="G67" i="12" s="1"/>
  <c r="I68" i="12"/>
  <c r="I67" i="12" s="1"/>
  <c r="K68" i="12"/>
  <c r="M68" i="12"/>
  <c r="O68" i="12"/>
  <c r="O67" i="12" s="1"/>
  <c r="Q68" i="12"/>
  <c r="Q67" i="12" s="1"/>
  <c r="V68" i="12"/>
  <c r="V67" i="12" s="1"/>
  <c r="G76" i="12"/>
  <c r="O76" i="12"/>
  <c r="Q76" i="12"/>
  <c r="G77" i="12"/>
  <c r="M77" i="12" s="1"/>
  <c r="M76" i="12" s="1"/>
  <c r="I77" i="12"/>
  <c r="I76" i="12" s="1"/>
  <c r="K77" i="12"/>
  <c r="K76" i="12" s="1"/>
  <c r="O77" i="12"/>
  <c r="Q77" i="12"/>
  <c r="V77" i="12"/>
  <c r="V76" i="12" s="1"/>
  <c r="G78" i="12"/>
  <c r="M78" i="12" s="1"/>
  <c r="I78" i="12"/>
  <c r="K78" i="12"/>
  <c r="O78" i="12"/>
  <c r="Q78" i="12"/>
  <c r="V78" i="12"/>
  <c r="G84" i="12"/>
  <c r="G85" i="12"/>
  <c r="M85" i="12" s="1"/>
  <c r="M84" i="12" s="1"/>
  <c r="I85" i="12"/>
  <c r="I84" i="12" s="1"/>
  <c r="K85" i="12"/>
  <c r="K84" i="12" s="1"/>
  <c r="O85" i="12"/>
  <c r="O84" i="12" s="1"/>
  <c r="Q85" i="12"/>
  <c r="Q84" i="12" s="1"/>
  <c r="V85" i="12"/>
  <c r="V84" i="12" s="1"/>
  <c r="G89" i="12"/>
  <c r="I89" i="12"/>
  <c r="K89" i="12"/>
  <c r="Q89" i="12"/>
  <c r="G90" i="12"/>
  <c r="I90" i="12"/>
  <c r="K90" i="12"/>
  <c r="M90" i="12"/>
  <c r="M89" i="12" s="1"/>
  <c r="O90" i="12"/>
  <c r="O89" i="12" s="1"/>
  <c r="Q90" i="12"/>
  <c r="V90" i="12"/>
  <c r="V89" i="12" s="1"/>
  <c r="G93" i="12"/>
  <c r="M93" i="12" s="1"/>
  <c r="I93" i="12"/>
  <c r="I92" i="12" s="1"/>
  <c r="K93" i="12"/>
  <c r="O93" i="12"/>
  <c r="Q93" i="12"/>
  <c r="Q92" i="12" s="1"/>
  <c r="V93" i="12"/>
  <c r="V92" i="12" s="1"/>
  <c r="G100" i="12"/>
  <c r="M100" i="12" s="1"/>
  <c r="I100" i="12"/>
  <c r="K100" i="12"/>
  <c r="K92" i="12" s="1"/>
  <c r="O100" i="12"/>
  <c r="Q100" i="12"/>
  <c r="V100" i="12"/>
  <c r="G101" i="12"/>
  <c r="I101" i="12"/>
  <c r="K101" i="12"/>
  <c r="M101" i="12"/>
  <c r="O101" i="12"/>
  <c r="Q101" i="12"/>
  <c r="V101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G109" i="12"/>
  <c r="M109" i="12" s="1"/>
  <c r="I109" i="12"/>
  <c r="K109" i="12"/>
  <c r="O109" i="12"/>
  <c r="Q109" i="12"/>
  <c r="V109" i="12"/>
  <c r="G110" i="12"/>
  <c r="I110" i="12"/>
  <c r="K110" i="12"/>
  <c r="M110" i="12"/>
  <c r="O110" i="12"/>
  <c r="Q110" i="12"/>
  <c r="V110" i="12"/>
  <c r="G114" i="12"/>
  <c r="I114" i="12"/>
  <c r="K114" i="12"/>
  <c r="M114" i="12"/>
  <c r="O114" i="12"/>
  <c r="O92" i="12" s="1"/>
  <c r="Q114" i="12"/>
  <c r="V114" i="12"/>
  <c r="G119" i="12"/>
  <c r="I119" i="12"/>
  <c r="K119" i="12"/>
  <c r="M119" i="12"/>
  <c r="O119" i="12"/>
  <c r="Q119" i="12"/>
  <c r="V119" i="12"/>
  <c r="G125" i="12"/>
  <c r="I125" i="12"/>
  <c r="K125" i="12"/>
  <c r="M125" i="12"/>
  <c r="O125" i="12"/>
  <c r="Q125" i="12"/>
  <c r="V125" i="12"/>
  <c r="G126" i="12"/>
  <c r="I126" i="12"/>
  <c r="K126" i="12"/>
  <c r="M126" i="12"/>
  <c r="O126" i="12"/>
  <c r="Q126" i="12"/>
  <c r="V126" i="12"/>
  <c r="G127" i="12"/>
  <c r="M127" i="12" s="1"/>
  <c r="I127" i="12"/>
  <c r="K127" i="12"/>
  <c r="O127" i="12"/>
  <c r="Q127" i="12"/>
  <c r="V127" i="12"/>
  <c r="G128" i="12"/>
  <c r="M128" i="12" s="1"/>
  <c r="I128" i="12"/>
  <c r="K128" i="12"/>
  <c r="O128" i="12"/>
  <c r="Q128" i="12"/>
  <c r="V128" i="12"/>
  <c r="G135" i="12"/>
  <c r="M135" i="12" s="1"/>
  <c r="I135" i="12"/>
  <c r="K135" i="12"/>
  <c r="O135" i="12"/>
  <c r="Q135" i="12"/>
  <c r="V135" i="12"/>
  <c r="G142" i="12"/>
  <c r="I142" i="12"/>
  <c r="K142" i="12"/>
  <c r="M142" i="12"/>
  <c r="O142" i="12"/>
  <c r="Q142" i="12"/>
  <c r="V142" i="12"/>
  <c r="G144" i="12"/>
  <c r="I144" i="12"/>
  <c r="K144" i="12"/>
  <c r="M144" i="12"/>
  <c r="O144" i="12"/>
  <c r="Q144" i="12"/>
  <c r="V144" i="12"/>
  <c r="G145" i="12"/>
  <c r="I145" i="12"/>
  <c r="K145" i="12"/>
  <c r="M145" i="12"/>
  <c r="O145" i="12"/>
  <c r="Q145" i="12"/>
  <c r="V145" i="12"/>
  <c r="G149" i="12"/>
  <c r="K149" i="12"/>
  <c r="Q149" i="12"/>
  <c r="V149" i="12"/>
  <c r="G150" i="12"/>
  <c r="I150" i="12"/>
  <c r="I149" i="12" s="1"/>
  <c r="K150" i="12"/>
  <c r="M150" i="12"/>
  <c r="M149" i="12" s="1"/>
  <c r="O150" i="12"/>
  <c r="O149" i="12" s="1"/>
  <c r="Q150" i="12"/>
  <c r="V150" i="12"/>
  <c r="G151" i="12"/>
  <c r="G152" i="12"/>
  <c r="M152" i="12" s="1"/>
  <c r="I152" i="12"/>
  <c r="I151" i="12" s="1"/>
  <c r="K152" i="12"/>
  <c r="O152" i="12"/>
  <c r="Q152" i="12"/>
  <c r="Q151" i="12" s="1"/>
  <c r="V152" i="12"/>
  <c r="V151" i="12" s="1"/>
  <c r="G155" i="12"/>
  <c r="I155" i="12"/>
  <c r="K155" i="12"/>
  <c r="K151" i="12" s="1"/>
  <c r="M155" i="12"/>
  <c r="O155" i="12"/>
  <c r="Q155" i="12"/>
  <c r="V155" i="12"/>
  <c r="G156" i="12"/>
  <c r="I156" i="12"/>
  <c r="K156" i="12"/>
  <c r="M156" i="12"/>
  <c r="O156" i="12"/>
  <c r="Q156" i="12"/>
  <c r="V156" i="12"/>
  <c r="G158" i="12"/>
  <c r="I158" i="12"/>
  <c r="K158" i="12"/>
  <c r="M158" i="12"/>
  <c r="O158" i="12"/>
  <c r="O151" i="12" s="1"/>
  <c r="Q158" i="12"/>
  <c r="V158" i="12"/>
  <c r="G159" i="12"/>
  <c r="M159" i="12" s="1"/>
  <c r="I159" i="12"/>
  <c r="K159" i="12"/>
  <c r="O159" i="12"/>
  <c r="Q159" i="12"/>
  <c r="V159" i="12"/>
  <c r="G161" i="12"/>
  <c r="M161" i="12" s="1"/>
  <c r="I161" i="12"/>
  <c r="K161" i="12"/>
  <c r="O161" i="12"/>
  <c r="Q161" i="12"/>
  <c r="V161" i="12"/>
  <c r="G162" i="12"/>
  <c r="I162" i="12"/>
  <c r="K162" i="12"/>
  <c r="M162" i="12"/>
  <c r="O162" i="12"/>
  <c r="Q162" i="12"/>
  <c r="V162" i="12"/>
  <c r="G163" i="12"/>
  <c r="O163" i="12"/>
  <c r="G164" i="12"/>
  <c r="M164" i="12" s="1"/>
  <c r="M163" i="12" s="1"/>
  <c r="I164" i="12"/>
  <c r="I163" i="12" s="1"/>
  <c r="K164" i="12"/>
  <c r="K163" i="12" s="1"/>
  <c r="O164" i="12"/>
  <c r="Q164" i="12"/>
  <c r="Q163" i="12" s="1"/>
  <c r="V164" i="12"/>
  <c r="V163" i="12" s="1"/>
  <c r="G165" i="12"/>
  <c r="I165" i="12"/>
  <c r="K165" i="12"/>
  <c r="M165" i="12"/>
  <c r="O165" i="12"/>
  <c r="Q165" i="12"/>
  <c r="V165" i="12"/>
  <c r="G169" i="12"/>
  <c r="I169" i="12"/>
  <c r="K169" i="12"/>
  <c r="M169" i="12"/>
  <c r="O169" i="12"/>
  <c r="Q169" i="12"/>
  <c r="V169" i="12"/>
  <c r="O171" i="12"/>
  <c r="G172" i="12"/>
  <c r="M172" i="12" s="1"/>
  <c r="I172" i="12"/>
  <c r="I171" i="12" s="1"/>
  <c r="K172" i="12"/>
  <c r="K171" i="12" s="1"/>
  <c r="O172" i="12"/>
  <c r="Q172" i="12"/>
  <c r="Q171" i="12" s="1"/>
  <c r="V172" i="12"/>
  <c r="V171" i="12" s="1"/>
  <c r="G173" i="12"/>
  <c r="I173" i="12"/>
  <c r="K173" i="12"/>
  <c r="M173" i="12"/>
  <c r="O173" i="12"/>
  <c r="Q173" i="12"/>
  <c r="V173" i="12"/>
  <c r="G174" i="12"/>
  <c r="I174" i="12"/>
  <c r="K174" i="12"/>
  <c r="M174" i="12"/>
  <c r="O174" i="12"/>
  <c r="Q174" i="12"/>
  <c r="V174" i="12"/>
  <c r="G175" i="12"/>
  <c r="M175" i="12" s="1"/>
  <c r="I175" i="12"/>
  <c r="K175" i="12"/>
  <c r="O175" i="12"/>
  <c r="Q175" i="12"/>
  <c r="V175" i="12"/>
  <c r="G177" i="12"/>
  <c r="I177" i="12"/>
  <c r="I176" i="12" s="1"/>
  <c r="K177" i="12"/>
  <c r="K176" i="12" s="1"/>
  <c r="M177" i="12"/>
  <c r="O177" i="12"/>
  <c r="O176" i="12" s="1"/>
  <c r="Q177" i="12"/>
  <c r="V177" i="12"/>
  <c r="V176" i="12" s="1"/>
  <c r="G184" i="12"/>
  <c r="I184" i="12"/>
  <c r="K184" i="12"/>
  <c r="M184" i="12"/>
  <c r="O184" i="12"/>
  <c r="Q184" i="12"/>
  <c r="V184" i="12"/>
  <c r="G185" i="12"/>
  <c r="I185" i="12"/>
  <c r="K185" i="12"/>
  <c r="M185" i="12"/>
  <c r="O185" i="12"/>
  <c r="Q185" i="12"/>
  <c r="V185" i="12"/>
  <c r="G186" i="12"/>
  <c r="M186" i="12" s="1"/>
  <c r="I186" i="12"/>
  <c r="K186" i="12"/>
  <c r="O186" i="12"/>
  <c r="Q186" i="12"/>
  <c r="Q176" i="12" s="1"/>
  <c r="V186" i="12"/>
  <c r="G187" i="12"/>
  <c r="I187" i="12"/>
  <c r="K187" i="12"/>
  <c r="M187" i="12"/>
  <c r="O187" i="12"/>
  <c r="Q187" i="12"/>
  <c r="V187" i="12"/>
  <c r="G188" i="12"/>
  <c r="I188" i="12"/>
  <c r="K188" i="12"/>
  <c r="M188" i="12"/>
  <c r="O188" i="12"/>
  <c r="Q188" i="12"/>
  <c r="V188" i="12"/>
  <c r="G195" i="12"/>
  <c r="M195" i="12" s="1"/>
  <c r="I195" i="12"/>
  <c r="K195" i="12"/>
  <c r="O195" i="12"/>
  <c r="Q195" i="12"/>
  <c r="V195" i="12"/>
  <c r="G196" i="12"/>
  <c r="M196" i="12" s="1"/>
  <c r="I196" i="12"/>
  <c r="K196" i="12"/>
  <c r="O196" i="12"/>
  <c r="Q196" i="12"/>
  <c r="V196" i="12"/>
  <c r="G197" i="12"/>
  <c r="I197" i="12"/>
  <c r="K197" i="12"/>
  <c r="M197" i="12"/>
  <c r="O197" i="12"/>
  <c r="Q197" i="12"/>
  <c r="V197" i="12"/>
  <c r="G198" i="12"/>
  <c r="I198" i="12"/>
  <c r="K198" i="12"/>
  <c r="M198" i="12"/>
  <c r="O198" i="12"/>
  <c r="Q198" i="12"/>
  <c r="V198" i="12"/>
  <c r="G199" i="12"/>
  <c r="I199" i="12"/>
  <c r="K199" i="12"/>
  <c r="M199" i="12"/>
  <c r="O199" i="12"/>
  <c r="Q199" i="12"/>
  <c r="V199" i="12"/>
  <c r="G201" i="12"/>
  <c r="I201" i="12"/>
  <c r="K201" i="12"/>
  <c r="K200" i="12" s="1"/>
  <c r="M201" i="12"/>
  <c r="O201" i="12"/>
  <c r="Q201" i="12"/>
  <c r="Q200" i="12" s="1"/>
  <c r="V201" i="12"/>
  <c r="V200" i="12" s="1"/>
  <c r="G203" i="12"/>
  <c r="G200" i="12" s="1"/>
  <c r="I203" i="12"/>
  <c r="K203" i="12"/>
  <c r="M203" i="12"/>
  <c r="O203" i="12"/>
  <c r="Q203" i="12"/>
  <c r="V203" i="12"/>
  <c r="G204" i="12"/>
  <c r="M204" i="12" s="1"/>
  <c r="I204" i="12"/>
  <c r="K204" i="12"/>
  <c r="O204" i="12"/>
  <c r="Q204" i="12"/>
  <c r="V204" i="12"/>
  <c r="G205" i="12"/>
  <c r="M205" i="12" s="1"/>
  <c r="I205" i="12"/>
  <c r="I200" i="12" s="1"/>
  <c r="K205" i="12"/>
  <c r="O205" i="12"/>
  <c r="Q205" i="12"/>
  <c r="V205" i="12"/>
  <c r="G207" i="12"/>
  <c r="I207" i="12"/>
  <c r="K207" i="12"/>
  <c r="M207" i="12"/>
  <c r="O207" i="12"/>
  <c r="Q207" i="12"/>
  <c r="V207" i="12"/>
  <c r="G208" i="12"/>
  <c r="I208" i="12"/>
  <c r="K208" i="12"/>
  <c r="M208" i="12"/>
  <c r="O208" i="12"/>
  <c r="Q208" i="12"/>
  <c r="V208" i="12"/>
  <c r="G209" i="12"/>
  <c r="I209" i="12"/>
  <c r="K209" i="12"/>
  <c r="M209" i="12"/>
  <c r="O209" i="12"/>
  <c r="O200" i="12" s="1"/>
  <c r="Q209" i="12"/>
  <c r="V209" i="12"/>
  <c r="G210" i="12"/>
  <c r="M210" i="12" s="1"/>
  <c r="I210" i="12"/>
  <c r="K210" i="12"/>
  <c r="O210" i="12"/>
  <c r="Q210" i="12"/>
  <c r="V210" i="12"/>
  <c r="G212" i="12"/>
  <c r="G211" i="12" s="1"/>
  <c r="I212" i="12"/>
  <c r="I211" i="12" s="1"/>
  <c r="K212" i="12"/>
  <c r="M212" i="12"/>
  <c r="M211" i="12" s="1"/>
  <c r="O212" i="12"/>
  <c r="O211" i="12" s="1"/>
  <c r="Q212" i="12"/>
  <c r="V212" i="12"/>
  <c r="V211" i="12" s="1"/>
  <c r="G219" i="12"/>
  <c r="M219" i="12" s="1"/>
  <c r="I219" i="12"/>
  <c r="K219" i="12"/>
  <c r="O219" i="12"/>
  <c r="Q219" i="12"/>
  <c r="V219" i="12"/>
  <c r="G220" i="12"/>
  <c r="M220" i="12" s="1"/>
  <c r="I220" i="12"/>
  <c r="K220" i="12"/>
  <c r="O220" i="12"/>
  <c r="Q220" i="12"/>
  <c r="V220" i="12"/>
  <c r="G225" i="12"/>
  <c r="I225" i="12"/>
  <c r="K225" i="12"/>
  <c r="K211" i="12" s="1"/>
  <c r="M225" i="12"/>
  <c r="O225" i="12"/>
  <c r="Q225" i="12"/>
  <c r="V225" i="12"/>
  <c r="G228" i="12"/>
  <c r="I228" i="12"/>
  <c r="K228" i="12"/>
  <c r="M228" i="12"/>
  <c r="O228" i="12"/>
  <c r="Q228" i="12"/>
  <c r="V228" i="12"/>
  <c r="G235" i="12"/>
  <c r="I235" i="12"/>
  <c r="K235" i="12"/>
  <c r="M235" i="12"/>
  <c r="O235" i="12"/>
  <c r="Q235" i="12"/>
  <c r="V235" i="12"/>
  <c r="G240" i="12"/>
  <c r="M240" i="12" s="1"/>
  <c r="I240" i="12"/>
  <c r="K240" i="12"/>
  <c r="O240" i="12"/>
  <c r="Q240" i="12"/>
  <c r="Q211" i="12" s="1"/>
  <c r="V240" i="12"/>
  <c r="G245" i="12"/>
  <c r="I245" i="12"/>
  <c r="K245" i="12"/>
  <c r="M245" i="12"/>
  <c r="O245" i="12"/>
  <c r="Q245" i="12"/>
  <c r="V245" i="12"/>
  <c r="G248" i="12"/>
  <c r="I248" i="12"/>
  <c r="K248" i="12"/>
  <c r="M248" i="12"/>
  <c r="O248" i="12"/>
  <c r="Q248" i="12"/>
  <c r="V248" i="12"/>
  <c r="G249" i="12"/>
  <c r="G250" i="12"/>
  <c r="M250" i="12" s="1"/>
  <c r="M249" i="12" s="1"/>
  <c r="I250" i="12"/>
  <c r="I249" i="12" s="1"/>
  <c r="K250" i="12"/>
  <c r="K249" i="12" s="1"/>
  <c r="O250" i="12"/>
  <c r="Q250" i="12"/>
  <c r="V250" i="12"/>
  <c r="V249" i="12" s="1"/>
  <c r="G251" i="12"/>
  <c r="I251" i="12"/>
  <c r="K251" i="12"/>
  <c r="M251" i="12"/>
  <c r="O251" i="12"/>
  <c r="Q251" i="12"/>
  <c r="V251" i="12"/>
  <c r="G257" i="12"/>
  <c r="I257" i="12"/>
  <c r="K257" i="12"/>
  <c r="M257" i="12"/>
  <c r="O257" i="12"/>
  <c r="Q257" i="12"/>
  <c r="V257" i="12"/>
  <c r="G258" i="12"/>
  <c r="I258" i="12"/>
  <c r="K258" i="12"/>
  <c r="M258" i="12"/>
  <c r="O258" i="12"/>
  <c r="O249" i="12" s="1"/>
  <c r="Q258" i="12"/>
  <c r="V258" i="12"/>
  <c r="G261" i="12"/>
  <c r="I261" i="12"/>
  <c r="K261" i="12"/>
  <c r="M261" i="12"/>
  <c r="O261" i="12"/>
  <c r="Q261" i="12"/>
  <c r="Q249" i="12" s="1"/>
  <c r="V261" i="12"/>
  <c r="G265" i="12"/>
  <c r="I265" i="12"/>
  <c r="K265" i="12"/>
  <c r="M265" i="12"/>
  <c r="O265" i="12"/>
  <c r="Q265" i="12"/>
  <c r="V265" i="12"/>
  <c r="G266" i="12"/>
  <c r="I266" i="12"/>
  <c r="K266" i="12"/>
  <c r="M266" i="12"/>
  <c r="O266" i="12"/>
  <c r="Q266" i="12"/>
  <c r="V266" i="12"/>
  <c r="G267" i="12"/>
  <c r="Q267" i="12"/>
  <c r="G268" i="12"/>
  <c r="M268" i="12" s="1"/>
  <c r="M267" i="12" s="1"/>
  <c r="I268" i="12"/>
  <c r="I267" i="12" s="1"/>
  <c r="K268" i="12"/>
  <c r="K267" i="12" s="1"/>
  <c r="O268" i="12"/>
  <c r="Q268" i="12"/>
  <c r="V268" i="12"/>
  <c r="V267" i="12" s="1"/>
  <c r="G269" i="12"/>
  <c r="I269" i="12"/>
  <c r="K269" i="12"/>
  <c r="M269" i="12"/>
  <c r="O269" i="12"/>
  <c r="Q269" i="12"/>
  <c r="V269" i="12"/>
  <c r="G273" i="12"/>
  <c r="I273" i="12"/>
  <c r="K273" i="12"/>
  <c r="M273" i="12"/>
  <c r="O273" i="12"/>
  <c r="Q273" i="12"/>
  <c r="V273" i="12"/>
  <c r="G280" i="12"/>
  <c r="I280" i="12"/>
  <c r="K280" i="12"/>
  <c r="M280" i="12"/>
  <c r="O280" i="12"/>
  <c r="O267" i="12" s="1"/>
  <c r="Q280" i="12"/>
  <c r="V280" i="12"/>
  <c r="G282" i="12"/>
  <c r="I282" i="12"/>
  <c r="K282" i="12"/>
  <c r="M282" i="12"/>
  <c r="O282" i="12"/>
  <c r="Q282" i="12"/>
  <c r="V282" i="12"/>
  <c r="V281" i="12" s="1"/>
  <c r="G287" i="12"/>
  <c r="G281" i="12" s="1"/>
  <c r="I287" i="12"/>
  <c r="K287" i="12"/>
  <c r="M287" i="12"/>
  <c r="O287" i="12"/>
  <c r="Q287" i="12"/>
  <c r="V287" i="12"/>
  <c r="G288" i="12"/>
  <c r="M288" i="12" s="1"/>
  <c r="I288" i="12"/>
  <c r="K288" i="12"/>
  <c r="O288" i="12"/>
  <c r="Q288" i="12"/>
  <c r="V288" i="12"/>
  <c r="G289" i="12"/>
  <c r="M289" i="12" s="1"/>
  <c r="I289" i="12"/>
  <c r="I281" i="12" s="1"/>
  <c r="K289" i="12"/>
  <c r="O289" i="12"/>
  <c r="Q289" i="12"/>
  <c r="V289" i="12"/>
  <c r="G290" i="12"/>
  <c r="I290" i="12"/>
  <c r="K290" i="12"/>
  <c r="K281" i="12" s="1"/>
  <c r="M290" i="12"/>
  <c r="O290" i="12"/>
  <c r="Q290" i="12"/>
  <c r="V290" i="12"/>
  <c r="G292" i="12"/>
  <c r="I292" i="12"/>
  <c r="K292" i="12"/>
  <c r="M292" i="12"/>
  <c r="O292" i="12"/>
  <c r="Q292" i="12"/>
  <c r="V292" i="12"/>
  <c r="G293" i="12"/>
  <c r="I293" i="12"/>
  <c r="K293" i="12"/>
  <c r="M293" i="12"/>
  <c r="O293" i="12"/>
  <c r="O281" i="12" s="1"/>
  <c r="Q293" i="12"/>
  <c r="V293" i="12"/>
  <c r="G294" i="12"/>
  <c r="M294" i="12" s="1"/>
  <c r="I294" i="12"/>
  <c r="K294" i="12"/>
  <c r="O294" i="12"/>
  <c r="Q294" i="12"/>
  <c r="Q281" i="12" s="1"/>
  <c r="V294" i="12"/>
  <c r="G299" i="12"/>
  <c r="I299" i="12"/>
  <c r="K299" i="12"/>
  <c r="M299" i="12"/>
  <c r="O299" i="12"/>
  <c r="Q299" i="12"/>
  <c r="V299" i="12"/>
  <c r="G300" i="12"/>
  <c r="I300" i="12"/>
  <c r="K300" i="12"/>
  <c r="M300" i="12"/>
  <c r="O300" i="12"/>
  <c r="Q300" i="12"/>
  <c r="V300" i="12"/>
  <c r="G306" i="12"/>
  <c r="O306" i="12"/>
  <c r="Q306" i="12"/>
  <c r="G307" i="12"/>
  <c r="M307" i="12" s="1"/>
  <c r="M306" i="12" s="1"/>
  <c r="I307" i="12"/>
  <c r="I306" i="12" s="1"/>
  <c r="K307" i="12"/>
  <c r="K306" i="12" s="1"/>
  <c r="O307" i="12"/>
  <c r="Q307" i="12"/>
  <c r="V307" i="12"/>
  <c r="V306" i="12" s="1"/>
  <c r="I309" i="12"/>
  <c r="K309" i="12"/>
  <c r="G310" i="12"/>
  <c r="G309" i="12" s="1"/>
  <c r="I310" i="12"/>
  <c r="K310" i="12"/>
  <c r="M310" i="12"/>
  <c r="M309" i="12" s="1"/>
  <c r="O310" i="12"/>
  <c r="O309" i="12" s="1"/>
  <c r="Q310" i="12"/>
  <c r="V310" i="12"/>
  <c r="G313" i="12"/>
  <c r="I313" i="12"/>
  <c r="K313" i="12"/>
  <c r="M313" i="12"/>
  <c r="O313" i="12"/>
  <c r="Q313" i="12"/>
  <c r="Q309" i="12" s="1"/>
  <c r="V313" i="12"/>
  <c r="G314" i="12"/>
  <c r="I314" i="12"/>
  <c r="K314" i="12"/>
  <c r="M314" i="12"/>
  <c r="O314" i="12"/>
  <c r="Q314" i="12"/>
  <c r="V314" i="12"/>
  <c r="V309" i="12" s="1"/>
  <c r="Q316" i="12"/>
  <c r="V316" i="12"/>
  <c r="G317" i="12"/>
  <c r="G316" i="12" s="1"/>
  <c r="I317" i="12"/>
  <c r="I316" i="12" s="1"/>
  <c r="K317" i="12"/>
  <c r="M317" i="12"/>
  <c r="O317" i="12"/>
  <c r="O316" i="12" s="1"/>
  <c r="Q317" i="12"/>
  <c r="V317" i="12"/>
  <c r="G318" i="12"/>
  <c r="M318" i="12" s="1"/>
  <c r="I318" i="12"/>
  <c r="K318" i="12"/>
  <c r="K316" i="12" s="1"/>
  <c r="O318" i="12"/>
  <c r="Q318" i="12"/>
  <c r="V318" i="12"/>
  <c r="G319" i="12"/>
  <c r="M319" i="12" s="1"/>
  <c r="I319" i="12"/>
  <c r="K319" i="12"/>
  <c r="O319" i="12"/>
  <c r="Q319" i="12"/>
  <c r="V319" i="12"/>
  <c r="G320" i="12"/>
  <c r="I320" i="12"/>
  <c r="K320" i="12"/>
  <c r="M320" i="12"/>
  <c r="O320" i="12"/>
  <c r="Q320" i="12"/>
  <c r="V320" i="12"/>
  <c r="G321" i="12"/>
  <c r="I321" i="12"/>
  <c r="K321" i="12"/>
  <c r="M321" i="12"/>
  <c r="O321" i="12"/>
  <c r="Q321" i="12"/>
  <c r="V321" i="12"/>
  <c r="G322" i="12"/>
  <c r="I322" i="12"/>
  <c r="K322" i="12"/>
  <c r="M322" i="12"/>
  <c r="O322" i="12"/>
  <c r="Q322" i="12"/>
  <c r="V322" i="12"/>
  <c r="Q323" i="12"/>
  <c r="G324" i="12"/>
  <c r="G323" i="12" s="1"/>
  <c r="I324" i="12"/>
  <c r="I323" i="12" s="1"/>
  <c r="K324" i="12"/>
  <c r="M324" i="12"/>
  <c r="O324" i="12"/>
  <c r="Q324" i="12"/>
  <c r="V324" i="12"/>
  <c r="V323" i="12" s="1"/>
  <c r="G325" i="12"/>
  <c r="M325" i="12" s="1"/>
  <c r="I325" i="12"/>
  <c r="K325" i="12"/>
  <c r="O325" i="12"/>
  <c r="Q325" i="12"/>
  <c r="V325" i="12"/>
  <c r="G326" i="12"/>
  <c r="M326" i="12" s="1"/>
  <c r="I326" i="12"/>
  <c r="K326" i="12"/>
  <c r="O326" i="12"/>
  <c r="Q326" i="12"/>
  <c r="V326" i="12"/>
  <c r="G327" i="12"/>
  <c r="M327" i="12" s="1"/>
  <c r="I327" i="12"/>
  <c r="K327" i="12"/>
  <c r="O327" i="12"/>
  <c r="Q327" i="12"/>
  <c r="V327" i="12"/>
  <c r="G328" i="12"/>
  <c r="I328" i="12"/>
  <c r="K328" i="12"/>
  <c r="K323" i="12" s="1"/>
  <c r="M328" i="12"/>
  <c r="O328" i="12"/>
  <c r="Q328" i="12"/>
  <c r="V328" i="12"/>
  <c r="G329" i="12"/>
  <c r="I329" i="12"/>
  <c r="K329" i="12"/>
  <c r="M329" i="12"/>
  <c r="O329" i="12"/>
  <c r="Q329" i="12"/>
  <c r="V329" i="12"/>
  <c r="G330" i="12"/>
  <c r="I330" i="12"/>
  <c r="K330" i="12"/>
  <c r="M330" i="12"/>
  <c r="O330" i="12"/>
  <c r="O323" i="12" s="1"/>
  <c r="Q330" i="12"/>
  <c r="V330" i="12"/>
  <c r="AE332" i="12"/>
  <c r="I19" i="1"/>
  <c r="I18" i="1"/>
  <c r="I17" i="1"/>
  <c r="I16" i="1"/>
  <c r="F45" i="1"/>
  <c r="G23" i="1" s="1"/>
  <c r="G45" i="1"/>
  <c r="G25" i="1" s="1"/>
  <c r="A25" i="1" s="1"/>
  <c r="A26" i="1" s="1"/>
  <c r="G26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H45" i="1" s="1"/>
  <c r="J28" i="1"/>
  <c r="J26" i="1"/>
  <c r="G38" i="1"/>
  <c r="F38" i="1"/>
  <c r="J23" i="1"/>
  <c r="J24" i="1"/>
  <c r="J25" i="1"/>
  <c r="J27" i="1"/>
  <c r="E24" i="1"/>
  <c r="E26" i="1"/>
  <c r="I20" i="1" l="1"/>
  <c r="I21" i="1" s="1"/>
  <c r="J68" i="1"/>
  <c r="J52" i="1"/>
  <c r="J60" i="1"/>
  <c r="J72" i="1"/>
  <c r="J80" i="1"/>
  <c r="J77" i="1"/>
  <c r="J81" i="1"/>
  <c r="J56" i="1"/>
  <c r="J64" i="1"/>
  <c r="J76" i="1"/>
  <c r="J84" i="1"/>
  <c r="J53" i="1"/>
  <c r="J57" i="1"/>
  <c r="J61" i="1"/>
  <c r="J65" i="1"/>
  <c r="J69" i="1"/>
  <c r="J73" i="1"/>
  <c r="J85" i="1"/>
  <c r="J54" i="1"/>
  <c r="J58" i="1"/>
  <c r="J62" i="1"/>
  <c r="J66" i="1"/>
  <c r="J70" i="1"/>
  <c r="J74" i="1"/>
  <c r="J78" i="1"/>
  <c r="J82" i="1"/>
  <c r="J86" i="1"/>
  <c r="J55" i="1"/>
  <c r="J59" i="1"/>
  <c r="J63" i="1"/>
  <c r="J67" i="1"/>
  <c r="J71" i="1"/>
  <c r="J75" i="1"/>
  <c r="J79" i="1"/>
  <c r="J83" i="1"/>
  <c r="J87" i="1"/>
  <c r="A23" i="1"/>
  <c r="A24" i="1" s="1"/>
  <c r="G24" i="1" s="1"/>
  <c r="A27" i="1" s="1"/>
  <c r="A29" i="1" s="1"/>
  <c r="G29" i="1" s="1"/>
  <c r="G27" i="1" s="1"/>
  <c r="G28" i="1"/>
  <c r="G12" i="15"/>
  <c r="AF19" i="15"/>
  <c r="M9" i="15"/>
  <c r="M8" i="15" s="1"/>
  <c r="M36" i="14"/>
  <c r="M90" i="14"/>
  <c r="AF95" i="14"/>
  <c r="M12" i="14"/>
  <c r="M8" i="14" s="1"/>
  <c r="M63" i="13"/>
  <c r="M95" i="13"/>
  <c r="M76" i="13"/>
  <c r="M70" i="13"/>
  <c r="G76" i="13"/>
  <c r="AF217" i="13"/>
  <c r="G95" i="13"/>
  <c r="G63" i="13"/>
  <c r="M212" i="13"/>
  <c r="M211" i="13" s="1"/>
  <c r="M196" i="13"/>
  <c r="M194" i="13" s="1"/>
  <c r="M84" i="13"/>
  <c r="M81" i="13" s="1"/>
  <c r="M9" i="13"/>
  <c r="M8" i="13" s="1"/>
  <c r="M281" i="12"/>
  <c r="M176" i="12"/>
  <c r="M151" i="12"/>
  <c r="M8" i="12"/>
  <c r="M323" i="12"/>
  <c r="M171" i="12"/>
  <c r="M92" i="12"/>
  <c r="M316" i="12"/>
  <c r="M200" i="12"/>
  <c r="G176" i="12"/>
  <c r="M54" i="12"/>
  <c r="M53" i="12" s="1"/>
  <c r="M30" i="12"/>
  <c r="M29" i="12" s="1"/>
  <c r="AF332" i="12"/>
  <c r="G171" i="12"/>
  <c r="G92" i="12"/>
  <c r="I39" i="1"/>
  <c r="I45" i="1" s="1"/>
  <c r="J89" i="1" l="1"/>
  <c r="J43" i="1"/>
  <c r="J40" i="1"/>
  <c r="J42" i="1"/>
  <c r="J39" i="1"/>
  <c r="J45" i="1" s="1"/>
  <c r="J41" i="1"/>
  <c r="J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6DE71E98-81FB-47A6-99BD-ADD197502F9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82F9CCB-1D74-493B-9083-F0252BFC00A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0A78E95B-26C4-44E4-90A1-D345B9ECFD7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3509758-2D6A-4308-9305-310AE2C03B5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E81C7E47-9C5C-4441-9FFF-6388753E404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4EB13F3-CC64-4C80-9E62-4A097ECD21B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S6" authorId="0" shapeId="0" xr:uid="{004F123D-280A-43A8-9465-446C3FA5FCC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7A20700-8C6E-4A2E-BA1D-6876FD8EB8C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<sst xmlns="http://schemas.openxmlformats.org/spreadsheetml/2006/main" count="3431" uniqueCount="970">
  <si>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</si>
  <si>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</si>
  <si>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</si>
  <si>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</si>
  <si>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</si>
  <si>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</si>
  <si>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</si>
  <si>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</si>
  <si>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</si>
  <si>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</si>
  <si>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</si>
  <si>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</si>
  <si>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</si>
  <si>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</si>
  <si>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</si>
  <si>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</si>
  <si>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</si>
  <si>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</si>
  <si>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</si>
  <si>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</si>
  <si>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</si>
  <si>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</si>
  <si>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</si>
  <si>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</si>
  <si>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</si>
  <si>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</si>
  <si>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</si>
  <si>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</si>
  <si>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</si>
  <si>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</si>
  <si>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</si>
  <si>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</si>
  <si>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</si>
  <si>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</si>
  <si>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</si>
  <si>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</si>
  <si>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</si>
  <si>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</si>
  <si>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</si>
  <si>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</si>
  <si>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</si>
  <si>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</si>
  <si>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</si>
  <si>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2022-062</t>
  </si>
  <si>
    <t>Elektroinstalace na očním operačním sále II Nemocnice Kyjov</t>
  </si>
  <si>
    <t>Nemocnice Kyjov, příspěvková organizace</t>
  </si>
  <si>
    <t>Strážovská 1247/22</t>
  </si>
  <si>
    <t>Kyjov-Kyjov</t>
  </si>
  <si>
    <t>69701</t>
  </si>
  <si>
    <t>00226912</t>
  </si>
  <si>
    <t>CZ00226912</t>
  </si>
  <si>
    <t>Stavba</t>
  </si>
  <si>
    <t>01</t>
  </si>
  <si>
    <t>Oční opeční sál II</t>
  </si>
  <si>
    <t>Stavební práce</t>
  </si>
  <si>
    <t>02</t>
  </si>
  <si>
    <t>Silnoproud</t>
  </si>
  <si>
    <t>03</t>
  </si>
  <si>
    <t>Slaboproud</t>
  </si>
  <si>
    <t>OVN</t>
  </si>
  <si>
    <t>Ostatní a vedlejší náklady</t>
  </si>
  <si>
    <t>Celkem za stavbu</t>
  </si>
  <si>
    <t>CZK</t>
  </si>
  <si>
    <t>Rekapitulace dílů</t>
  </si>
  <si>
    <t>Typ dílu</t>
  </si>
  <si>
    <t>Specifikace dodávky rozváděč R1.2</t>
  </si>
  <si>
    <t>Specifikace dodávky UPS</t>
  </si>
  <si>
    <t>Specifikace dodávky komponenty ZIS</t>
  </si>
  <si>
    <t>04</t>
  </si>
  <si>
    <t>Specifikace dodávky ovl. dvojtlačítko zásuvky laseru</t>
  </si>
  <si>
    <t>05</t>
  </si>
  <si>
    <t>Specifikace dodávky osvětlení kuch. linky</t>
  </si>
  <si>
    <t>06</t>
  </si>
  <si>
    <t>Doplnění rozváděče RH</t>
  </si>
  <si>
    <t>07</t>
  </si>
  <si>
    <t>Elektroinstalace</t>
  </si>
  <si>
    <t>08</t>
  </si>
  <si>
    <t>Ochranné pospojení zdarv. prostor</t>
  </si>
  <si>
    <t>09</t>
  </si>
  <si>
    <t>Ostatní</t>
  </si>
  <si>
    <t>1</t>
  </si>
  <si>
    <t>Technologie</t>
  </si>
  <si>
    <t>2</t>
  </si>
  <si>
    <t>Rozvody</t>
  </si>
  <si>
    <t>3</t>
  </si>
  <si>
    <t>Revize, koordinace, zkoušky</t>
  </si>
  <si>
    <t>49</t>
  </si>
  <si>
    <t>Podhledy</t>
  </si>
  <si>
    <t>61</t>
  </si>
  <si>
    <t>Úpravy povrchů vnitřní</t>
  </si>
  <si>
    <t>63</t>
  </si>
  <si>
    <t>Podlahy a podlahové konstrukce</t>
  </si>
  <si>
    <t>90</t>
  </si>
  <si>
    <t>Ostatní práce</t>
  </si>
  <si>
    <t>94</t>
  </si>
  <si>
    <t>Lešení a stavební výtahy</t>
  </si>
  <si>
    <t>95</t>
  </si>
  <si>
    <t>Dokončovací konstrukce na pozemních stavbách</t>
  </si>
  <si>
    <t>952</t>
  </si>
  <si>
    <t>Stavební práce pro PSV</t>
  </si>
  <si>
    <t>954</t>
  </si>
  <si>
    <t>Protipožární opatření</t>
  </si>
  <si>
    <t>96</t>
  </si>
  <si>
    <t>Bourání konstrukcí</t>
  </si>
  <si>
    <t>99</t>
  </si>
  <si>
    <t>Staveništní přesun hmot</t>
  </si>
  <si>
    <t>711</t>
  </si>
  <si>
    <t>Izolace proti vodě</t>
  </si>
  <si>
    <t>725</t>
  </si>
  <si>
    <t>Zařizovací předměty</t>
  </si>
  <si>
    <t>729</t>
  </si>
  <si>
    <t>Klimatizace</t>
  </si>
  <si>
    <t>735</t>
  </si>
  <si>
    <t>Otopná tělesa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</si>
  <si>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</si>
  <si>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</si>
  <si>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</si>
  <si>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</si>
  <si>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</si>
  <si>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</si>
  <si>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</si>
  <si>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</si>
  <si>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</si>
  <si>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</si>
  <si>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786</t>
  </si>
  <si>
    <t>Zastiňující technika</t>
  </si>
  <si>
    <t>796</t>
  </si>
  <si>
    <t>Vybavení a nábytek</t>
  </si>
  <si>
    <t>M39</t>
  </si>
  <si>
    <t>Montáže zdravotnických a laboratorních zařízení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</si>
  <si>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</si>
  <si>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</si>
  <si>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</si>
  <si>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</si>
  <si>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</si>
  <si>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</si>
  <si>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</si>
  <si>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</si>
  <si>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</si>
  <si>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</si>
  <si>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</si>
  <si>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</si>
  <si>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</si>
  <si>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</si>
  <si>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</si>
  <si>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</si>
  <si>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</si>
  <si>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</si>
  <si>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</si>
  <si>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</si>
  <si>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</si>
  <si>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</si>
  <si>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</si>
  <si>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</si>
  <si>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</si>
  <si>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</si>
  <si>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</si>
  <si>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</si>
  <si>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</si>
  <si>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</si>
  <si>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</si>
  <si>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</si>
  <si>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416093111R00</t>
  </si>
  <si>
    <t>Čelo podhledu SDK, v.do 200 mm, 1xCD, 1xRB 12,5 mm</t>
  </si>
  <si>
    <t>m2</t>
  </si>
  <si>
    <t>RTS 22/ II</t>
  </si>
  <si>
    <t>Práce</t>
  </si>
  <si>
    <t>POL1_</t>
  </si>
  <si>
    <t>sterilizace : 3,3</t>
  </si>
  <si>
    <t>VV</t>
  </si>
  <si>
    <t>operační sál : 6,05</t>
  </si>
  <si>
    <t>767587111R00</t>
  </si>
  <si>
    <t>Nosný rošt podhl.,vidit.kce,kazeta 600x600mm</t>
  </si>
  <si>
    <t>sterilizace : 20,70</t>
  </si>
  <si>
    <t>operační sál : 35,99</t>
  </si>
  <si>
    <t>čistý filtr : 11,83</t>
  </si>
  <si>
    <t>hala : 26,66</t>
  </si>
  <si>
    <t>úklid : 3,5</t>
  </si>
  <si>
    <t>pracovna sester : 12,81</t>
  </si>
  <si>
    <t>sklad operačního materiálu : 17,30</t>
  </si>
  <si>
    <t>767587211R00</t>
  </si>
  <si>
    <t>Podhled minerální,vidit.kce,kazeta 600x600mm</t>
  </si>
  <si>
    <t>767587211RT3</t>
  </si>
  <si>
    <t>Podhled minerální,vidit.kce,kazeta 600x600mm hygienická</t>
  </si>
  <si>
    <t>602016191R00</t>
  </si>
  <si>
    <t>Penetrační nátěr stěn</t>
  </si>
  <si>
    <t>179,211+105,03</t>
  </si>
  <si>
    <t>610991111R00</t>
  </si>
  <si>
    <t>Zakrývání výplní vnitřních otvorů</t>
  </si>
  <si>
    <t>sterilizace : 2,35*2,2</t>
  </si>
  <si>
    <t>operační sál : 5,55*2,2+1,0*4,0</t>
  </si>
  <si>
    <t>čistý filtr : 2*2,25*1,8+1,0*4,0</t>
  </si>
  <si>
    <t>pracovna sester : 2,25*1,8</t>
  </si>
  <si>
    <t>sklad operačního materiálu : 2,25*1,8</t>
  </si>
  <si>
    <t>612403380R00</t>
  </si>
  <si>
    <t>Hrubá výplň rýh ve stěnách do 3x3 cm maltou ze SMS</t>
  </si>
  <si>
    <t>m</t>
  </si>
  <si>
    <t>Silnoproud : 90</t>
  </si>
  <si>
    <t>612403381R00</t>
  </si>
  <si>
    <t>Hrubá výplň rýh ve stěnách do 7x3 cm maltou ze SMS</t>
  </si>
  <si>
    <t>Silnoproud : 30</t>
  </si>
  <si>
    <t>612403382R00</t>
  </si>
  <si>
    <t>Hrubá výplň rýh ve stěnách do 5x5 cm maltou ze SMS</t>
  </si>
  <si>
    <t>Slaboproud : 60</t>
  </si>
  <si>
    <t>612421626R00</t>
  </si>
  <si>
    <t>Omítka vnitřní zdiva, MVC, hladká</t>
  </si>
  <si>
    <t>sterilizace : (3,5+5,85+3,95+1,4+0,65+0,3+0,65+2,3+0,65+0,3+0,2+1,55)*3,2-(2,35*2,2+3*0,9*1,97)+0,3*(2*2,35+2*2,2)</t>
  </si>
  <si>
    <t>operační sál : (2*6,05+2*5,85)*3,2-(5,55*2,2+2*0,9*1,97+2*1,1*1,97)+0,3*(2*5,55+2*2,2+1,1+2*1,97)</t>
  </si>
  <si>
    <t>čistý filtr : (2*2,0+2*5,85)*3,2-(2*2,25*1,8+2*0,9*1,97)+0,3*(4*2,25+4*1,8)</t>
  </si>
  <si>
    <t>úklid : (2*2,0+2*1,5)*2,1-0,8*1,97</t>
  </si>
  <si>
    <t>612421431RT2</t>
  </si>
  <si>
    <t>Oprava vápen.omítek stěn do 50 % pl. - štukových s použitím suché maltové směsi</t>
  </si>
  <si>
    <t>hala : 3,2*(5,1+2,4+2,4+2,4+1,6+5,1+4,0)-2,1*(2*0,8+3*0,9+4*1,1)</t>
  </si>
  <si>
    <t>pracovna sester : 2,0*(2*4,2+2*3,05)-(2,0*0,9+2,25*1,8)</t>
  </si>
  <si>
    <t>sklad operačního materiálu : 2,0*(2*4,3+2*2,5+2*2,4)-(2,0*0,9+2,0*1,1*2+2,25*1,8)</t>
  </si>
  <si>
    <t>631663111R00</t>
  </si>
  <si>
    <t>Oprava trhlin epoxidovou pryskyřicí</t>
  </si>
  <si>
    <t>Oprava trhlin v podlaze : 50</t>
  </si>
  <si>
    <t>632411904R00</t>
  </si>
  <si>
    <t xml:space="preserve">Penetrace savých podkladů </t>
  </si>
  <si>
    <t>632419110R00</t>
  </si>
  <si>
    <t>Samonivelač. stěrka,ruční zpracování tl.10 mm</t>
  </si>
  <si>
    <t>912      T00</t>
  </si>
  <si>
    <t>Hzs-nepředvídatelné stavební práce</t>
  </si>
  <si>
    <t>hod</t>
  </si>
  <si>
    <t>Vlastní</t>
  </si>
  <si>
    <t>Indiv</t>
  </si>
  <si>
    <t>941955002R00</t>
  </si>
  <si>
    <t>Lešení lehké pomocné, výška podlahy do 1,9 m</t>
  </si>
  <si>
    <t>952901111R00</t>
  </si>
  <si>
    <t>Vyčištění budov o výšce podlaží do 4 m</t>
  </si>
  <si>
    <t>952901110R00</t>
  </si>
  <si>
    <t>Čištění mytím vnějších ploch oken a dveří</t>
  </si>
  <si>
    <t>sterilizace : 2,35*2,2*2</t>
  </si>
  <si>
    <t>operační sál : 5,55*2,2*2+4,0*1,0</t>
  </si>
  <si>
    <t>čistý filtr : 2*2,25*1,8*2+4*0*1,0</t>
  </si>
  <si>
    <t>pracovna sester : 2,25*1,8*2</t>
  </si>
  <si>
    <t>sklad operačního materiálu : 2,25*1,8*2</t>
  </si>
  <si>
    <t>900      V02</t>
  </si>
  <si>
    <t>HZS Stavební výpomoci</t>
  </si>
  <si>
    <t>ZTI, ÚT : 10</t>
  </si>
  <si>
    <t>EL : 40</t>
  </si>
  <si>
    <t>MP : 10</t>
  </si>
  <si>
    <t>713551153R00</t>
  </si>
  <si>
    <t>Protipožární kabelová přepážka typ P, požární odolnost EI 60, průřez do 0,2 m2</t>
  </si>
  <si>
    <t>kus</t>
  </si>
  <si>
    <t>Průchod přes strop : 10</t>
  </si>
  <si>
    <t>963016111R00</t>
  </si>
  <si>
    <t>DMTZ podhledu SDK, kovová kce., 1xoplášť.12,5 mm</t>
  </si>
  <si>
    <t>965048150R00</t>
  </si>
  <si>
    <t>Dočištění povrchu po vybourání dlažeb, tmel do 50%</t>
  </si>
  <si>
    <t>965081713RT2</t>
  </si>
  <si>
    <t>Bourání dlažeb keramických tl.10 mm, nad 1 m2 sbíječka, dlaždice keramické</t>
  </si>
  <si>
    <t>970051100R00</t>
  </si>
  <si>
    <t>Vrtání jádrové do ŽB do D 100 mm</t>
  </si>
  <si>
    <t>Průchod přes strop : 10*0,25</t>
  </si>
  <si>
    <t>970056100R00</t>
  </si>
  <si>
    <t>Příplatek za jádr. vrt. stropu v ŽB do D 100 mm</t>
  </si>
  <si>
    <t>970058100R00</t>
  </si>
  <si>
    <t>Příp.za tl. armat.nad 15mm jádr.vrt. ŽB do D 100mm</t>
  </si>
  <si>
    <t>978013161R00</t>
  </si>
  <si>
    <t>Otlučení omítek vnitřních stěn v rozsahu do 50 %</t>
  </si>
  <si>
    <t>978013191R00</t>
  </si>
  <si>
    <t>Otlučení omítek vnitřních stěn v rozsahu do 100 %</t>
  </si>
  <si>
    <t>978059531R00</t>
  </si>
  <si>
    <t>Odsekání vnitřních obkladů stěn nad 2 m2</t>
  </si>
  <si>
    <t>pracovna sester : 2,0*1,5</t>
  </si>
  <si>
    <t>725210821R00</t>
  </si>
  <si>
    <t>Demontáž umyvadel bez výtokových armatur</t>
  </si>
  <si>
    <t>soubor</t>
  </si>
  <si>
    <t>725330820R00</t>
  </si>
  <si>
    <t>Demontáž výlevky diturvitové</t>
  </si>
  <si>
    <t>725820801R00</t>
  </si>
  <si>
    <t>Demontáž baterie nástěnné do G 3/4</t>
  </si>
  <si>
    <t>735121810R00</t>
  </si>
  <si>
    <t>Demontáž otopných těles ocelových článkových</t>
  </si>
  <si>
    <t>sterilizace : 30*(2*0,60*0,20)</t>
  </si>
  <si>
    <t>operační sál : 2*30*(2*0,60*0,20)</t>
  </si>
  <si>
    <t>čistý filtr : 2*30*(2*0,60*0,20)</t>
  </si>
  <si>
    <t>hala : 10*(2*0,60*0,20)</t>
  </si>
  <si>
    <t>pracovna sester : 30*(2*0,60*0,20)</t>
  </si>
  <si>
    <t>sklad operačního materiálu : 30*(2*0,60*0,20)</t>
  </si>
  <si>
    <t>735291800R00</t>
  </si>
  <si>
    <t>Demontáž konzol otopných těles do odpadu</t>
  </si>
  <si>
    <t>sterilizace : 4</t>
  </si>
  <si>
    <t>operační sál : 2*4</t>
  </si>
  <si>
    <t>čistý filtr : 2*4</t>
  </si>
  <si>
    <t>hala : 4</t>
  </si>
  <si>
    <t>pracovna sester : 4</t>
  </si>
  <si>
    <t>sklad operačního materiálu : 4</t>
  </si>
  <si>
    <t>767581801R00</t>
  </si>
  <si>
    <t>Demontáž podhledů - kazet</t>
  </si>
  <si>
    <t>767582800R00</t>
  </si>
  <si>
    <t>Demontáž podhledů - roštů</t>
  </si>
  <si>
    <t>776511820R00</t>
  </si>
  <si>
    <t>Odstranění PVC a koberců lepených s podložkou</t>
  </si>
  <si>
    <t>999281145R00</t>
  </si>
  <si>
    <t>Přesun hmot pro opravy a údržbu do v. 6 m, nošením</t>
  </si>
  <si>
    <t>t</t>
  </si>
  <si>
    <t>Přesun hmot</t>
  </si>
  <si>
    <t>POL7_</t>
  </si>
  <si>
    <t>711212000R00</t>
  </si>
  <si>
    <t>Izolace proti vodě a vlhkosti, penetrace podkladu pod hydroizolační nátěr, včetně dodávky</t>
  </si>
  <si>
    <t>úklid : 3,50</t>
  </si>
  <si>
    <t>(2*2,0+2*1,5-0,8)*0,3</t>
  </si>
  <si>
    <t>711212001R00</t>
  </si>
  <si>
    <t>Izolace proti vodě a vlhkosti, hydroizolační povlak - nátěr</t>
  </si>
  <si>
    <t>711212601R00</t>
  </si>
  <si>
    <t>Utěsnění detailů při stěrkových hydroizolacích, těsnicí pás do spoje podlaha - stěna</t>
  </si>
  <si>
    <t>úklid : 2*(2,0+1,5)</t>
  </si>
  <si>
    <t>711212602R00</t>
  </si>
  <si>
    <t>Utěsnění detailů při stěrkových hydroizolacích, těsnicí roh vnější, vnitřní do spoje podlaha-stěna</t>
  </si>
  <si>
    <t>711212611R00</t>
  </si>
  <si>
    <t>Utěsnění detailů při stěrkových hydroizolacích, těsnicí pás do svislých koutů</t>
  </si>
  <si>
    <t>úklid : 4*0,3</t>
  </si>
  <si>
    <t>711212621R00</t>
  </si>
  <si>
    <t xml:space="preserve">Utěsnění detailů při stěrkových hydroizolacích, těsnění prostupů těsnicí manžetou </t>
  </si>
  <si>
    <t>998711101R00</t>
  </si>
  <si>
    <t>Přesun hmot pro izolace proti vodě, výšky do 6 m</t>
  </si>
  <si>
    <t>725011001X00</t>
  </si>
  <si>
    <t>Úprava připojení zařizovacích předmětů na vodovod a kanalizaci</t>
  </si>
  <si>
    <t>725100001RA0</t>
  </si>
  <si>
    <t>Umyvadlo, baterie, zápachová uzávěrka</t>
  </si>
  <si>
    <t>Agregovaná položka</t>
  </si>
  <si>
    <t>POL2_</t>
  </si>
  <si>
    <t>sterilizace : 2</t>
  </si>
  <si>
    <t>operační sál : 3</t>
  </si>
  <si>
    <t>pracovna sester : 1</t>
  </si>
  <si>
    <t>725100019RA0</t>
  </si>
  <si>
    <t>Výlevka a baterie</t>
  </si>
  <si>
    <t>úklid : 1</t>
  </si>
  <si>
    <t>729010001X00</t>
  </si>
  <si>
    <t>Demontáž klimatizačních jednotek</t>
  </si>
  <si>
    <t>729012001X00</t>
  </si>
  <si>
    <t>D+M klimatizační jednotka 2,5 kW, vč. kolzole a potrubí</t>
  </si>
  <si>
    <t>729012002X00</t>
  </si>
  <si>
    <t>D+M klimatizační jednotka 5,0 kW, vč. kolzole a potrubí</t>
  </si>
  <si>
    <t>998728201R00</t>
  </si>
  <si>
    <t>Přesun hmot pro vzduchotechniku, výšky do 6 m</t>
  </si>
  <si>
    <t>734226212RT2</t>
  </si>
  <si>
    <t>Ventil term.přímý,vnitř.z. DN 15 s termostatickou hlavicí</t>
  </si>
  <si>
    <t>sterilizace : 1</t>
  </si>
  <si>
    <t>operační sál : 2*1</t>
  </si>
  <si>
    <t>čistý filtr : 2*1</t>
  </si>
  <si>
    <t>hala : 1</t>
  </si>
  <si>
    <t>sklad operačního materiálu : 1</t>
  </si>
  <si>
    <t>734266222R00</t>
  </si>
  <si>
    <t>Šroubení reg.přímé,vnitř.z. DN 15</t>
  </si>
  <si>
    <t>735000912R00</t>
  </si>
  <si>
    <t>Oprava-vyregulování ventilů s termost.ovládáním</t>
  </si>
  <si>
    <t>735117110R00</t>
  </si>
  <si>
    <t>Odpojení a připojení těles po nátěru</t>
  </si>
  <si>
    <t>735118110R00</t>
  </si>
  <si>
    <t>Tlaková zkouška otopných těles litinových - vodou</t>
  </si>
  <si>
    <t>735119140R00</t>
  </si>
  <si>
    <t>Montáž těles otopných litinových článkových</t>
  </si>
  <si>
    <t>735191905R00</t>
  </si>
  <si>
    <t>Oprava - odvzdušnění otopných těles</t>
  </si>
  <si>
    <t>735191910T00</t>
  </si>
  <si>
    <t>Napuštění vody do otopného systému</t>
  </si>
  <si>
    <t>735494811T00</t>
  </si>
  <si>
    <t>Vypuštění vody z otopného systému</t>
  </si>
  <si>
    <t>904      R02</t>
  </si>
  <si>
    <t>Hzs-zkousky v ramci montaz.praci Topná zkouška</t>
  </si>
  <si>
    <t>h</t>
  </si>
  <si>
    <t>Prav.M</t>
  </si>
  <si>
    <t>HZS</t>
  </si>
  <si>
    <t>POL10_</t>
  </si>
  <si>
    <t>998735201R00</t>
  </si>
  <si>
    <t>Přesun hmot pro otopná tělesa, výšky do 6 m</t>
  </si>
  <si>
    <t>771101101R00</t>
  </si>
  <si>
    <t>Vysávání podlah prům.vysavačem pro pokládku dlažby</t>
  </si>
  <si>
    <t>771101210R00</t>
  </si>
  <si>
    <t>Penetrace podkladu pod dlažby</t>
  </si>
  <si>
    <t>771575109R00</t>
  </si>
  <si>
    <t>Montáž podlah keram.,hladké, tmel, 30x30 cm</t>
  </si>
  <si>
    <t>771578011R00</t>
  </si>
  <si>
    <t>Spára podlaha - stěna, silikonem</t>
  </si>
  <si>
    <t>771579791R00</t>
  </si>
  <si>
    <t>Příplatek za plochu podlah keram. do 5 m2 jednotl.</t>
  </si>
  <si>
    <t>771579793R00</t>
  </si>
  <si>
    <t>Příplatek za spárovací hmotu - plošně,keram.dlažba</t>
  </si>
  <si>
    <t>597642030R</t>
  </si>
  <si>
    <t>Dlažba 300x300x9 mm</t>
  </si>
  <si>
    <t>SPCM</t>
  </si>
  <si>
    <t>Specifikace</t>
  </si>
  <si>
    <t>POL3_</t>
  </si>
  <si>
    <t>998771101R00</t>
  </si>
  <si>
    <t>Přesun hmot pro podlahy z dlaždic, výšky do 6 m</t>
  </si>
  <si>
    <t>776101101R00</t>
  </si>
  <si>
    <t>Vysávání podlah prům.vysavačem pod povlak.podlahy</t>
  </si>
  <si>
    <t>776101121R00</t>
  </si>
  <si>
    <t>Provedení penetrace podkladu pod.povlak.podlahy</t>
  </si>
  <si>
    <t>776521100RT1</t>
  </si>
  <si>
    <t>Lepení povlak.podlah z pásů PVC pouze položení - PVC ve specifikaci</t>
  </si>
  <si>
    <t>776521230RT1</t>
  </si>
  <si>
    <t>Lepení podlah povlakových z dílců PVC, vodivých pouze nalepení - PVC ve specifikaci</t>
  </si>
  <si>
    <t>776522300T00</t>
  </si>
  <si>
    <t>Vytažení PVC/vinylu na stěnu v.150mm, ukončovací profil, výlň rohu pryž.klínem</t>
  </si>
  <si>
    <t>sterilizace : (3,5+5,85+3,95+1,4+0,65+0,3+0,65+2,3+0,65+0,3+0,2+1,55)</t>
  </si>
  <si>
    <t>operační sál : (2*6,05+2*5,85)</t>
  </si>
  <si>
    <t>čistý filtr : (2*2,0+2*5,85)</t>
  </si>
  <si>
    <t>hala : (5,1+2,4+2,4+2,4+1,6+5,1+4,0)</t>
  </si>
  <si>
    <t>pracovna sester : (2*4,2+2*3,05)</t>
  </si>
  <si>
    <t>sklad operačního materiálu : (2*4,3+2*2,5+2*2,4)</t>
  </si>
  <si>
    <t>24616010R</t>
  </si>
  <si>
    <t>Penetrace podlahová PP vodou ředitelná po 10 kg</t>
  </si>
  <si>
    <t>kg</t>
  </si>
  <si>
    <t>Začátek provozního součtu</t>
  </si>
  <si>
    <t xml:space="preserve">  0,3 kg/m2 : 125,29*0,3</t>
  </si>
  <si>
    <t>Konec provozního součtu</t>
  </si>
  <si>
    <t>40</t>
  </si>
  <si>
    <t>776001</t>
  </si>
  <si>
    <t>Dodávka podlahoviny - akustický vinyl s kročejovým útlumem min. 15 dB, role, R10, tl. 2,6 mm</t>
  </si>
  <si>
    <t>sterilizace : (20,70+21,3*0,15)*1,15</t>
  </si>
  <si>
    <t>hala : (26,66+23,0*0,15)*1,15</t>
  </si>
  <si>
    <t>pracovna sester : (12,81+14,5*0,15)*1,15</t>
  </si>
  <si>
    <t>sklad operačního materiálu : (17,30+18,4*0,15)*1,15</t>
  </si>
  <si>
    <t>776002</t>
  </si>
  <si>
    <t>Dodávka podlahoviny - elektrostaticky vodivý vinyl, čtverce 615 x615 mm, R9, tl. 2 mm</t>
  </si>
  <si>
    <t>operační sál : (35,99+23,8*0,15)*1,15</t>
  </si>
  <si>
    <t>čistý filtr : (11,83+15,7*0,15)*1,15</t>
  </si>
  <si>
    <t>998776101R00</t>
  </si>
  <si>
    <t>Přesun hmot pro podlahy povlakové, výšky do 6 m</t>
  </si>
  <si>
    <t>781101210R00</t>
  </si>
  <si>
    <t>Penetrace podkladu pod obklady</t>
  </si>
  <si>
    <t>781475114R00</t>
  </si>
  <si>
    <t>Obklad vnitřní stěn keramický, do tmele, 20x20 cm</t>
  </si>
  <si>
    <t>781479705R00</t>
  </si>
  <si>
    <t>Přípl.za spárovací hmotu-plošně,keram.vnitř.obklad</t>
  </si>
  <si>
    <t>781497131R00</t>
  </si>
  <si>
    <t>Lišta nerezová ukončovacích k obkladům</t>
  </si>
  <si>
    <t>pracovna sester : 2,0+2*1,5</t>
  </si>
  <si>
    <t>úklid : 2*2,0+2*1,5</t>
  </si>
  <si>
    <t>781497132R00</t>
  </si>
  <si>
    <t xml:space="preserve">Lišta nerezová rohová k obkladům </t>
  </si>
  <si>
    <t>sterilizace : 3,2*6+2*2,35+2*2,2+3*0,9+6*2,1</t>
  </si>
  <si>
    <t>operační sál : 2*5,55+2*2,2+2*0,9+4*2,1+2*1,1+4*2,1</t>
  </si>
  <si>
    <t>čistý filtr : 4*2,25+4*1,8+2*0,9+4*2,1</t>
  </si>
  <si>
    <t>597813602R</t>
  </si>
  <si>
    <t>Obkládačka 20x20 cm</t>
  </si>
  <si>
    <t>998781101R00</t>
  </si>
  <si>
    <t>Přesun hmot pro obklady keramické, výšky do 6 m</t>
  </si>
  <si>
    <t>783921800T00</t>
  </si>
  <si>
    <t>Nátěr syntetický zárubní 1-kř., 2x</t>
  </si>
  <si>
    <t>783201821R00</t>
  </si>
  <si>
    <t>Odstranění nátěrů z kovových konstrukcí opálením</t>
  </si>
  <si>
    <t>2*(2*1,97+0,8)*(0,20+0,10)</t>
  </si>
  <si>
    <t>7*(2*1,97+0,9)*(0,20+0,10)</t>
  </si>
  <si>
    <t>5*(2*1,97+1,1)*(0,20+0,10)</t>
  </si>
  <si>
    <t>783324240R00</t>
  </si>
  <si>
    <t>Nátěr syntetický litin. radiátorů Z +2x + 1x email</t>
  </si>
  <si>
    <t>783424240R00</t>
  </si>
  <si>
    <t>Nátěr syntet. potrubí do DN 50 mm  Z+1x +1x email</t>
  </si>
  <si>
    <t>783822920R00</t>
  </si>
  <si>
    <t>Nátěr syntetický omítek stěn 1x + 1x email druhá vrstva</t>
  </si>
  <si>
    <t xml:space="preserve">Nátěr latexový : </t>
  </si>
  <si>
    <t>hala : 2,0*(5,1+2,4+2,4+2,4+1,6+5,1+4,0)-2,0*(2*0,8+3*0,9+4*1,1)+0,4*(2*2,0)</t>
  </si>
  <si>
    <t>pracovna sester : 2,0*(2*4,2+2*3,05)-2,0*0,9</t>
  </si>
  <si>
    <t>sklad operačního materiálu : 2,0*(2*4,3+2*2,5+2*2,4)-2,0*(0,9+2*1,1)</t>
  </si>
  <si>
    <t>784111401R00</t>
  </si>
  <si>
    <t>Penetrace podkladu nátěrem, malíř.latex 1x</t>
  </si>
  <si>
    <t>784447141R00</t>
  </si>
  <si>
    <t>Vyhlazení tmelem 2x, místnost do 3,8 m</t>
  </si>
  <si>
    <t>784498931R00</t>
  </si>
  <si>
    <t xml:space="preserve">Tmelení trhlin v omítce š. do 4 mm akryl. tmelem </t>
  </si>
  <si>
    <t>784011111R00</t>
  </si>
  <si>
    <t>Oprášení/ometení podkladu</t>
  </si>
  <si>
    <t>88,0+101,8</t>
  </si>
  <si>
    <t>784011211RT3</t>
  </si>
  <si>
    <t>Olepování vnitřních ploch včetně maskovací pásky šířky 50 mm</t>
  </si>
  <si>
    <t>784011221RT2</t>
  </si>
  <si>
    <t>Zakrytí předmětů, včetně odstranění včetně dodávky fólie tl. 0,04 mm</t>
  </si>
  <si>
    <t>784011222RT2</t>
  </si>
  <si>
    <t>Zakrytí podlah, včetně odstranění včetně papírové lepenky</t>
  </si>
  <si>
    <t>784114221X00</t>
  </si>
  <si>
    <t>Malba latexová, barva, 1 x první vrstva</t>
  </si>
  <si>
    <t>784450020RA0</t>
  </si>
  <si>
    <t>Malba ze směsi, penetrace 1x, bílá 2x</t>
  </si>
  <si>
    <t xml:space="preserve">omyvaterná malba : </t>
  </si>
  <si>
    <t>hala : 1,2*(5,1+2,4+2,4+2,4+1,6+5,1+4,0)</t>
  </si>
  <si>
    <t>úklid : 1,2*(2*2,0+2*1,5)</t>
  </si>
  <si>
    <t>pracovna sester : 2,0*(2*4,2+2*3,05)</t>
  </si>
  <si>
    <t>sklad operačního materiálu : 2,0*(2*4,3+2*2,5+2*2,4)</t>
  </si>
  <si>
    <t>786068888X00</t>
  </si>
  <si>
    <t>D+M interiérová žaluzie PVC, ohnivzdorná, manuálné shrnovací, 6100x3200 mm vč. PÚ a příslušenství</t>
  </si>
  <si>
    <t>POL1_1</t>
  </si>
  <si>
    <t>operační sál : 1</t>
  </si>
  <si>
    <t>796011001X00</t>
  </si>
  <si>
    <t xml:space="preserve">Ochranné prvky stěn - madlo s nárazníkem, vč. kotvících prvků, rohů, koncovek </t>
  </si>
  <si>
    <t>operační sál : 15</t>
  </si>
  <si>
    <t>hala : 15</t>
  </si>
  <si>
    <t>796011002X00</t>
  </si>
  <si>
    <t xml:space="preserve">Ochranné prvky stěn - nárazníkový pás š. 200 mm, vč. kotvící lišty, rohů, koncovek </t>
  </si>
  <si>
    <t>796011003X00</t>
  </si>
  <si>
    <t xml:space="preserve">Ochranné prvky stěn - rohovník, výška 1,5 m, křídlo 50 mm, vč.  koncovek </t>
  </si>
  <si>
    <t>hala : 2,0*6</t>
  </si>
  <si>
    <t>39001</t>
  </si>
  <si>
    <t>Zaslepení potrubí Cu do DN25</t>
  </si>
  <si>
    <t>39002</t>
  </si>
  <si>
    <t>Napojení na stávající rozvody mediciálních plynů</t>
  </si>
  <si>
    <t>39003</t>
  </si>
  <si>
    <t>Lékařský panel pro mediciální plyny</t>
  </si>
  <si>
    <t>39004</t>
  </si>
  <si>
    <t>Propláchnutí rozvodu dusíkem do DN 25</t>
  </si>
  <si>
    <t>39005</t>
  </si>
  <si>
    <t>Úseková tlaková zkouška</t>
  </si>
  <si>
    <t>39006</t>
  </si>
  <si>
    <t>Závěrečná tlaková zkouška</t>
  </si>
  <si>
    <t>979086213R00</t>
  </si>
  <si>
    <t>Nakládání vybouraných hmot na dopravní prostředek</t>
  </si>
  <si>
    <t>Přesun suti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</si>
  <si>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</si>
  <si>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</si>
  <si>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</si>
  <si>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</si>
  <si>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</si>
  <si>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</si>
  <si>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</si>
  <si>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</si>
  <si>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</si>
  <si>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979990101R00</t>
  </si>
  <si>
    <t>Poplatek za uložení směsi betonu a cihel skupina 170101 a 170102</t>
  </si>
  <si>
    <t>979093111R00</t>
  </si>
  <si>
    <t>Uložení suti na skládku bez zhutnění</t>
  </si>
  <si>
    <t>SUM</t>
  </si>
  <si>
    <t>Poznámky uchazeče k zadání</t>
  </si>
  <si>
    <t>POPUZIV</t>
  </si>
  <si>
    <t>END</t>
  </si>
  <si>
    <t>Oceloplechový rozváděč s dveřmi, zapuštění do stěny, rozm. šxvxh cca 1000x2000x250, IP40/20, EI30 DP 1Sm</t>
  </si>
  <si>
    <t>ks</t>
  </si>
  <si>
    <t>Cu 12x2 přípojnice</t>
  </si>
  <si>
    <t>ATySet gM 40A/2p Automatický přepínací modul 2-pólový, 40A230 V 50/60 Hz</t>
  </si>
  <si>
    <t>ATySet gM 40A/4p Automatický přepínací modul 4-pólový, 40A3/N AC 400/230 V 50/60 Hz</t>
  </si>
  <si>
    <t>Hlídač izolačního stavu (jen montáž)</t>
  </si>
  <si>
    <t>PL7-B6/1 Jistič  char B, 1-pólový, 10kA</t>
  </si>
  <si>
    <t>PL7-B20/1 Jistič  char B, 1-pólový, 10kA</t>
  </si>
  <si>
    <t>PL7-C6/2 Jistič  char C, 2-pólový</t>
  </si>
  <si>
    <t>PL7-C10/2 Jistič  char C, 2-pólový</t>
  </si>
  <si>
    <t>10</t>
  </si>
  <si>
    <t>PL7-C25/3 Jistič  char C, 3-pólový, 10kA</t>
  </si>
  <si>
    <t>11</t>
  </si>
  <si>
    <t>PL7-C32/3 Jistič  char C, 3-pólový, 10kA</t>
  </si>
  <si>
    <t>12</t>
  </si>
  <si>
    <t>PL7-C40/3 Jistič  char C, 3-pólový, 10kA</t>
  </si>
  <si>
    <t>13</t>
  </si>
  <si>
    <t>PF7-25/2/003-A Chránič Ir=250A, typ A, 2-pól</t>
  </si>
  <si>
    <t>14</t>
  </si>
  <si>
    <t>PF7-25/4/003-A Chránič Ir=250A, typ A, 4-pól</t>
  </si>
  <si>
    <t>15</t>
  </si>
  <si>
    <t>PF7-63/4/003-A Chránič Ir=250A, typ A, 4-pól</t>
  </si>
  <si>
    <t>16</t>
  </si>
  <si>
    <t>PFL7-6/1N/B/003-A Chránič s nadpr.ochr Ir=250A+puls.SS,A,1+N,char.B</t>
  </si>
  <si>
    <t>17</t>
  </si>
  <si>
    <t>PFL7-10/1N/B/003-A Chránič s nadpr.ochr Ir=250A+puls.SS,A,1+N,char.B</t>
  </si>
  <si>
    <t>18</t>
  </si>
  <si>
    <t>PFL7-16/1N/B/003-A Chránič s nadpr.ochr Ir=250A+puls.SS,A,1+N,char.B</t>
  </si>
  <si>
    <t>19</t>
  </si>
  <si>
    <t>Z-AHK Jednotka pom. kont. 1z1v pro PL,PFL,Z-MS,PHF7-2p</t>
  </si>
  <si>
    <t>20</t>
  </si>
  <si>
    <t>Z-RE230/S Instalační relé 230V AC, 1 zap. kont.</t>
  </si>
  <si>
    <t>21</t>
  </si>
  <si>
    <t>Z-EL/G230 Světelné návěstí jednobarevné</t>
  </si>
  <si>
    <t>22</t>
  </si>
  <si>
    <t>Z-PU/S Tlačítko, 1zap. kont.</t>
  </si>
  <si>
    <t>23</t>
  </si>
  <si>
    <t>IS-63/1 Hlavní vypínač, 1-pól</t>
  </si>
  <si>
    <t>24</t>
  </si>
  <si>
    <t>IS-32/2 Hlavní vypínač, 2-pól</t>
  </si>
  <si>
    <t>25</t>
  </si>
  <si>
    <t>IS-63/3 Hlavní vypínač, 3-pól</t>
  </si>
  <si>
    <t>26</t>
  </si>
  <si>
    <t>IS-80/3 Hlavní vypínač, 3-pól</t>
  </si>
  <si>
    <t>27</t>
  </si>
  <si>
    <t>Z-EL/WH230 Světelné návěstí jednobarevné</t>
  </si>
  <si>
    <t>28</t>
  </si>
  <si>
    <t>DILM32-32(230V50HZ) Stykač, 3pól+3z2v</t>
  </si>
  <si>
    <t>29</t>
  </si>
  <si>
    <t>PV10 4A gG Pojistková vložka</t>
  </si>
  <si>
    <t>30</t>
  </si>
  <si>
    <t>PV10 6A gG Pojistková vložka</t>
  </si>
  <si>
    <t>31</t>
  </si>
  <si>
    <t>PV14 25A gG Pojistková vložka</t>
  </si>
  <si>
    <t>32</t>
  </si>
  <si>
    <t>PV14 32A gG Pojistková vložka</t>
  </si>
  <si>
    <t>33</t>
  </si>
  <si>
    <t>PV14 40A gG Pojistková vložka</t>
  </si>
  <si>
    <t>34</t>
  </si>
  <si>
    <t>OPV10S-1 Odpínač válcových pojistek se signalizací</t>
  </si>
  <si>
    <t>35</t>
  </si>
  <si>
    <t>OPVP10-2-S Odpínač válcových pojistek 32A se sig.</t>
  </si>
  <si>
    <t>36</t>
  </si>
  <si>
    <t>OPVP14-1N Odpínač válcových pojistek 63A</t>
  </si>
  <si>
    <t>37</t>
  </si>
  <si>
    <t>FLP-12,5 V/4 120 kA (8/20)/4 póly, vyjímatelný modul varistoru</t>
  </si>
  <si>
    <t>38</t>
  </si>
  <si>
    <t>RSA4 Řadová svornice</t>
  </si>
  <si>
    <t>39</t>
  </si>
  <si>
    <t>RSA6 Řadová svornice</t>
  </si>
  <si>
    <t>RSA16 Řadová svornice</t>
  </si>
  <si>
    <t>41</t>
  </si>
  <si>
    <t>RSA35 Řadová svornice</t>
  </si>
  <si>
    <t>42</t>
  </si>
  <si>
    <t>Záložní zdroj UPS 91PS 10kW</t>
  </si>
  <si>
    <t>Záložní zdroj UPS 91PS 10kW, 10kW - 91PS-10(15)-15-2x9Ah-MBS-6 : 1</t>
  </si>
  <si>
    <t xml:space="preserve">- on-line, 3/1fáze, výstupní výkon UPS 10 kVA / 10kW : </t>
  </si>
  <si>
    <t xml:space="preserve">- vstupní napětí 3x400V 50Hz, výstupní napětí 1x230V 50Hz, vstup by-pass 1x230V 50Hz : </t>
  </si>
  <si>
    <t xml:space="preserve">- hmotnost 257kg, rozměry šxvxh  335x1300x750mm,  modulární UPS, jeden modul o výkonu 10kW : </t>
  </si>
  <si>
    <t xml:space="preserve">- možný pozdější výkonový up-grade na 15kW, doba zálohy alespoň 60 minut pro zatížení 2,5kW : </t>
  </si>
  <si>
    <t xml:space="preserve">- interní baterie v UPS ve dvou řetězcích, rozměry zabrané podlahové plochy maximálně 0,35 m x 0,8 m : </t>
  </si>
  <si>
    <t xml:space="preserve">- dotykový LCD displej a ovládací prvky pro lokální správu a nastavení, prostorová barevná LED indikace na čelních dveřích UPS : </t>
  </si>
  <si>
    <t xml:space="preserve">- možnost studeného startu na baterie : </t>
  </si>
  <si>
    <t xml:space="preserve">- komunikační karta zajišťující kontrolu nad zařízením formou WEB / SNMP komunikace; relová karta pro vzdálený implementaci do systému Bender, mechanický by-pass na UPS : </t>
  </si>
  <si>
    <t xml:space="preserve">- svorkovnice pro total stop : </t>
  </si>
  <si>
    <t xml:space="preserve">- součástí dodávky je program monitorující stav UPS, který je během dlouhodobého výpadku napájení schopen regulérně odstavit systémy na ní připojené (servery s OS Linux) : </t>
  </si>
  <si>
    <t>43</t>
  </si>
  <si>
    <t>ES710/3150-GL Oddělovací transf. jednofázový 230/230 Prim. 230V, Sek. 230V3,15kVA,I0&lt;2%,uK&lt;3%, IE&lt;8xIN standardní svorkovnice</t>
  </si>
  <si>
    <t>44</t>
  </si>
  <si>
    <t>ES710/10000S-GL Kryt transformátorů IP23 / RAL7032</t>
  </si>
  <si>
    <t>45</t>
  </si>
  <si>
    <t>IR425-D4M1C-2 Hlídač izolačního stavu pro monitorování zdrav. prostorAC 70…264V 42…460Hz50…500kOhm, montáž do rozváděče R1.2</t>
  </si>
  <si>
    <t>46</t>
  </si>
  <si>
    <t>MTP 50A/0,05 A pro hlídač ZIS, montáž do rozváděče R1.2</t>
  </si>
  <si>
    <t>47</t>
  </si>
  <si>
    <t>MK2430-11 Kontrolní a signalizační panel montáž do panelu, do zdi, DC 24V</t>
  </si>
  <si>
    <t>48</t>
  </si>
  <si>
    <t>Instalační krabice pro kont. panel</t>
  </si>
  <si>
    <t>M22-DDL-GR-X1/X0 Dvojité tlačítko, hlavice, kroužek titan, čočka bílá, I/O zel/enáčervená</t>
  </si>
  <si>
    <t>50</t>
  </si>
  <si>
    <t>M22-KC10 Kontaktní prvek, šroubové svorky, zadní upevnění, 1Z</t>
  </si>
  <si>
    <t>51</t>
  </si>
  <si>
    <t>M22-KC01 Kontaktní prvek, šroubové svorky, zadní upevnění, 1V</t>
  </si>
  <si>
    <t>52</t>
  </si>
  <si>
    <t>M22-LEDC230-G Prvek LED, šroubové svorky, zadní upevnění, 85-264VAC, 5-15mA, zelená</t>
  </si>
  <si>
    <t>53</t>
  </si>
  <si>
    <t>M22-I1 Skříňka pro povrchovou montáž, IP66, 1 montážní místo</t>
  </si>
  <si>
    <t>54</t>
  </si>
  <si>
    <t>Led pásek 12VDC, 4,8W/m, 4000K,</t>
  </si>
  <si>
    <t>55</t>
  </si>
  <si>
    <t>Led profil nosný</t>
  </si>
  <si>
    <t>56</t>
  </si>
  <si>
    <t>Zdroj 12V 30W</t>
  </si>
  <si>
    <t>57</t>
  </si>
  <si>
    <t>Stmívač dotykový</t>
  </si>
  <si>
    <t>64</t>
  </si>
  <si>
    <t>65</t>
  </si>
  <si>
    <t>66</t>
  </si>
  <si>
    <t>PLHT-C63/1 Jističe PLHT, char C, 1-pólový</t>
  </si>
  <si>
    <t>67</t>
  </si>
  <si>
    <t>PLHT-C63/3 Jistič PLHT, char C, 3-pólový</t>
  </si>
  <si>
    <t>68</t>
  </si>
  <si>
    <t>PLHT-B63/3 Jistič PLHT, char B, 3-pólový</t>
  </si>
  <si>
    <t>69</t>
  </si>
  <si>
    <t>Z-LHASA/230 Vypínací spoušť pro PLHT</t>
  </si>
  <si>
    <t>70</t>
  </si>
  <si>
    <t>ZP-ASA/230 Vypínací spoušť pro PL7,PFL7,ZP-A40</t>
  </si>
  <si>
    <t>71</t>
  </si>
  <si>
    <t>72</t>
  </si>
  <si>
    <t>73</t>
  </si>
  <si>
    <t>74</t>
  </si>
  <si>
    <t>Instalační materiál</t>
  </si>
  <si>
    <t>kpl</t>
  </si>
  <si>
    <t>75</t>
  </si>
  <si>
    <t>Uprava stavajiciho rozvadece</t>
  </si>
  <si>
    <t>76</t>
  </si>
  <si>
    <t>KRABICE PŘÍSTROJOVÁ, KP 67x67 pod omítku</t>
  </si>
  <si>
    <t>77</t>
  </si>
  <si>
    <t>KRABICE PŘÍSTROJOVÁ, KPR 68 pod omítku hl.66mm</t>
  </si>
  <si>
    <t>78</t>
  </si>
  <si>
    <t>KRABICE ROZVODNÁ SE SVORKOVNICÍ, KU 68-1903 pod omítku</t>
  </si>
  <si>
    <t>79</t>
  </si>
  <si>
    <t>KRABICE NA POVRCH IP54 SE SVORKOVNICÍ, 117x117x58mm</t>
  </si>
  <si>
    <t>80</t>
  </si>
  <si>
    <t>KRABICE DK90 IP54/65, ODBOČNÉ KRABICE Z POLYSTYRENU, Z 16/25 mm2, 5 pol. svork.</t>
  </si>
  <si>
    <t>81</t>
  </si>
  <si>
    <t>SVORKOVNICE WAGO,3x1-2,5mm2</t>
  </si>
  <si>
    <t>82</t>
  </si>
  <si>
    <t>SVORKOVNICE WAGO, 5x1-2,5mm2</t>
  </si>
  <si>
    <t>83</t>
  </si>
  <si>
    <t>SVORKOVNICE WAGO, 3x1,5-4mm2</t>
  </si>
  <si>
    <t>84</t>
  </si>
  <si>
    <t>TRUBKA OHEBNÁ STŘEDNÍ SUPER MONOFLEX 750N PVC D16/10,7mm</t>
  </si>
  <si>
    <t>85</t>
  </si>
  <si>
    <t>TRUBKA TUHÁ STŘEDNÍ 750N PVC D16/13mm</t>
  </si>
  <si>
    <t>86</t>
  </si>
  <si>
    <t>SPOJKA PRO TRUBKU 750N PVC</t>
  </si>
  <si>
    <t>87</t>
  </si>
  <si>
    <t>PŘÍCHYTKA PRO TRUBKU 750N PVC</t>
  </si>
  <si>
    <t>88</t>
  </si>
  <si>
    <t>HMOŽDINKA 8/1</t>
  </si>
  <si>
    <t>89</t>
  </si>
  <si>
    <t>Žlab kabelový  50/50 žárový zinek</t>
  </si>
  <si>
    <t>Žlab kabelový 100/50 žárový zinek</t>
  </si>
  <si>
    <t>91</t>
  </si>
  <si>
    <t>PO příchytka pro kabel D14mm</t>
  </si>
  <si>
    <t>92</t>
  </si>
  <si>
    <t>šroub do betonu 6.3x35</t>
  </si>
  <si>
    <t>93</t>
  </si>
  <si>
    <t>Protip.průchod stropem</t>
  </si>
  <si>
    <t>Protip.průchod stěnou</t>
  </si>
  <si>
    <t>CYKY-J 5x4 , pevně</t>
  </si>
  <si>
    <t>CYKY-J 3x16 , pevně</t>
  </si>
  <si>
    <t>97</t>
  </si>
  <si>
    <t>H07RN-F-G 3x1.5 , volně</t>
  </si>
  <si>
    <t>98</t>
  </si>
  <si>
    <t>H07RN-F-G 3x4 , volně</t>
  </si>
  <si>
    <t>H07RN-F-G 3x16 , volně</t>
  </si>
  <si>
    <t>100</t>
  </si>
  <si>
    <t>H07RN-F-G 5x2.5 , volně</t>
  </si>
  <si>
    <t>101</t>
  </si>
  <si>
    <t>1-CXKH-R-O 3x1.5 , pevně</t>
  </si>
  <si>
    <t>102</t>
  </si>
  <si>
    <t>1-CXKH-R-O 5x1.5 , pevně</t>
  </si>
  <si>
    <t>103</t>
  </si>
  <si>
    <t>1-CXKH-R-O 7x1.5 , pevně</t>
  </si>
  <si>
    <t>104</t>
  </si>
  <si>
    <t>1-CXKH-R-J 3x1.5 , pevně</t>
  </si>
  <si>
    <t>105</t>
  </si>
  <si>
    <t>1-CXKH-R-J 3x2.5 , pevně</t>
  </si>
  <si>
    <t>106</t>
  </si>
  <si>
    <t>1-CXKH-R-J 3x4 , pevně</t>
  </si>
  <si>
    <t>107</t>
  </si>
  <si>
    <t>1-CXKH-R-J 3x16 , pevně</t>
  </si>
  <si>
    <t>108</t>
  </si>
  <si>
    <t>1-CXKH-R-J 5x1.5 , pevně</t>
  </si>
  <si>
    <t>109</t>
  </si>
  <si>
    <t>1-CXKH-R-J 5x4 , pevně</t>
  </si>
  <si>
    <t>110</t>
  </si>
  <si>
    <t>1-CXKH-R-J 5x6 , pevně</t>
  </si>
  <si>
    <t>111</t>
  </si>
  <si>
    <t>1-CXKH-R-J 5x16 , pevně</t>
  </si>
  <si>
    <t>112</t>
  </si>
  <si>
    <t>1-CXKH-R-J 5x25 , pevně</t>
  </si>
  <si>
    <t>113</t>
  </si>
  <si>
    <t>1-CXKH-V-O 3x1.5 , pevně</t>
  </si>
  <si>
    <t>114</t>
  </si>
  <si>
    <t>1-CXKH-V-O 5x1.5 , pevně</t>
  </si>
  <si>
    <t>115</t>
  </si>
  <si>
    <t>J-H(St)H 2x2x0,8 bezhalogenový, pevně</t>
  </si>
  <si>
    <t>116</t>
  </si>
  <si>
    <t>UKONČENÍ  VODIČŮ V ROZVADĚČÍCH Do   2,5 mm2</t>
  </si>
  <si>
    <t>117</t>
  </si>
  <si>
    <t>UKONČENÍ  VODIČŮ V ROZVADĚČÍCH Do   6   mm2</t>
  </si>
  <si>
    <t>118</t>
  </si>
  <si>
    <t>UKONČENÍ  VODIČŮ V ROZVADĚČÍCH Do  16   mm2</t>
  </si>
  <si>
    <t>119</t>
  </si>
  <si>
    <t>UKONČENÍ  VODIČŮ V ROZVADĚČÍCH Do  25   mm2</t>
  </si>
  <si>
    <t>120</t>
  </si>
  <si>
    <t>UKONČENÍ VODIČŮ NA SVORKOVNICI Do  16 mm2</t>
  </si>
  <si>
    <t>121</t>
  </si>
  <si>
    <t>UKONČENÍ ŠŇŮRY V GUMOVÉ HADICI 3x4   mm2</t>
  </si>
  <si>
    <t>122</t>
  </si>
  <si>
    <t>UKONČENÍ ŠŇŮRY V GUMOVÉ HADICI 3x16  mm2</t>
  </si>
  <si>
    <t>123</t>
  </si>
  <si>
    <t>Přístroj spínače jednopólový, řazení 1, 1So</t>
  </si>
  <si>
    <t>124</t>
  </si>
  <si>
    <t>Přístroj spínače sériový, řazení 5</t>
  </si>
  <si>
    <t>125</t>
  </si>
  <si>
    <t>Přístroj spínače střídavý, řazení 6, 6So</t>
  </si>
  <si>
    <t>126</t>
  </si>
  <si>
    <t>Přístroj spínače křížový, řazení 7, 7So</t>
  </si>
  <si>
    <t>127</t>
  </si>
  <si>
    <t>Přístroj spínače dvojitého střídavého, řazení 6+6</t>
  </si>
  <si>
    <t>128</t>
  </si>
  <si>
    <t>Přístroj spínače pro otočné a tlačítkové spínání vč. zdroje</t>
  </si>
  <si>
    <t>129</t>
  </si>
  <si>
    <t>Přístroj spínače pro otočné a tlačítkové spínání</t>
  </si>
  <si>
    <t>130</t>
  </si>
  <si>
    <t>Kryt spínače jednoduchý, b. bílá</t>
  </si>
  <si>
    <t>131</t>
  </si>
  <si>
    <t>Kryt spínače dělený, b. bílá</t>
  </si>
  <si>
    <t>132</t>
  </si>
  <si>
    <t>Kryt spínače potenciometru</t>
  </si>
  <si>
    <t>133</t>
  </si>
  <si>
    <t>Rámeček Jednonás.; b. bílá</t>
  </si>
  <si>
    <t>134</t>
  </si>
  <si>
    <t>Vypínač 0-I, 4-pól, 25A, na povrch IP65</t>
  </si>
  <si>
    <t>135</t>
  </si>
  <si>
    <t>Tlačítko 1NO/1NC b.červená "Total, central stop", IP55, aret.</t>
  </si>
  <si>
    <t>136</t>
  </si>
  <si>
    <t>Zásuvka zdravotnická jednonás. , b.alpská bílá</t>
  </si>
  <si>
    <t>137</t>
  </si>
  <si>
    <t>Zásuvka zdravotnická jednonás. , b.zelená</t>
  </si>
  <si>
    <t>138</t>
  </si>
  <si>
    <t>Zásuvka zdravotnická s ochranou před přepětím, b.zelená</t>
  </si>
  <si>
    <t>139</t>
  </si>
  <si>
    <t>Zásuvka zdravotnická jednonás. , b.oranžová, sign. provoz. stavu</t>
  </si>
  <si>
    <t>140</t>
  </si>
  <si>
    <t>Zásuvka zdravotnická jednonás. , b.žlutá, sign. provoz. stavu</t>
  </si>
  <si>
    <t>141</t>
  </si>
  <si>
    <t>Rámeček pro zásuvky dvojnásobný, barva alpská bílá</t>
  </si>
  <si>
    <t>142</t>
  </si>
  <si>
    <t>Rámeček pro zásuvky trojnásobný, barva alpská bílá</t>
  </si>
  <si>
    <t>143</t>
  </si>
  <si>
    <t>Rámeček pro zásuvky čtyřnásobný, barva alpská bílá</t>
  </si>
  <si>
    <t>144</t>
  </si>
  <si>
    <t>Zásuvka na zeď 32A - 5p. IP 44</t>
  </si>
  <si>
    <t>145</t>
  </si>
  <si>
    <t>Montáž rozvaděčů skříňových do  200 kg</t>
  </si>
  <si>
    <t>146</t>
  </si>
  <si>
    <t>Montáž ovladače dle specifikace dodávky</t>
  </si>
  <si>
    <t>147</t>
  </si>
  <si>
    <t>Svítidlo "A1" LED panel, DALI předřadník, hliníkový rámeček, mikroprisma kryt, čtverec 600x600mm, 4000K, 57W, 5400lm, UGR&lt;19, Ra90, IP65</t>
  </si>
  <si>
    <t>148</t>
  </si>
  <si>
    <t>Sada příchytek do podhledu</t>
  </si>
  <si>
    <t>149</t>
  </si>
  <si>
    <t>Svítidlo "B1" LED panel, hliníkový rámeček, mikroprisma kryt, čtverec 600x600mm, 4000K, 35W, 4500lm, UGR&lt;19</t>
  </si>
  <si>
    <t>150</t>
  </si>
  <si>
    <t>Svítidlo "B2" LED panel, hliníkový rámeček, mikroprisma kryt, čtverec 600x600mm, 4000K, 49W, 5700lm, UGR&lt;19</t>
  </si>
  <si>
    <t>151</t>
  </si>
  <si>
    <t>Svítidlo "B3" LED panel, hliníkový rámeček, mikroprisma kryt, čtverec 600x600mm, 4000K, 57W, 6600lm, UGR&lt;19</t>
  </si>
  <si>
    <t>152</t>
  </si>
  <si>
    <t>Rám pro přisazení ke stropu 600x600</t>
  </si>
  <si>
    <t>153</t>
  </si>
  <si>
    <t>Svítidlo nástěnné "C1" LED  8W,700lm, 4000K, IP44.  š. 400mm, tř. II</t>
  </si>
  <si>
    <t>154</t>
  </si>
  <si>
    <t>Světelný nápis "D1" IP50 "Nevstupovat", vč. zdroje 230V</t>
  </si>
  <si>
    <t>155</t>
  </si>
  <si>
    <t>Nouzové svítidlo s nezávislým zdrojem el. energie "N1", IP65 trvalé/netrvalé, 527lm, 5700K, 1h</t>
  </si>
  <si>
    <t>156</t>
  </si>
  <si>
    <t>Nouzové svítidlo s nezávislým zdrojem el. energie "N2", 1h, IP65 trvalé/netrvalé, 241lm, 5700K, 1h</t>
  </si>
  <si>
    <t>157</t>
  </si>
  <si>
    <t>Vybourání otvoru ve zdivu cihelném D 60 mm, stěna do 150mm</t>
  </si>
  <si>
    <t>158</t>
  </si>
  <si>
    <t>Vybourání otvoru ve zdivu cihelném D 60 mm, stěna do 450mm</t>
  </si>
  <si>
    <t>159</t>
  </si>
  <si>
    <t>Vysekání rýh ve zdivu cihelném hl. 30 mm, š. 30 mm</t>
  </si>
  <si>
    <t>160</t>
  </si>
  <si>
    <t>Vysekání rýh ve zdivu cihelném hl. 30 mm, š. 70 mm</t>
  </si>
  <si>
    <t>161</t>
  </si>
  <si>
    <t>Demontaz stavajiciho zarizeni</t>
  </si>
  <si>
    <t>162</t>
  </si>
  <si>
    <t>Vyhledani pripojovaciho mista</t>
  </si>
  <si>
    <t>163</t>
  </si>
  <si>
    <t>Priprava ke komplexni zkousce</t>
  </si>
  <si>
    <t>164</t>
  </si>
  <si>
    <t>Zkusebni provoz</t>
  </si>
  <si>
    <t>165</t>
  </si>
  <si>
    <t>Stavební přípomoce</t>
  </si>
  <si>
    <t>166</t>
  </si>
  <si>
    <t>Tičr - vydání odborného stanoviska</t>
  </si>
  <si>
    <t>167</t>
  </si>
  <si>
    <t>Doprava, montáž, uvedení do provozu, vyzkoušení, proškolení  UPS</t>
  </si>
  <si>
    <t>168</t>
  </si>
  <si>
    <t>Montáž, nstavení a zprovoznění přístrojů ZIS</t>
  </si>
  <si>
    <t>169</t>
  </si>
  <si>
    <t>Montáž LED pásku -  osvětlení kuch. linky</t>
  </si>
  <si>
    <t>170</t>
  </si>
  <si>
    <t>Spolupráce s dodavatelem při zapojovaní a zkouškách</t>
  </si>
  <si>
    <t>171</t>
  </si>
  <si>
    <t>Koordinace s ostatnimi profesemi</t>
  </si>
  <si>
    <t>172</t>
  </si>
  <si>
    <t>Revizni technik</t>
  </si>
  <si>
    <t>173</t>
  </si>
  <si>
    <t>Spoluprace s reviz.technikem</t>
  </si>
  <si>
    <t>174</t>
  </si>
  <si>
    <t>TRUBKA OHEBNÁ LEHKÁ 320N PVC D16/10,7mm</t>
  </si>
  <si>
    <t>175</t>
  </si>
  <si>
    <t>KRABICE PŘÍSTROJOVÁ KP 67x67 pod omítku</t>
  </si>
  <si>
    <t>176</t>
  </si>
  <si>
    <t>KRABICE ODBOČNÁ S VÍČKEM KU 68-1902 pod omítku</t>
  </si>
  <si>
    <t>177</t>
  </si>
  <si>
    <t>VODIČ PRO POSPOJOVÁNÍ CY4 Zlutozeleny, pevně</t>
  </si>
  <si>
    <t>178</t>
  </si>
  <si>
    <t>VODIČ PRO POSPOJOVÁNÍ CY16 Zlutozeleny, pevně</t>
  </si>
  <si>
    <t>179</t>
  </si>
  <si>
    <t>ZEMNÍCÍ SVORKA ZS4</t>
  </si>
  <si>
    <t>180</t>
  </si>
  <si>
    <t>ZÁSUVKA PRO ZDRAVOTNICTVÍ dvojitá pro pospojení, barva alpská bílá</t>
  </si>
  <si>
    <t>181</t>
  </si>
  <si>
    <t>RÁMEČEK jednonásobný, barva alpská bílá</t>
  </si>
  <si>
    <t>182</t>
  </si>
  <si>
    <t>KRABICE ODBOČNÁ S VÍČKEM KO 125 E pod omítku</t>
  </si>
  <si>
    <t>183</t>
  </si>
  <si>
    <t>KRABICE ODBOČNÁ S VÍČKEM KT 250/1 pod omítku</t>
  </si>
  <si>
    <t>184</t>
  </si>
  <si>
    <t>Popis vývodu</t>
  </si>
  <si>
    <t>185</t>
  </si>
  <si>
    <t>EKVIPOTENCIÁLNÍ PŘÍPOJNICE EPS 2</t>
  </si>
  <si>
    <t>186</t>
  </si>
  <si>
    <t>EKVIPOTENCIÁLNÍ PŘÍPOJNICE EPS 3</t>
  </si>
  <si>
    <t>187</t>
  </si>
  <si>
    <t>UKONČENÍ VODIČŮ NA SVORKOVNICI do  16 mm2</t>
  </si>
  <si>
    <t>188</t>
  </si>
  <si>
    <t>189</t>
  </si>
  <si>
    <t>190</t>
  </si>
  <si>
    <t>Podružný materiál</t>
  </si>
  <si>
    <t>191</t>
  </si>
  <si>
    <t>Doprava a přesun materiálu</t>
  </si>
  <si>
    <t>192</t>
  </si>
  <si>
    <t>Podíl přidružené výroby</t>
  </si>
  <si>
    <t>193</t>
  </si>
  <si>
    <t xml:space="preserve">Dodavatelská dokumentace </t>
  </si>
  <si>
    <t>Soubor</t>
  </si>
  <si>
    <t>Stávající RACK rozvaděč v serverovně v 1.PP: Práce spojené s instalací nové propojovací kabeláže UTP Cat.6 z řešených prostor, reorganizace stávající kabeláže v rozvaděči, úpravy v rozvaděči pro</t>
  </si>
  <si>
    <t xml:space="preserve">4x1 : </t>
  </si>
  <si>
    <t>4</t>
  </si>
  <si>
    <t>Patch panel 24x RJ45, Cat.6, UTP, plně osazený</t>
  </si>
  <si>
    <t xml:space="preserve">2x1 : </t>
  </si>
  <si>
    <t>Vyvazovací panel 1U, plastový, velikost oka min. 7cm</t>
  </si>
  <si>
    <t>Patch kabel Cat.6, UTP, 2m</t>
  </si>
  <si>
    <t xml:space="preserve">(19+4)x2 : </t>
  </si>
  <si>
    <t>Datová zásuvka 2xRJ45 Cat.6 - do stěny (komplet - krabička, rámeček, maska, KeyStone)</t>
  </si>
  <si>
    <t xml:space="preserve">19x1 : </t>
  </si>
  <si>
    <t>Datová zásuvka 2xRJ45 Cat.6 - do tubusu (komplet - krabička, rámeček, maska, KeyStone)</t>
  </si>
  <si>
    <t>Stávající zařízení a rozvody: Práce spojené s odborným proměřením a revizí kabelů, odpojením a demontáží rušených rovodů, ocharana sávajících zařízení a rozvodů během instalace nových tras</t>
  </si>
  <si>
    <t xml:space="preserve">10x1 : </t>
  </si>
  <si>
    <t>6</t>
  </si>
  <si>
    <t>Drobný a podružný pomocný instalační materiál</t>
  </si>
  <si>
    <t xml:space="preserve">40x1 : </t>
  </si>
  <si>
    <t>Pomocné práce: montážní výpomoci, přesun materiálu, koordinační práce</t>
  </si>
  <si>
    <t>Kabel UTP Cat.6, LSOHFR B2ca-s1,d1,a1</t>
  </si>
  <si>
    <t xml:space="preserve">19+4)x2x85 : </t>
  </si>
  <si>
    <t>3910</t>
  </si>
  <si>
    <t>Trubka PVC 16mm pod omítku</t>
  </si>
  <si>
    <t xml:space="preserve">14x10 : </t>
  </si>
  <si>
    <t>Trubka PVC 23mm pod omítku</t>
  </si>
  <si>
    <t xml:space="preserve">10x10 : </t>
  </si>
  <si>
    <t>Trubka PVC 29mm pod omítku</t>
  </si>
  <si>
    <t xml:space="preserve">5x10 : </t>
  </si>
  <si>
    <t>Trubka PVC 36mm pod omítku</t>
  </si>
  <si>
    <t xml:space="preserve">4x10 : </t>
  </si>
  <si>
    <t>Kabelový žlab drátěný 100/50 - komplet (žlab, nosné závitové tyče, nosníky a příslušenství)</t>
  </si>
  <si>
    <t xml:space="preserve">45x1 : </t>
  </si>
  <si>
    <t>Krabice KU68 p.o.</t>
  </si>
  <si>
    <t xml:space="preserve">42x1 přístrojové krabice + odbočné krabice trubkových tras : </t>
  </si>
  <si>
    <t>Krabice KO97 p.o.</t>
  </si>
  <si>
    <t xml:space="preserve">12x1 odbočné kraice pro trubkové rozvody : </t>
  </si>
  <si>
    <t>Krabice KO125 p.o.</t>
  </si>
  <si>
    <t xml:space="preserve">2x1 odbočné krabice pro trubkové rozvody : </t>
  </si>
  <si>
    <t>Práce spojené s úpravou ve stávající serverovně</t>
  </si>
  <si>
    <t>úprava ve stávajících RACK rozvaděčích pro zakončení nových propojů a osazení nových panelů z řešených prostor : 4*1</t>
  </si>
  <si>
    <t>Práce spojené s úpravou a zachováním neřešených prostor</t>
  </si>
  <si>
    <t>zachování a zabezpečení stávajících kabeláží a technologie z neřešených prostor objetku, ochrana proti poškození během prací : 6*1</t>
  </si>
  <si>
    <t>Práce spojené s demontáží stávajících rušených rozvodů</t>
  </si>
  <si>
    <t>odborné odpojení rušených datových rozvodů od kabeláže, odpojení kabeláže od stávajícího RACK rozvaděče v serverovně, demontáž rušených portů v rozvaděči, demontáž datových zásuvek, demontáže rušených kabelů. : 4*1</t>
  </si>
  <si>
    <t>Práce spojené s rozebráním s zpětným složením stávajících podhledů  stávající serverovny</t>
  </si>
  <si>
    <t>zajištění stávajících rozvodů proti poškození, vyhledání vhodné trasy v rámci stávajícíchc rozvodů. : 6</t>
  </si>
  <si>
    <t>Požární ucpávky prostupů kabeláže, požární odolnost 45 minut (z protipožárního tmelu)</t>
  </si>
  <si>
    <t>Průraz zdivem, síla zdi do 300mm, otvor do 50x50mm, včetně odvozu a likvidace suti</t>
  </si>
  <si>
    <t xml:space="preserve">8x1 : </t>
  </si>
  <si>
    <t>8</t>
  </si>
  <si>
    <t>Průraz zdivem, síla zdi do 600mm, otvor do 50x50mm, včetně odvozu a likvidace suti</t>
  </si>
  <si>
    <t>Frézování drážky pro uložení kabeláže, hloubka 50mm šířka 50mm, včetně odvozu a likvidace suti</t>
  </si>
  <si>
    <t xml:space="preserve">6x10 : </t>
  </si>
  <si>
    <t>60</t>
  </si>
  <si>
    <t>Drobný a podružný pomocný materiál (hmoždinky, vruty, stahovací pásky, popsové štítky)</t>
  </si>
  <si>
    <t xml:space="preserve">1x1 : </t>
  </si>
  <si>
    <t>Pomocné montážní práce: zednické výpomoci, bourací práce, koordinační práce</t>
  </si>
  <si>
    <t>Měření a kontrola met.vedení vč. Měřícího protokolu</t>
  </si>
  <si>
    <t>Uvedení zařízení do provozu a připojení, konfigurace v rozvaděčích</t>
  </si>
  <si>
    <t>Výchozí revize</t>
  </si>
  <si>
    <t>005121038RT</t>
  </si>
  <si>
    <t>Úklid staveniště</t>
  </si>
  <si>
    <t>VRN</t>
  </si>
  <si>
    <t>POL99_8</t>
  </si>
  <si>
    <t>005121 R</t>
  </si>
  <si>
    <t>Zařízení staveniště</t>
  </si>
  <si>
    <t>005122010R</t>
  </si>
  <si>
    <t xml:space="preserve">Provoz objednatele </t>
  </si>
  <si>
    <t>00523  R</t>
  </si>
  <si>
    <t>Zkoušky a revize</t>
  </si>
  <si>
    <t>005231020R</t>
  </si>
  <si>
    <t>Individuální a komplexní vyzkoušení</t>
  </si>
  <si>
    <t>005231022R</t>
  </si>
  <si>
    <t>Zaškolení obsluhy</t>
  </si>
  <si>
    <t>005241010R</t>
  </si>
  <si>
    <t xml:space="preserve">Dokumentace skutečného provedení </t>
  </si>
  <si>
    <t>1007T</t>
  </si>
  <si>
    <t>Kompletační činnost zhotovitele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</si>
</sst>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164" fontId="18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8" t="s">
        <v>41</v>
      </c>
      <c r="B2" s="198"/>
      <c r="C2" s="198"/>
      <c r="D2" s="198"/>
      <c r="E2" s="198"/>
      <c r="F2" s="198"/>
      <c r="G2" s="19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2"/>
  <sheetViews>
    <sheetView showGridLines="0" tabSelected="1" topLeftCell="B29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33" t="s">
        <v>4</v>
      </c>
      <c r="C1" s="234"/>
      <c r="D1" s="234"/>
      <c r="E1" s="234"/>
      <c r="F1" s="234"/>
      <c r="G1" s="234"/>
      <c r="H1" s="234"/>
      <c r="I1" s="234"/>
      <c r="J1" s="235"/>
    </row>
    <row r="2" spans="1:15" ht="36" customHeight="1" x14ac:dyDescent="0.2">
      <c r="A2" s="2"/>
      <c r="B2" s="76" t="s">
        <v>24</v>
      </c>
      <c r="C2" s="77"/>
      <c r="D2" s="78" t="s">
        <v>43</v>
      </c>
      <c r="E2" s="239" t="s">
        <v>44</v>
      </c>
      <c r="F2" s="240"/>
      <c r="G2" s="240"/>
      <c r="H2" s="240"/>
      <c r="I2" s="240"/>
      <c r="J2" s="241"/>
      <c r="O2" s="1"/>
    </row>
    <row r="3" spans="1:15" ht="27" hidden="1" customHeight="1" x14ac:dyDescent="0.2">
      <c r="A3" s="2"/>
      <c r="B3" s="79"/>
      <c r="C3" s="77"/>
      <c r="D3" s="80"/>
      <c r="E3" s="242"/>
      <c r="F3" s="243"/>
      <c r="G3" s="243"/>
      <c r="H3" s="243"/>
      <c r="I3" s="243"/>
      <c r="J3" s="244"/>
    </row>
    <row r="4" spans="1:15" ht="23.25" customHeight="1" x14ac:dyDescent="0.2">
      <c r="A4" s="2"/>
      <c r="B4" s="81"/>
      <c r="C4" s="82"/>
      <c r="D4" s="83"/>
      <c r="E4" s="223"/>
      <c r="F4" s="223"/>
      <c r="G4" s="223"/>
      <c r="H4" s="223"/>
      <c r="I4" s="223"/>
      <c r="J4" s="224"/>
    </row>
    <row r="5" spans="1:15" ht="24" customHeight="1" x14ac:dyDescent="0.2">
      <c r="A5" s="2"/>
      <c r="B5" s="31" t="s">
        <v>23</v>
      </c>
      <c r="D5" s="227" t="s">
        <v>45</v>
      </c>
      <c r="E5" s="228"/>
      <c r="F5" s="228"/>
      <c r="G5" s="228"/>
      <c r="H5" s="18" t="s">
        <v>42</v>
      </c>
      <c r="I5" s="85" t="s">
        <v>49</v>
      </c>
      <c r="J5" s="8"/>
    </row>
    <row r="6" spans="1:15" ht="15.75" customHeight="1" x14ac:dyDescent="0.2">
      <c r="A6" s="2"/>
      <c r="B6" s="28"/>
      <c r="C6" s="55"/>
      <c r="D6" s="229" t="s">
        <v>46</v>
      </c>
      <c r="E6" s="230"/>
      <c r="F6" s="230"/>
      <c r="G6" s="230"/>
      <c r="H6" s="18" t="s">
        <v>36</v>
      </c>
      <c r="I6" s="85" t="s">
        <v>50</v>
      </c>
      <c r="J6" s="8"/>
    </row>
    <row r="7" spans="1:15" ht="15.75" customHeight="1" x14ac:dyDescent="0.2">
      <c r="A7" s="2"/>
      <c r="B7" s="29"/>
      <c r="C7" s="56"/>
      <c r="D7" s="84" t="s">
        <v>48</v>
      </c>
      <c r="E7" s="231" t="s">
        <v>47</v>
      </c>
      <c r="F7" s="232"/>
      <c r="G7" s="232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46"/>
      <c r="E11" s="246"/>
      <c r="F11" s="246"/>
      <c r="G11" s="246"/>
      <c r="H11" s="18" t="s">
        <v>42</v>
      </c>
      <c r="I11" s="87"/>
      <c r="J11" s="8"/>
    </row>
    <row r="12" spans="1:15" ht="15.75" customHeight="1" x14ac:dyDescent="0.2">
      <c r="A12" s="2"/>
      <c r="B12" s="28"/>
      <c r="C12" s="55"/>
      <c r="D12" s="222"/>
      <c r="E12" s="222"/>
      <c r="F12" s="222"/>
      <c r="G12" s="222"/>
      <c r="H12" s="18" t="s">
        <v>36</v>
      </c>
      <c r="I12" s="87"/>
      <c r="J12" s="8"/>
    </row>
    <row r="13" spans="1:15" ht="15.75" customHeight="1" x14ac:dyDescent="0.2">
      <c r="A13" s="2"/>
      <c r="B13" s="29"/>
      <c r="C13" s="56"/>
      <c r="D13" s="86"/>
      <c r="E13" s="225"/>
      <c r="F13" s="226"/>
      <c r="G13" s="226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45"/>
      <c r="F15" s="245"/>
      <c r="G15" s="247"/>
      <c r="H15" s="247"/>
      <c r="I15" s="247" t="s">
        <v>31</v>
      </c>
      <c r="J15" s="248"/>
    </row>
    <row r="16" spans="1:15" ht="23.25" customHeight="1" x14ac:dyDescent="0.2">
      <c r="A16" s="140" t="s">
        <v>26</v>
      </c>
      <c r="B16" s="38" t="s">
        <v>26</v>
      </c>
      <c r="C16" s="62"/>
      <c r="D16" s="63"/>
      <c r="E16" s="211"/>
      <c r="F16" s="212"/>
      <c r="G16" s="211"/>
      <c r="H16" s="212"/>
      <c r="I16" s="211">
        <f>SUMIF(F52:F88,A16,I52:I88)+SUMIF(F52:F88,"PSU",I52:I88)</f>
        <v>0</v>
      </c>
      <c r="J16" s="213"/>
    </row>
    <row r="17" spans="1:10" ht="23.25" customHeight="1" x14ac:dyDescent="0.2">
      <c r="A17" s="140" t="s">
        <v>27</v>
      </c>
      <c r="B17" s="38" t="s">
        <v>27</v>
      </c>
      <c r="C17" s="62"/>
      <c r="D17" s="63"/>
      <c r="E17" s="211"/>
      <c r="F17" s="212"/>
      <c r="G17" s="211"/>
      <c r="H17" s="212"/>
      <c r="I17" s="211">
        <f>SUMIF(F52:F88,A17,I52:I88)</f>
        <v>0</v>
      </c>
      <c r="J17" s="213"/>
    </row>
    <row r="18" spans="1:10" ht="23.25" customHeight="1" x14ac:dyDescent="0.2">
      <c r="A18" s="140" t="s">
        <v>28</v>
      </c>
      <c r="B18" s="38" t="s">
        <v>28</v>
      </c>
      <c r="C18" s="62"/>
      <c r="D18" s="63"/>
      <c r="E18" s="211"/>
      <c r="F18" s="212"/>
      <c r="G18" s="211"/>
      <c r="H18" s="212"/>
      <c r="I18" s="211">
        <f>SUMIF(F52:F88,A18,I52:I88)</f>
        <v>0</v>
      </c>
      <c r="J18" s="213"/>
    </row>
    <row r="19" spans="1:10" ht="23.25" customHeight="1" x14ac:dyDescent="0.2">
      <c r="A19" s="140" t="s">
        <v>133</v>
      </c>
      <c r="B19" s="38" t="s">
        <v>29</v>
      </c>
      <c r="C19" s="62"/>
      <c r="D19" s="63"/>
      <c r="E19" s="211"/>
      <c r="F19" s="212"/>
      <c r="G19" s="211"/>
      <c r="H19" s="212"/>
      <c r="I19" s="211">
        <f>SUMIF(F52:F88,A19,I52:I88)</f>
        <v>0</v>
      </c>
      <c r="J19" s="213"/>
    </row>
    <row r="20" spans="1:10" ht="23.25" customHeight="1" x14ac:dyDescent="0.2">
      <c r="A20" s="140" t="s">
        <v>134</v>
      </c>
      <c r="B20" s="38" t="s">
        <v>30</v>
      </c>
      <c r="C20" s="62"/>
      <c r="D20" s="63"/>
      <c r="E20" s="211"/>
      <c r="F20" s="212"/>
      <c r="G20" s="211"/>
      <c r="H20" s="212"/>
      <c r="I20" s="211">
        <f>SUMIF(F52:F88,A20,I52:I88)</f>
        <v>0</v>
      </c>
      <c r="J20" s="213"/>
    </row>
    <row r="21" spans="1:10" ht="23.25" customHeight="1" x14ac:dyDescent="0.2">
      <c r="A21" s="2"/>
      <c r="B21" s="48" t="s">
        <v>31</v>
      </c>
      <c r="C21" s="64"/>
      <c r="D21" s="65"/>
      <c r="E21" s="214"/>
      <c r="F21" s="249"/>
      <c r="G21" s="214"/>
      <c r="H21" s="249"/>
      <c r="I21" s="214">
        <f>SUM(I16:J20)</f>
        <v>0</v>
      </c>
      <c r="J21" s="215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9">
        <f>ZakladDPHSniVypocet</f>
        <v>0</v>
      </c>
      <c r="H23" s="210"/>
      <c r="I23" s="210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07">
        <f>IF(A24&gt;50, ROUNDUP(A23, 0), ROUNDDOWN(A23, 0))</f>
        <v>0</v>
      </c>
      <c r="H24" s="208"/>
      <c r="I24" s="208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9">
        <f>ZakladDPHZaklVypocet</f>
        <v>0</v>
      </c>
      <c r="H25" s="210"/>
      <c r="I25" s="210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36">
        <f>IF(A26&gt;50, ROUNDUP(A25, 0), ROUNDDOWN(A25, 0))</f>
        <v>0</v>
      </c>
      <c r="H26" s="237"/>
      <c r="I26" s="237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8">
        <f>CenaCelkem-(ZakladDPHSni+DPHSni+ZakladDPHZakl+DPHZakl)</f>
        <v>0</v>
      </c>
      <c r="H27" s="238"/>
      <c r="I27" s="238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25</v>
      </c>
      <c r="C28" s="115"/>
      <c r="D28" s="115"/>
      <c r="E28" s="116"/>
      <c r="F28" s="117"/>
      <c r="G28" s="217">
        <f>ZakladDPHSniVypocet+ZakladDPHZaklVypocet</f>
        <v>0</v>
      </c>
      <c r="H28" s="217"/>
      <c r="I28" s="217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37</v>
      </c>
      <c r="C29" s="119"/>
      <c r="D29" s="119"/>
      <c r="E29" s="119"/>
      <c r="F29" s="120"/>
      <c r="G29" s="216">
        <f>IF(A29&gt;50, ROUNDUP(A27, 0), ROUNDDOWN(A27, 0))</f>
        <v>0</v>
      </c>
      <c r="H29" s="216"/>
      <c r="I29" s="216"/>
      <c r="J29" s="121" t="s">
        <v>62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8"/>
      <c r="E34" s="219"/>
      <c r="G34" s="220"/>
      <c r="H34" s="221"/>
      <c r="I34" s="221"/>
      <c r="J34" s="25"/>
    </row>
    <row r="35" spans="1:10" ht="12.75" customHeight="1" x14ac:dyDescent="0.2">
      <c r="A35" s="2"/>
      <c r="B35" s="2"/>
      <c r="D35" s="206" t="s">
        <v>2</v>
      </c>
      <c r="E35" s="20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1" t="s">
        <v>17</v>
      </c>
      <c r="C37" s="92"/>
      <c r="D37" s="92"/>
      <c r="E37" s="92"/>
      <c r="F37" s="93"/>
      <c r="G37" s="93"/>
      <c r="H37" s="93"/>
      <c r="I37" s="93"/>
      <c r="J37" s="94"/>
    </row>
    <row r="38" spans="1:10" ht="25.5" customHeight="1" x14ac:dyDescent="0.2">
      <c r="A38" s="90" t="s">
        <v>39</v>
      </c>
      <c r="B38" s="95" t="s">
        <v>18</v>
      </c>
      <c r="C38" s="96" t="s">
        <v>6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19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51</v>
      </c>
      <c r="C39" s="201"/>
      <c r="D39" s="201"/>
      <c r="E39" s="201"/>
      <c r="F39" s="101">
        <f>'01 01 Pol'!AE332+'01 02 Pol'!AE217+'01 03 Pol'!AE95+'01 OVN Pol'!AE19</f>
        <v>0</v>
      </c>
      <c r="G39" s="102">
        <f>'01 01 Pol'!AF332+'01 02 Pol'!AF217+'01 03 Pol'!AF95+'01 OVN Pol'!AF19</f>
        <v>0</v>
      </c>
      <c r="H39" s="103">
        <f t="shared" ref="H39:H44" si="1">(F39*SazbaDPH1/100)+(G39*SazbaDPH2/100)</f>
        <v>0</v>
      </c>
      <c r="I39" s="103">
        <f t="shared" ref="I39:I44" si="2">F39+G39+H39</f>
        <v>0</v>
      </c>
      <c r="J39" s="104" t="str">
        <f t="shared" ref="J39:J44" si="3">IF(CenaCelkemVypocet=0,"",I39/CenaCelkemVypocet*100)</f>
        <v/>
      </c>
    </row>
    <row r="40" spans="1:10" ht="25.5" customHeight="1" x14ac:dyDescent="0.2">
      <c r="A40" s="90">
        <v>2</v>
      </c>
      <c r="B40" s="105" t="s">
        <v>52</v>
      </c>
      <c r="C40" s="205" t="s">
        <v>53</v>
      </c>
      <c r="D40" s="205"/>
      <c r="E40" s="205"/>
      <c r="F40" s="106">
        <f>'01 01 Pol'!AE332+'01 02 Pol'!AE217+'01 03 Pol'!AE95+'01 OVN Pol'!AE19</f>
        <v>0</v>
      </c>
      <c r="G40" s="107">
        <f>'01 01 Pol'!AF332+'01 02 Pol'!AF217+'01 03 Pol'!AF95+'01 OVN Pol'!AF19</f>
        <v>0</v>
      </c>
      <c r="H40" s="107">
        <f t="shared" si="1"/>
        <v>0</v>
      </c>
      <c r="I40" s="107">
        <f t="shared" si="2"/>
        <v>0</v>
      </c>
      <c r="J40" s="108" t="str">
        <f t="shared" si="3"/>
        <v/>
      </c>
    </row>
    <row r="41" spans="1:10" ht="25.5" customHeight="1" x14ac:dyDescent="0.2">
      <c r="A41" s="90">
        <v>3</v>
      </c>
      <c r="B41" s="109" t="s">
        <v>52</v>
      </c>
      <c r="C41" s="201" t="s">
        <v>54</v>
      </c>
      <c r="D41" s="201"/>
      <c r="E41" s="201"/>
      <c r="F41" s="110">
        <f>'01 01 Pol'!AE332</f>
        <v>0</v>
      </c>
      <c r="G41" s="103">
        <f>'01 01 Pol'!AF332</f>
        <v>0</v>
      </c>
      <c r="H41" s="103">
        <f t="shared" si="1"/>
        <v>0</v>
      </c>
      <c r="I41" s="103">
        <f t="shared" si="2"/>
        <v>0</v>
      </c>
      <c r="J41" s="104" t="str">
        <f t="shared" si="3"/>
        <v/>
      </c>
    </row>
    <row r="42" spans="1:10" ht="25.5" customHeight="1" x14ac:dyDescent="0.2">
      <c r="A42" s="90">
        <v>3</v>
      </c>
      <c r="B42" s="109" t="s">
        <v>55</v>
      </c>
      <c r="C42" s="201" t="s">
        <v>56</v>
      </c>
      <c r="D42" s="201"/>
      <c r="E42" s="201"/>
      <c r="F42" s="110">
        <f>'01 02 Pol'!AE217</f>
        <v>0</v>
      </c>
      <c r="G42" s="103">
        <f>'01 02 Pol'!AF217</f>
        <v>0</v>
      </c>
      <c r="H42" s="103">
        <f t="shared" si="1"/>
        <v>0</v>
      </c>
      <c r="I42" s="103">
        <f t="shared" si="2"/>
        <v>0</v>
      </c>
      <c r="J42" s="104" t="str">
        <f t="shared" si="3"/>
        <v/>
      </c>
    </row>
    <row r="43" spans="1:10" ht="25.5" customHeight="1" x14ac:dyDescent="0.2">
      <c r="A43" s="90">
        <v>3</v>
      </c>
      <c r="B43" s="109" t="s">
        <v>57</v>
      </c>
      <c r="C43" s="201" t="s">
        <v>58</v>
      </c>
      <c r="D43" s="201"/>
      <c r="E43" s="201"/>
      <c r="F43" s="110">
        <f>'01 03 Pol'!AE95</f>
        <v>0</v>
      </c>
      <c r="G43" s="103">
        <f>'01 03 Pol'!AF95</f>
        <v>0</v>
      </c>
      <c r="H43" s="103">
        <f t="shared" si="1"/>
        <v>0</v>
      </c>
      <c r="I43" s="103">
        <f t="shared" si="2"/>
        <v>0</v>
      </c>
      <c r="J43" s="104" t="str">
        <f t="shared" si="3"/>
        <v/>
      </c>
    </row>
    <row r="44" spans="1:10" ht="25.5" customHeight="1" x14ac:dyDescent="0.2">
      <c r="A44" s="90">
        <v>3</v>
      </c>
      <c r="B44" s="109" t="s">
        <v>59</v>
      </c>
      <c r="C44" s="201" t="s">
        <v>60</v>
      </c>
      <c r="D44" s="201"/>
      <c r="E44" s="201"/>
      <c r="F44" s="110">
        <f>'01 OVN Pol'!AE19</f>
        <v>0</v>
      </c>
      <c r="G44" s="103">
        <f>'01 OVN Pol'!AF19</f>
        <v>0</v>
      </c>
      <c r="H44" s="103">
        <f t="shared" si="1"/>
        <v>0</v>
      </c>
      <c r="I44" s="103">
        <f t="shared" si="2"/>
        <v>0</v>
      </c>
      <c r="J44" s="104" t="str">
        <f t="shared" si="3"/>
        <v/>
      </c>
    </row>
    <row r="45" spans="1:10" ht="25.5" customHeight="1" x14ac:dyDescent="0.2">
      <c r="A45" s="90"/>
      <c r="B45" s="202" t="s">
        <v>61</v>
      </c>
      <c r="C45" s="203"/>
      <c r="D45" s="203"/>
      <c r="E45" s="204"/>
      <c r="F45" s="111">
        <f>SUMIF(A39:A44,"=1",F39:F44)</f>
        <v>0</v>
      </c>
      <c r="G45" s="112">
        <f>SUMIF(A39:A44,"=1",G39:G44)</f>
        <v>0</v>
      </c>
      <c r="H45" s="112">
        <f>SUMIF(A39:A44,"=1",H39:H44)</f>
        <v>0</v>
      </c>
      <c r="I45" s="112">
        <f>SUMIF(A39:A44,"=1",I39:I44)</f>
        <v>0</v>
      </c>
      <c r="J45" s="113">
        <f>SUMIF(A39:A44,"=1",J39:J44)</f>
        <v>0</v>
      </c>
    </row>
    <row r="49" spans="1:10" ht="15.75" x14ac:dyDescent="0.25">
      <c r="B49" s="122" t="s">
        <v>63</v>
      </c>
    </row>
    <row r="51" spans="1:10" ht="25.5" customHeight="1" x14ac:dyDescent="0.2">
      <c r="A51" s="124"/>
      <c r="B51" s="127" t="s">
        <v>18</v>
      </c>
      <c r="C51" s="127" t="s">
        <v>6</v>
      </c>
      <c r="D51" s="128"/>
      <c r="E51" s="128"/>
      <c r="F51" s="129" t="s">
        <v>64</v>
      </c>
      <c r="G51" s="129"/>
      <c r="H51" s="129"/>
      <c r="I51" s="129" t="s">
        <v>31</v>
      </c>
      <c r="J51" s="129" t="s">
        <v>0</v>
      </c>
    </row>
    <row r="52" spans="1:10" ht="36.75" customHeight="1" x14ac:dyDescent="0.2">
      <c r="A52" s="125"/>
      <c r="B52" s="130" t="s">
        <v>52</v>
      </c>
      <c r="C52" s="199" t="s">
        <v>65</v>
      </c>
      <c r="D52" s="200"/>
      <c r="E52" s="200"/>
      <c r="F52" s="136" t="s">
        <v>26</v>
      </c>
      <c r="G52" s="137"/>
      <c r="H52" s="137"/>
      <c r="I52" s="137">
        <f>'01 02 Pol'!G8</f>
        <v>0</v>
      </c>
      <c r="J52" s="134" t="str">
        <f>IF(I89=0,"",I52/I89*100)</f>
        <v/>
      </c>
    </row>
    <row r="53" spans="1:10" ht="36.75" customHeight="1" x14ac:dyDescent="0.2">
      <c r="A53" s="125"/>
      <c r="B53" s="130" t="s">
        <v>55</v>
      </c>
      <c r="C53" s="199" t="s">
        <v>66</v>
      </c>
      <c r="D53" s="200"/>
      <c r="E53" s="200"/>
      <c r="F53" s="136" t="s">
        <v>26</v>
      </c>
      <c r="G53" s="137"/>
      <c r="H53" s="137"/>
      <c r="I53" s="137">
        <f>'01 02 Pol'!G50</f>
        <v>0</v>
      </c>
      <c r="J53" s="134" t="str">
        <f>IF(I89=0,"",I53/I89*100)</f>
        <v/>
      </c>
    </row>
    <row r="54" spans="1:10" ht="36.75" customHeight="1" x14ac:dyDescent="0.2">
      <c r="A54" s="125"/>
      <c r="B54" s="130" t="s">
        <v>57</v>
      </c>
      <c r="C54" s="199" t="s">
        <v>67</v>
      </c>
      <c r="D54" s="200"/>
      <c r="E54" s="200"/>
      <c r="F54" s="136" t="s">
        <v>26</v>
      </c>
      <c r="G54" s="137"/>
      <c r="H54" s="137"/>
      <c r="I54" s="137">
        <f>'01 02 Pol'!G63</f>
        <v>0</v>
      </c>
      <c r="J54" s="134" t="str">
        <f>IF(I89=0,"",I54/I89*100)</f>
        <v/>
      </c>
    </row>
    <row r="55" spans="1:10" ht="36.75" customHeight="1" x14ac:dyDescent="0.2">
      <c r="A55" s="125"/>
      <c r="B55" s="130" t="s">
        <v>68</v>
      </c>
      <c r="C55" s="199" t="s">
        <v>69</v>
      </c>
      <c r="D55" s="200"/>
      <c r="E55" s="200"/>
      <c r="F55" s="136" t="s">
        <v>26</v>
      </c>
      <c r="G55" s="137"/>
      <c r="H55" s="137"/>
      <c r="I55" s="137">
        <f>'01 02 Pol'!G70</f>
        <v>0</v>
      </c>
      <c r="J55" s="134" t="str">
        <f>IF(I89=0,"",I55/I89*100)</f>
        <v/>
      </c>
    </row>
    <row r="56" spans="1:10" ht="36.75" customHeight="1" x14ac:dyDescent="0.2">
      <c r="A56" s="125"/>
      <c r="B56" s="130" t="s">
        <v>70</v>
      </c>
      <c r="C56" s="199" t="s">
        <v>71</v>
      </c>
      <c r="D56" s="200"/>
      <c r="E56" s="200"/>
      <c r="F56" s="136" t="s">
        <v>26</v>
      </c>
      <c r="G56" s="137"/>
      <c r="H56" s="137"/>
      <c r="I56" s="137">
        <f>'01 02 Pol'!G76</f>
        <v>0</v>
      </c>
      <c r="J56" s="134" t="str">
        <f>IF(I89=0,"",I56/I89*100)</f>
        <v/>
      </c>
    </row>
    <row r="57" spans="1:10" ht="36.75" customHeight="1" x14ac:dyDescent="0.2">
      <c r="A57" s="125"/>
      <c r="B57" s="130" t="s">
        <v>72</v>
      </c>
      <c r="C57" s="199" t="s">
        <v>73</v>
      </c>
      <c r="D57" s="200"/>
      <c r="E57" s="200"/>
      <c r="F57" s="136" t="s">
        <v>26</v>
      </c>
      <c r="G57" s="137"/>
      <c r="H57" s="137"/>
      <c r="I57" s="137">
        <f>'01 02 Pol'!G81</f>
        <v>0</v>
      </c>
      <c r="J57" s="134" t="str">
        <f>IF(I89=0,"",I57/I89*100)</f>
        <v/>
      </c>
    </row>
    <row r="58" spans="1:10" ht="36.75" customHeight="1" x14ac:dyDescent="0.2">
      <c r="A58" s="125"/>
      <c r="B58" s="130" t="s">
        <v>74</v>
      </c>
      <c r="C58" s="199" t="s">
        <v>75</v>
      </c>
      <c r="D58" s="200"/>
      <c r="E58" s="200"/>
      <c r="F58" s="136" t="s">
        <v>26</v>
      </c>
      <c r="G58" s="137"/>
      <c r="H58" s="137"/>
      <c r="I58" s="137">
        <f>'01 02 Pol'!G95</f>
        <v>0</v>
      </c>
      <c r="J58" s="134" t="str">
        <f>IF(I89=0,"",I58/I89*100)</f>
        <v/>
      </c>
    </row>
    <row r="59" spans="1:10" ht="36.75" customHeight="1" x14ac:dyDescent="0.2">
      <c r="A59" s="125"/>
      <c r="B59" s="130" t="s">
        <v>76</v>
      </c>
      <c r="C59" s="199" t="s">
        <v>77</v>
      </c>
      <c r="D59" s="200"/>
      <c r="E59" s="200"/>
      <c r="F59" s="136" t="s">
        <v>26</v>
      </c>
      <c r="G59" s="137"/>
      <c r="H59" s="137"/>
      <c r="I59" s="137">
        <f>'01 02 Pol'!G194</f>
        <v>0</v>
      </c>
      <c r="J59" s="134" t="str">
        <f>IF(I89=0,"",I59/I89*100)</f>
        <v/>
      </c>
    </row>
    <row r="60" spans="1:10" ht="36.75" customHeight="1" x14ac:dyDescent="0.2">
      <c r="A60" s="125"/>
      <c r="B60" s="130" t="s">
        <v>78</v>
      </c>
      <c r="C60" s="199" t="s">
        <v>79</v>
      </c>
      <c r="D60" s="200"/>
      <c r="E60" s="200"/>
      <c r="F60" s="136" t="s">
        <v>26</v>
      </c>
      <c r="G60" s="137"/>
      <c r="H60" s="137"/>
      <c r="I60" s="137">
        <f>'01 02 Pol'!G211</f>
        <v>0</v>
      </c>
      <c r="J60" s="134" t="str">
        <f>IF(I89=0,"",I60/I89*100)</f>
        <v/>
      </c>
    </row>
    <row r="61" spans="1:10" ht="36.75" customHeight="1" x14ac:dyDescent="0.2">
      <c r="A61" s="125"/>
      <c r="B61" s="130" t="s">
        <v>80</v>
      </c>
      <c r="C61" s="199" t="s">
        <v>81</v>
      </c>
      <c r="D61" s="200"/>
      <c r="E61" s="200"/>
      <c r="F61" s="136" t="s">
        <v>26</v>
      </c>
      <c r="G61" s="137"/>
      <c r="H61" s="137"/>
      <c r="I61" s="137">
        <f>'01 03 Pol'!G8</f>
        <v>0</v>
      </c>
      <c r="J61" s="134" t="str">
        <f>IF(I89=0,"",I61/I89*100)</f>
        <v/>
      </c>
    </row>
    <row r="62" spans="1:10" ht="36.75" customHeight="1" x14ac:dyDescent="0.2">
      <c r="A62" s="125"/>
      <c r="B62" s="130" t="s">
        <v>82</v>
      </c>
      <c r="C62" s="199" t="s">
        <v>83</v>
      </c>
      <c r="D62" s="200"/>
      <c r="E62" s="200"/>
      <c r="F62" s="136" t="s">
        <v>26</v>
      </c>
      <c r="G62" s="137"/>
      <c r="H62" s="137"/>
      <c r="I62" s="137">
        <f>'01 03 Pol'!G36</f>
        <v>0</v>
      </c>
      <c r="J62" s="134" t="str">
        <f>IF(I89=0,"",I62/I89*100)</f>
        <v/>
      </c>
    </row>
    <row r="63" spans="1:10" ht="36.75" customHeight="1" x14ac:dyDescent="0.2">
      <c r="A63" s="125"/>
      <c r="B63" s="130" t="s">
        <v>84</v>
      </c>
      <c r="C63" s="199" t="s">
        <v>85</v>
      </c>
      <c r="D63" s="200"/>
      <c r="E63" s="200"/>
      <c r="F63" s="136" t="s">
        <v>26</v>
      </c>
      <c r="G63" s="137"/>
      <c r="H63" s="137"/>
      <c r="I63" s="137">
        <f>'01 03 Pol'!G90</f>
        <v>0</v>
      </c>
      <c r="J63" s="134" t="str">
        <f>IF(I89=0,"",I63/I89*100)</f>
        <v/>
      </c>
    </row>
    <row r="64" spans="1:10" ht="36.75" customHeight="1" x14ac:dyDescent="0.2">
      <c r="A64" s="125"/>
      <c r="B64" s="130" t="s">
        <v>86</v>
      </c>
      <c r="C64" s="199" t="s">
        <v>87</v>
      </c>
      <c r="D64" s="200"/>
      <c r="E64" s="200"/>
      <c r="F64" s="136" t="s">
        <v>26</v>
      </c>
      <c r="G64" s="137"/>
      <c r="H64" s="137"/>
      <c r="I64" s="137">
        <f>'01 01 Pol'!G8</f>
        <v>0</v>
      </c>
      <c r="J64" s="134" t="str">
        <f>IF(I89=0,"",I64/I89*100)</f>
        <v/>
      </c>
    </row>
    <row r="65" spans="1:10" ht="36.75" customHeight="1" x14ac:dyDescent="0.2">
      <c r="A65" s="125"/>
      <c r="B65" s="130" t="s">
        <v>88</v>
      </c>
      <c r="C65" s="199" t="s">
        <v>89</v>
      </c>
      <c r="D65" s="200"/>
      <c r="E65" s="200"/>
      <c r="F65" s="136" t="s">
        <v>26</v>
      </c>
      <c r="G65" s="137"/>
      <c r="H65" s="137"/>
      <c r="I65" s="137">
        <f>'01 01 Pol'!G29</f>
        <v>0</v>
      </c>
      <c r="J65" s="134" t="str">
        <f>IF(I89=0,"",I65/I89*100)</f>
        <v/>
      </c>
    </row>
    <row r="66" spans="1:10" ht="36.75" customHeight="1" x14ac:dyDescent="0.2">
      <c r="A66" s="125"/>
      <c r="B66" s="130" t="s">
        <v>90</v>
      </c>
      <c r="C66" s="199" t="s">
        <v>91</v>
      </c>
      <c r="D66" s="200"/>
      <c r="E66" s="200"/>
      <c r="F66" s="136" t="s">
        <v>26</v>
      </c>
      <c r="G66" s="137"/>
      <c r="H66" s="137"/>
      <c r="I66" s="137">
        <f>'01 01 Pol'!G53</f>
        <v>0</v>
      </c>
      <c r="J66" s="134" t="str">
        <f>IF(I89=0,"",I66/I89*100)</f>
        <v/>
      </c>
    </row>
    <row r="67" spans="1:10" ht="36.75" customHeight="1" x14ac:dyDescent="0.2">
      <c r="A67" s="125"/>
      <c r="B67" s="130" t="s">
        <v>92</v>
      </c>
      <c r="C67" s="199" t="s">
        <v>93</v>
      </c>
      <c r="D67" s="200"/>
      <c r="E67" s="200"/>
      <c r="F67" s="136" t="s">
        <v>26</v>
      </c>
      <c r="G67" s="137"/>
      <c r="H67" s="137"/>
      <c r="I67" s="137">
        <f>'01 01 Pol'!G65</f>
        <v>0</v>
      </c>
      <c r="J67" s="134" t="str">
        <f>IF(I89=0,"",I67/I89*100)</f>
        <v/>
      </c>
    </row>
    <row r="68" spans="1:10" ht="36.75" customHeight="1" x14ac:dyDescent="0.2">
      <c r="A68" s="125"/>
      <c r="B68" s="130" t="s">
        <v>94</v>
      </c>
      <c r="C68" s="199" t="s">
        <v>95</v>
      </c>
      <c r="D68" s="200"/>
      <c r="E68" s="200"/>
      <c r="F68" s="136" t="s">
        <v>26</v>
      </c>
      <c r="G68" s="137"/>
      <c r="H68" s="137"/>
      <c r="I68" s="137">
        <f>'01 01 Pol'!G67</f>
        <v>0</v>
      </c>
      <c r="J68" s="134" t="str">
        <f>IF(I89=0,"",I68/I89*100)</f>
        <v/>
      </c>
    </row>
    <row r="69" spans="1:10" ht="36.75" customHeight="1" x14ac:dyDescent="0.2">
      <c r="A69" s="125"/>
      <c r="B69" s="130" t="s">
        <v>96</v>
      </c>
      <c r="C69" s="199" t="s">
        <v>97</v>
      </c>
      <c r="D69" s="200"/>
      <c r="E69" s="200"/>
      <c r="F69" s="136" t="s">
        <v>26</v>
      </c>
      <c r="G69" s="137"/>
      <c r="H69" s="137"/>
      <c r="I69" s="137">
        <f>'01 01 Pol'!G76</f>
        <v>0</v>
      </c>
      <c r="J69" s="134" t="str">
        <f>IF(I89=0,"",I69/I89*100)</f>
        <v/>
      </c>
    </row>
    <row r="70" spans="1:10" ht="36.75" customHeight="1" x14ac:dyDescent="0.2">
      <c r="A70" s="125"/>
      <c r="B70" s="130" t="s">
        <v>98</v>
      </c>
      <c r="C70" s="199" t="s">
        <v>99</v>
      </c>
      <c r="D70" s="200"/>
      <c r="E70" s="200"/>
      <c r="F70" s="136" t="s">
        <v>26</v>
      </c>
      <c r="G70" s="137"/>
      <c r="H70" s="137"/>
      <c r="I70" s="137">
        <f>'01 01 Pol'!G84</f>
        <v>0</v>
      </c>
      <c r="J70" s="134" t="str">
        <f>IF(I89=0,"",I70/I89*100)</f>
        <v/>
      </c>
    </row>
    <row r="71" spans="1:10" ht="36.75" customHeight="1" x14ac:dyDescent="0.2">
      <c r="A71" s="125"/>
      <c r="B71" s="130" t="s">
        <v>100</v>
      </c>
      <c r="C71" s="199" t="s">
        <v>101</v>
      </c>
      <c r="D71" s="200"/>
      <c r="E71" s="200"/>
      <c r="F71" s="136" t="s">
        <v>26</v>
      </c>
      <c r="G71" s="137"/>
      <c r="H71" s="137"/>
      <c r="I71" s="137">
        <f>'01 01 Pol'!G89</f>
        <v>0</v>
      </c>
      <c r="J71" s="134" t="str">
        <f>IF(I89=0,"",I71/I89*100)</f>
        <v/>
      </c>
    </row>
    <row r="72" spans="1:10" ht="36.75" customHeight="1" x14ac:dyDescent="0.2">
      <c r="A72" s="125"/>
      <c r="B72" s="130" t="s">
        <v>102</v>
      </c>
      <c r="C72" s="199" t="s">
        <v>103</v>
      </c>
      <c r="D72" s="200"/>
      <c r="E72" s="200"/>
      <c r="F72" s="136" t="s">
        <v>26</v>
      </c>
      <c r="G72" s="137"/>
      <c r="H72" s="137"/>
      <c r="I72" s="137">
        <f>'01 01 Pol'!G92</f>
        <v>0</v>
      </c>
      <c r="J72" s="134" t="str">
        <f>IF(I89=0,"",I72/I89*100)</f>
        <v/>
      </c>
    </row>
    <row r="73" spans="1:10" ht="36.75" customHeight="1" x14ac:dyDescent="0.2">
      <c r="A73" s="125"/>
      <c r="B73" s="130" t="s">
        <v>104</v>
      </c>
      <c r="C73" s="199" t="s">
        <v>105</v>
      </c>
      <c r="D73" s="200"/>
      <c r="E73" s="200"/>
      <c r="F73" s="136" t="s">
        <v>26</v>
      </c>
      <c r="G73" s="137"/>
      <c r="H73" s="137"/>
      <c r="I73" s="137">
        <f>'01 01 Pol'!G149</f>
        <v>0</v>
      </c>
      <c r="J73" s="134" t="str">
        <f>IF(I89=0,"",I73/I89*100)</f>
        <v/>
      </c>
    </row>
    <row r="74" spans="1:10" ht="36.75" customHeight="1" x14ac:dyDescent="0.2">
      <c r="A74" s="125"/>
      <c r="B74" s="130" t="s">
        <v>106</v>
      </c>
      <c r="C74" s="199" t="s">
        <v>107</v>
      </c>
      <c r="D74" s="200"/>
      <c r="E74" s="200"/>
      <c r="F74" s="136" t="s">
        <v>27</v>
      </c>
      <c r="G74" s="137"/>
      <c r="H74" s="137"/>
      <c r="I74" s="137">
        <f>'01 01 Pol'!G151</f>
        <v>0</v>
      </c>
      <c r="J74" s="134" t="str">
        <f>IF(I89=0,"",I74/I89*100)</f>
        <v/>
      </c>
    </row>
    <row r="75" spans="1:10" ht="36.75" customHeight="1" x14ac:dyDescent="0.2">
      <c r="A75" s="125"/>
      <c r="B75" s="130" t="s">
        <v>108</v>
      </c>
      <c r="C75" s="199" t="s">
        <v>109</v>
      </c>
      <c r="D75" s="200"/>
      <c r="E75" s="200"/>
      <c r="F75" s="136" t="s">
        <v>27</v>
      </c>
      <c r="G75" s="137"/>
      <c r="H75" s="137"/>
      <c r="I75" s="137">
        <f>'01 01 Pol'!G163</f>
        <v>0</v>
      </c>
      <c r="J75" s="134" t="str">
        <f>IF(I89=0,"",I75/I89*100)</f>
        <v/>
      </c>
    </row>
    <row r="76" spans="1:10" ht="36.75" customHeight="1" x14ac:dyDescent="0.2">
      <c r="A76" s="125"/>
      <c r="B76" s="130" t="s">
        <v>110</v>
      </c>
      <c r="C76" s="199" t="s">
        <v>111</v>
      </c>
      <c r="D76" s="200"/>
      <c r="E76" s="200"/>
      <c r="F76" s="136" t="s">
        <v>27</v>
      </c>
      <c r="G76" s="137"/>
      <c r="H76" s="137"/>
      <c r="I76" s="137">
        <f>'01 01 Pol'!G171</f>
        <v>0</v>
      </c>
      <c r="J76" s="134" t="str">
        <f>IF(I89=0,"",I76/I89*100)</f>
        <v/>
      </c>
    </row>
    <row r="77" spans="1:10" ht="36.75" customHeight="1" x14ac:dyDescent="0.2">
      <c r="A77" s="125"/>
      <c r="B77" s="130" t="s">
        <v>112</v>
      </c>
      <c r="C77" s="199" t="s">
        <v>113</v>
      </c>
      <c r="D77" s="200"/>
      <c r="E77" s="200"/>
      <c r="F77" s="136" t="s">
        <v>27</v>
      </c>
      <c r="G77" s="137"/>
      <c r="H77" s="137"/>
      <c r="I77" s="137">
        <f>'01 01 Pol'!G176</f>
        <v>0</v>
      </c>
      <c r="J77" s="134" t="str">
        <f>IF(I89=0,"",I77/I89*100)</f>
        <v/>
      </c>
    </row>
    <row r="78" spans="1:10" ht="36.75" customHeight="1" x14ac:dyDescent="0.2">
      <c r="A78" s="125"/>
      <c r="B78" s="130" t="s">
        <v>114</v>
      </c>
      <c r="C78" s="199" t="s">
        <v>115</v>
      </c>
      <c r="D78" s="200"/>
      <c r="E78" s="200"/>
      <c r="F78" s="136" t="s">
        <v>27</v>
      </c>
      <c r="G78" s="137"/>
      <c r="H78" s="137"/>
      <c r="I78" s="137">
        <f>'01 01 Pol'!G200</f>
        <v>0</v>
      </c>
      <c r="J78" s="134" t="str">
        <f>IF(I89=0,"",I78/I89*100)</f>
        <v/>
      </c>
    </row>
    <row r="79" spans="1:10" ht="36.75" customHeight="1" x14ac:dyDescent="0.2">
      <c r="A79" s="125"/>
      <c r="B79" s="130" t="s">
        <v>116</v>
      </c>
      <c r="C79" s="199" t="s">
        <v>117</v>
      </c>
      <c r="D79" s="200"/>
      <c r="E79" s="200"/>
      <c r="F79" s="136" t="s">
        <v>27</v>
      </c>
      <c r="G79" s="137"/>
      <c r="H79" s="137"/>
      <c r="I79" s="137">
        <f>'01 01 Pol'!G211</f>
        <v>0</v>
      </c>
      <c r="J79" s="134" t="str">
        <f>IF(I89=0,"",I79/I89*100)</f>
        <v/>
      </c>
    </row>
    <row r="80" spans="1:10" ht="36.75" customHeight="1" x14ac:dyDescent="0.2">
      <c r="A80" s="125"/>
      <c r="B80" s="130" t="s">
        <v>118</v>
      </c>
      <c r="C80" s="199" t="s">
        <v>119</v>
      </c>
      <c r="D80" s="200"/>
      <c r="E80" s="200"/>
      <c r="F80" s="136" t="s">
        <v>27</v>
      </c>
      <c r="G80" s="137"/>
      <c r="H80" s="137"/>
      <c r="I80" s="137">
        <f>'01 01 Pol'!G249</f>
        <v>0</v>
      </c>
      <c r="J80" s="134" t="str">
        <f>IF(I89=0,"",I80/I89*100)</f>
        <v/>
      </c>
    </row>
    <row r="81" spans="1:10" ht="36.75" customHeight="1" x14ac:dyDescent="0.2">
      <c r="A81" s="125"/>
      <c r="B81" s="130" t="s">
        <v>120</v>
      </c>
      <c r="C81" s="199" t="s">
        <v>121</v>
      </c>
      <c r="D81" s="200"/>
      <c r="E81" s="200"/>
      <c r="F81" s="136" t="s">
        <v>27</v>
      </c>
      <c r="G81" s="137"/>
      <c r="H81" s="137"/>
      <c r="I81" s="137">
        <f>'01 01 Pol'!G267</f>
        <v>0</v>
      </c>
      <c r="J81" s="134" t="str">
        <f>IF(I89=0,"",I81/I89*100)</f>
        <v/>
      </c>
    </row>
    <row r="82" spans="1:10" ht="36.75" customHeight="1" x14ac:dyDescent="0.2">
      <c r="A82" s="125"/>
      <c r="B82" s="130" t="s">
        <v>122</v>
      </c>
      <c r="C82" s="199" t="s">
        <v>123</v>
      </c>
      <c r="D82" s="200"/>
      <c r="E82" s="200"/>
      <c r="F82" s="136" t="s">
        <v>27</v>
      </c>
      <c r="G82" s="137"/>
      <c r="H82" s="137"/>
      <c r="I82" s="137">
        <f>'01 01 Pol'!G281</f>
        <v>0</v>
      </c>
      <c r="J82" s="134" t="str">
        <f>IF(I89=0,"",I82/I89*100)</f>
        <v/>
      </c>
    </row>
    <row r="83" spans="1:10" ht="36.75" customHeight="1" x14ac:dyDescent="0.2">
      <c r="A83" s="125"/>
      <c r="B83" s="130" t="s">
        <v>124</v>
      </c>
      <c r="C83" s="199" t="s">
        <v>125</v>
      </c>
      <c r="D83" s="200"/>
      <c r="E83" s="200"/>
      <c r="F83" s="136" t="s">
        <v>27</v>
      </c>
      <c r="G83" s="137"/>
      <c r="H83" s="137"/>
      <c r="I83" s="137">
        <f>'01 01 Pol'!G306</f>
        <v>0</v>
      </c>
      <c r="J83" s="134" t="str">
        <f>IF(I89=0,"",I83/I89*100)</f>
        <v/>
      </c>
    </row>
    <row r="84" spans="1:10" ht="36.75" customHeight="1" x14ac:dyDescent="0.2">
      <c r="A84" s="125"/>
      <c r="B84" s="130" t="s">
        <v>126</v>
      </c>
      <c r="C84" s="199" t="s">
        <v>127</v>
      </c>
      <c r="D84" s="200"/>
      <c r="E84" s="200"/>
      <c r="F84" s="136" t="s">
        <v>27</v>
      </c>
      <c r="G84" s="137"/>
      <c r="H84" s="137"/>
      <c r="I84" s="137">
        <f>'01 01 Pol'!G309</f>
        <v>0</v>
      </c>
      <c r="J84" s="134" t="str">
        <f>IF(I89=0,"",I84/I89*100)</f>
        <v/>
      </c>
    </row>
    <row r="85" spans="1:10" ht="36.75" customHeight="1" x14ac:dyDescent="0.2">
      <c r="A85" s="125"/>
      <c r="B85" s="130" t="s">
        <v>128</v>
      </c>
      <c r="C85" s="199" t="s">
        <v>129</v>
      </c>
      <c r="D85" s="200"/>
      <c r="E85" s="200"/>
      <c r="F85" s="136" t="s">
        <v>28</v>
      </c>
      <c r="G85" s="137"/>
      <c r="H85" s="137"/>
      <c r="I85" s="137">
        <f>'01 01 Pol'!G316</f>
        <v>0</v>
      </c>
      <c r="J85" s="134" t="str">
        <f>IF(I89=0,"",I85/I89*100)</f>
        <v/>
      </c>
    </row>
    <row r="86" spans="1:10" ht="36.75" customHeight="1" x14ac:dyDescent="0.2">
      <c r="A86" s="125"/>
      <c r="B86" s="130" t="s">
        <v>130</v>
      </c>
      <c r="C86" s="199" t="s">
        <v>131</v>
      </c>
      <c r="D86" s="200"/>
      <c r="E86" s="200"/>
      <c r="F86" s="136" t="s">
        <v>132</v>
      </c>
      <c r="G86" s="137"/>
      <c r="H86" s="137"/>
      <c r="I86" s="137">
        <f>'01 01 Pol'!G323</f>
        <v>0</v>
      </c>
      <c r="J86" s="134" t="str">
        <f>IF(I89=0,"",I86/I89*100)</f>
        <v/>
      </c>
    </row>
    <row r="87" spans="1:10" ht="36.75" customHeight="1" x14ac:dyDescent="0.2">
      <c r="A87" s="125"/>
      <c r="B87" s="130" t="s">
        <v>133</v>
      </c>
      <c r="C87" s="199" t="s">
        <v>29</v>
      </c>
      <c r="D87" s="200"/>
      <c r="E87" s="200"/>
      <c r="F87" s="136" t="s">
        <v>133</v>
      </c>
      <c r="G87" s="137"/>
      <c r="H87" s="137"/>
      <c r="I87" s="137">
        <f>'01 OVN Pol'!G8</f>
        <v>0</v>
      </c>
      <c r="J87" s="134" t="str">
        <f>IF(I89=0,"",I87/I89*100)</f>
        <v/>
      </c>
    </row>
    <row r="88" spans="1:10" ht="36.75" customHeight="1" x14ac:dyDescent="0.2">
      <c r="A88" s="125"/>
      <c r="B88" s="130" t="s">
        <v>134</v>
      </c>
      <c r="C88" s="199" t="s">
        <v>30</v>
      </c>
      <c r="D88" s="200"/>
      <c r="E88" s="200"/>
      <c r="F88" s="136" t="s">
        <v>134</v>
      </c>
      <c r="G88" s="137"/>
      <c r="H88" s="137"/>
      <c r="I88" s="137">
        <f>'01 OVN Pol'!G12</f>
        <v>0</v>
      </c>
      <c r="J88" s="134" t="str">
        <f>IF(I89=0,"",I88/I89*100)</f>
        <v/>
      </c>
    </row>
    <row r="89" spans="1:10" ht="25.5" customHeight="1" x14ac:dyDescent="0.2">
      <c r="A89" s="126"/>
      <c r="B89" s="131" t="s">
        <v>1</v>
      </c>
      <c r="C89" s="132"/>
      <c r="D89" s="133"/>
      <c r="E89" s="133"/>
      <c r="F89" s="138"/>
      <c r="G89" s="139"/>
      <c r="H89" s="139"/>
      <c r="I89" s="139">
        <f>SUM(I52:I88)</f>
        <v>0</v>
      </c>
      <c r="J89" s="135">
        <f>SUM(J52:J88)</f>
        <v>0</v>
      </c>
    </row>
    <row r="90" spans="1:10" x14ac:dyDescent="0.2">
      <c r="F90" s="88"/>
      <c r="G90" s="88"/>
      <c r="H90" s="88"/>
      <c r="I90" s="88"/>
      <c r="J90" s="89"/>
    </row>
    <row r="91" spans="1:10" x14ac:dyDescent="0.2">
      <c r="F91" s="88"/>
      <c r="G91" s="88"/>
      <c r="H91" s="88"/>
      <c r="I91" s="88"/>
      <c r="J91" s="89"/>
    </row>
    <row r="92" spans="1:10" x14ac:dyDescent="0.2">
      <c r="F92" s="88"/>
      <c r="G92" s="88"/>
      <c r="H92" s="88"/>
      <c r="I92" s="88"/>
      <c r="J92" s="8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5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B45:E45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5:E85"/>
    <mergeCell ref="C86:E86"/>
    <mergeCell ref="C87:E87"/>
    <mergeCell ref="C88:E88"/>
    <mergeCell ref="C80:E80"/>
    <mergeCell ref="C81:E81"/>
    <mergeCell ref="C82:E82"/>
    <mergeCell ref="C83:E83"/>
    <mergeCell ref="C84:E8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0" t="s">
        <v>7</v>
      </c>
      <c r="B1" s="250"/>
      <c r="C1" s="251"/>
      <c r="D1" s="250"/>
      <c r="E1" s="250"/>
      <c r="F1" s="250"/>
      <c r="G1" s="250"/>
    </row>
    <row r="2" spans="1:7" ht="24.95" customHeight="1" x14ac:dyDescent="0.2">
      <c r="A2" s="50" t="s">
        <v>8</v>
      </c>
      <c r="B2" s="49"/>
      <c r="C2" s="252"/>
      <c r="D2" s="252"/>
      <c r="E2" s="252"/>
      <c r="F2" s="252"/>
      <c r="G2" s="253"/>
    </row>
    <row r="3" spans="1:7" ht="24.95" customHeight="1" x14ac:dyDescent="0.2">
      <c r="A3" s="50" t="s">
        <v>9</v>
      </c>
      <c r="B3" s="49"/>
      <c r="C3" s="252"/>
      <c r="D3" s="252"/>
      <c r="E3" s="252"/>
      <c r="F3" s="252"/>
      <c r="G3" s="253"/>
    </row>
    <row r="4" spans="1:7" ht="24.95" customHeight="1" x14ac:dyDescent="0.2">
      <c r="A4" s="50" t="s">
        <v>10</v>
      </c>
      <c r="B4" s="49"/>
      <c r="C4" s="252"/>
      <c r="D4" s="252"/>
      <c r="E4" s="252"/>
      <c r="F4" s="252"/>
      <c r="G4" s="253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2D8CF-995F-4EC6-A8AD-6DB6F5F66BD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135</v>
      </c>
    </row>
    <row r="2" spans="1:60" ht="24.95" customHeight="1" x14ac:dyDescent="0.2">
      <c r="A2" s="141" t="s">
        <v>8</v>
      </c>
      <c r="B2" s="49" t="s">
        <v>43</v>
      </c>
      <c r="C2" s="255" t="s">
        <v>44</v>
      </c>
      <c r="D2" s="256"/>
      <c r="E2" s="256"/>
      <c r="F2" s="256"/>
      <c r="G2" s="257"/>
      <c r="AG2" t="s">
        <v>136</v>
      </c>
    </row>
    <row r="3" spans="1:60" ht="24.95" customHeight="1" x14ac:dyDescent="0.2">
      <c r="A3" s="141" t="s">
        <v>9</v>
      </c>
      <c r="B3" s="49" t="s">
        <v>52</v>
      </c>
      <c r="C3" s="255" t="s">
        <v>53</v>
      </c>
      <c r="D3" s="256"/>
      <c r="E3" s="256"/>
      <c r="F3" s="256"/>
      <c r="G3" s="257"/>
      <c r="AC3" s="123" t="s">
        <v>136</v>
      </c>
      <c r="AG3" t="s">
        <v>137</v>
      </c>
    </row>
    <row r="4" spans="1:60" ht="24.95" customHeight="1" x14ac:dyDescent="0.2">
      <c r="A4" s="142" t="s">
        <v>10</v>
      </c>
      <c r="B4" s="143" t="s">
        <v>52</v>
      </c>
      <c r="C4" s="258" t="s">
        <v>54</v>
      </c>
      <c r="D4" s="259"/>
      <c r="E4" s="259"/>
      <c r="F4" s="259"/>
      <c r="G4" s="260"/>
      <c r="AG4" t="s">
        <v>138</v>
      </c>
    </row>
    <row r="5" spans="1:60" x14ac:dyDescent="0.2">
      <c r="D5" s="10"/>
    </row>
    <row r="6" spans="1:60" ht="38.25" x14ac:dyDescent="0.2">
      <c r="A6" s="145" t="s">
        <v>139</v>
      </c>
      <c r="B6" s="147" t="s">
        <v>140</v>
      </c>
      <c r="C6" s="147" t="s">
        <v>141</v>
      </c>
      <c r="D6" s="146" t="s">
        <v>142</v>
      </c>
      <c r="E6" s="145" t="s">
        <v>143</v>
      </c>
      <c r="F6" s="144" t="s">
        <v>144</v>
      </c>
      <c r="G6" s="145" t="s">
        <v>31</v>
      </c>
      <c r="H6" s="148" t="s">
        <v>32</v>
      </c>
      <c r="I6" s="148" t="s">
        <v>145</v>
      </c>
      <c r="J6" s="148" t="s">
        <v>33</v>
      </c>
      <c r="K6" s="148" t="s">
        <v>146</v>
      </c>
      <c r="L6" s="148" t="s">
        <v>147</v>
      </c>
      <c r="M6" s="148" t="s">
        <v>148</v>
      </c>
      <c r="N6" s="148" t="s">
        <v>149</v>
      </c>
      <c r="O6" s="148" t="s">
        <v>150</v>
      </c>
      <c r="P6" s="148" t="s">
        <v>151</v>
      </c>
      <c r="Q6" s="148" t="s">
        <v>152</v>
      </c>
      <c r="R6" s="148" t="s">
        <v>153</v>
      </c>
      <c r="S6" s="148" t="s">
        <v>154</v>
      </c>
      <c r="T6" s="148" t="s">
        <v>155</v>
      </c>
      <c r="U6" s="148" t="s">
        <v>156</v>
      </c>
      <c r="V6" s="148" t="s">
        <v>157</v>
      </c>
      <c r="W6" s="148" t="s">
        <v>158</v>
      </c>
      <c r="X6" s="148" t="s">
        <v>159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</row>
    <row r="8" spans="1:60" x14ac:dyDescent="0.2">
      <c r="A8" s="168" t="s">
        <v>160</v>
      </c>
      <c r="B8" s="169" t="s">
        <v>86</v>
      </c>
      <c r="C8" s="188" t="s">
        <v>87</v>
      </c>
      <c r="D8" s="170"/>
      <c r="E8" s="171"/>
      <c r="F8" s="172"/>
      <c r="G8" s="173">
        <f>SUMIF(AG9:AG28,"&lt;&gt;NOR",G9:G28)</f>
        <v>0</v>
      </c>
      <c r="H8" s="167"/>
      <c r="I8" s="167">
        <f>SUM(I9:I28)</f>
        <v>0</v>
      </c>
      <c r="J8" s="167"/>
      <c r="K8" s="167">
        <f>SUM(K9:K28)</f>
        <v>0</v>
      </c>
      <c r="L8" s="167"/>
      <c r="M8" s="167">
        <f>SUM(M9:M28)</f>
        <v>0</v>
      </c>
      <c r="N8" s="166"/>
      <c r="O8" s="166">
        <f>SUM(O9:O28)</f>
        <v>0.7</v>
      </c>
      <c r="P8" s="166"/>
      <c r="Q8" s="166">
        <f>SUM(Q9:Q28)</f>
        <v>0</v>
      </c>
      <c r="R8" s="167"/>
      <c r="S8" s="167"/>
      <c r="T8" s="167"/>
      <c r="U8" s="167"/>
      <c r="V8" s="167">
        <f>SUM(V9:V28)</f>
        <v>139.25</v>
      </c>
      <c r="W8" s="167"/>
      <c r="X8" s="167"/>
      <c r="AG8" t="s">
        <v>161</v>
      </c>
    </row>
    <row r="9" spans="1:60" ht="22.5" outlineLevel="1" x14ac:dyDescent="0.2">
      <c r="A9" s="175">
        <v>1</v>
      </c>
      <c r="B9" s="176" t="s">
        <v>162</v>
      </c>
      <c r="C9" s="189" t="s">
        <v>163</v>
      </c>
      <c r="D9" s="177" t="s">
        <v>164</v>
      </c>
      <c r="E9" s="178">
        <v>9.35</v>
      </c>
      <c r="F9" s="179"/>
      <c r="G9" s="180">
        <f>ROUND(E9*F9,2)</f>
        <v>0</v>
      </c>
      <c r="H9" s="161"/>
      <c r="I9" s="160">
        <f>ROUND(E9*H9,2)</f>
        <v>0</v>
      </c>
      <c r="J9" s="161"/>
      <c r="K9" s="160">
        <f>ROUND(E9*J9,2)</f>
        <v>0</v>
      </c>
      <c r="L9" s="160">
        <v>21</v>
      </c>
      <c r="M9" s="160">
        <f>G9*(1+L9/100)</f>
        <v>0</v>
      </c>
      <c r="N9" s="159">
        <v>1.8010000000000002E-2</v>
      </c>
      <c r="O9" s="159">
        <f>ROUND(E9*N9,2)</f>
        <v>0.17</v>
      </c>
      <c r="P9" s="159">
        <v>0</v>
      </c>
      <c r="Q9" s="159">
        <f>ROUND(E9*P9,2)</f>
        <v>0</v>
      </c>
      <c r="R9" s="160"/>
      <c r="S9" s="160" t="s">
        <v>165</v>
      </c>
      <c r="T9" s="160" t="s">
        <v>165</v>
      </c>
      <c r="U9" s="160">
        <v>1.05</v>
      </c>
      <c r="V9" s="160">
        <f>ROUND(E9*U9,2)</f>
        <v>9.82</v>
      </c>
      <c r="W9" s="160"/>
      <c r="X9" s="160" t="s">
        <v>166</v>
      </c>
      <c r="Y9" s="149"/>
      <c r="Z9" s="149"/>
      <c r="AA9" s="149"/>
      <c r="AB9" s="149"/>
      <c r="AC9" s="149"/>
      <c r="AD9" s="149"/>
      <c r="AE9" s="149"/>
      <c r="AF9" s="149"/>
      <c r="AG9" s="149" t="s">
        <v>167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190" t="s">
        <v>168</v>
      </c>
      <c r="D10" s="162"/>
      <c r="E10" s="163">
        <v>3.3</v>
      </c>
      <c r="F10" s="160"/>
      <c r="G10" s="160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49"/>
      <c r="Z10" s="149"/>
      <c r="AA10" s="149"/>
      <c r="AB10" s="149"/>
      <c r="AC10" s="149"/>
      <c r="AD10" s="149"/>
      <c r="AE10" s="149"/>
      <c r="AF10" s="149"/>
      <c r="AG10" s="149" t="s">
        <v>169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190" t="s">
        <v>170</v>
      </c>
      <c r="D11" s="162"/>
      <c r="E11" s="163">
        <v>6.05</v>
      </c>
      <c r="F11" s="160"/>
      <c r="G11" s="160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49"/>
      <c r="Z11" s="149"/>
      <c r="AA11" s="149"/>
      <c r="AB11" s="149"/>
      <c r="AC11" s="149"/>
      <c r="AD11" s="149"/>
      <c r="AE11" s="149"/>
      <c r="AF11" s="149"/>
      <c r="AG11" s="149" t="s">
        <v>169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5">
        <v>2</v>
      </c>
      <c r="B12" s="176" t="s">
        <v>171</v>
      </c>
      <c r="C12" s="189" t="s">
        <v>172</v>
      </c>
      <c r="D12" s="177" t="s">
        <v>164</v>
      </c>
      <c r="E12" s="178">
        <v>128.79</v>
      </c>
      <c r="F12" s="179"/>
      <c r="G12" s="180">
        <f>ROUND(E12*F12,2)</f>
        <v>0</v>
      </c>
      <c r="H12" s="161"/>
      <c r="I12" s="160">
        <f>ROUND(E12*H12,2)</f>
        <v>0</v>
      </c>
      <c r="J12" s="161"/>
      <c r="K12" s="160">
        <f>ROUND(E12*J12,2)</f>
        <v>0</v>
      </c>
      <c r="L12" s="160">
        <v>21</v>
      </c>
      <c r="M12" s="160">
        <f>G12*(1+L12/100)</f>
        <v>0</v>
      </c>
      <c r="N12" s="159">
        <v>0</v>
      </c>
      <c r="O12" s="159">
        <f>ROUND(E12*N12,2)</f>
        <v>0</v>
      </c>
      <c r="P12" s="159">
        <v>0</v>
      </c>
      <c r="Q12" s="159">
        <f>ROUND(E12*P12,2)</f>
        <v>0</v>
      </c>
      <c r="R12" s="160"/>
      <c r="S12" s="160" t="s">
        <v>165</v>
      </c>
      <c r="T12" s="160" t="s">
        <v>165</v>
      </c>
      <c r="U12" s="160">
        <v>0.52</v>
      </c>
      <c r="V12" s="160">
        <f>ROUND(E12*U12,2)</f>
        <v>66.97</v>
      </c>
      <c r="W12" s="160"/>
      <c r="X12" s="160" t="s">
        <v>166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167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190" t="s">
        <v>173</v>
      </c>
      <c r="D13" s="162"/>
      <c r="E13" s="163">
        <v>20.7</v>
      </c>
      <c r="F13" s="160"/>
      <c r="G13" s="160"/>
      <c r="H13" s="160"/>
      <c r="I13" s="160"/>
      <c r="J13" s="160"/>
      <c r="K13" s="160"/>
      <c r="L13" s="160"/>
      <c r="M13" s="160"/>
      <c r="N13" s="159"/>
      <c r="O13" s="159"/>
      <c r="P13" s="159"/>
      <c r="Q13" s="159"/>
      <c r="R13" s="160"/>
      <c r="S13" s="160"/>
      <c r="T13" s="160"/>
      <c r="U13" s="160"/>
      <c r="V13" s="160"/>
      <c r="W13" s="160"/>
      <c r="X13" s="160"/>
      <c r="Y13" s="149"/>
      <c r="Z13" s="149"/>
      <c r="AA13" s="149"/>
      <c r="AB13" s="149"/>
      <c r="AC13" s="149"/>
      <c r="AD13" s="149"/>
      <c r="AE13" s="149"/>
      <c r="AF13" s="149"/>
      <c r="AG13" s="149" t="s">
        <v>169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190" t="s">
        <v>174</v>
      </c>
      <c r="D14" s="162"/>
      <c r="E14" s="163">
        <v>35.99</v>
      </c>
      <c r="F14" s="160"/>
      <c r="G14" s="160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49"/>
      <c r="Z14" s="149"/>
      <c r="AA14" s="149"/>
      <c r="AB14" s="149"/>
      <c r="AC14" s="149"/>
      <c r="AD14" s="149"/>
      <c r="AE14" s="149"/>
      <c r="AF14" s="149"/>
      <c r="AG14" s="149" t="s">
        <v>169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56"/>
      <c r="B15" s="157"/>
      <c r="C15" s="190" t="s">
        <v>175</v>
      </c>
      <c r="D15" s="162"/>
      <c r="E15" s="163">
        <v>11.83</v>
      </c>
      <c r="F15" s="160"/>
      <c r="G15" s="160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49"/>
      <c r="Z15" s="149"/>
      <c r="AA15" s="149"/>
      <c r="AB15" s="149"/>
      <c r="AC15" s="149"/>
      <c r="AD15" s="149"/>
      <c r="AE15" s="149"/>
      <c r="AF15" s="149"/>
      <c r="AG15" s="149" t="s">
        <v>169</v>
      </c>
      <c r="AH15" s="149">
        <v>0</v>
      </c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190" t="s">
        <v>176</v>
      </c>
      <c r="D16" s="162"/>
      <c r="E16" s="163">
        <v>26.66</v>
      </c>
      <c r="F16" s="160"/>
      <c r="G16" s="160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49"/>
      <c r="Z16" s="149"/>
      <c r="AA16" s="149"/>
      <c r="AB16" s="149"/>
      <c r="AC16" s="149"/>
      <c r="AD16" s="149"/>
      <c r="AE16" s="149"/>
      <c r="AF16" s="149"/>
      <c r="AG16" s="149" t="s">
        <v>169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90" t="s">
        <v>177</v>
      </c>
      <c r="D17" s="162"/>
      <c r="E17" s="163">
        <v>3.5</v>
      </c>
      <c r="F17" s="160"/>
      <c r="G17" s="160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49"/>
      <c r="Z17" s="149"/>
      <c r="AA17" s="149"/>
      <c r="AB17" s="149"/>
      <c r="AC17" s="149"/>
      <c r="AD17" s="149"/>
      <c r="AE17" s="149"/>
      <c r="AF17" s="149"/>
      <c r="AG17" s="149" t="s">
        <v>169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6"/>
      <c r="B18" s="157"/>
      <c r="C18" s="190" t="s">
        <v>178</v>
      </c>
      <c r="D18" s="162"/>
      <c r="E18" s="163">
        <v>12.81</v>
      </c>
      <c r="F18" s="160"/>
      <c r="G18" s="160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49"/>
      <c r="Z18" s="149"/>
      <c r="AA18" s="149"/>
      <c r="AB18" s="149"/>
      <c r="AC18" s="149"/>
      <c r="AD18" s="149"/>
      <c r="AE18" s="149"/>
      <c r="AF18" s="149"/>
      <c r="AG18" s="149" t="s">
        <v>169</v>
      </c>
      <c r="AH18" s="149">
        <v>0</v>
      </c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190" t="s">
        <v>179</v>
      </c>
      <c r="D19" s="162"/>
      <c r="E19" s="163">
        <v>17.3</v>
      </c>
      <c r="F19" s="160"/>
      <c r="G19" s="160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49"/>
      <c r="Z19" s="149"/>
      <c r="AA19" s="149"/>
      <c r="AB19" s="149"/>
      <c r="AC19" s="149"/>
      <c r="AD19" s="149"/>
      <c r="AE19" s="149"/>
      <c r="AF19" s="149"/>
      <c r="AG19" s="149" t="s">
        <v>169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75">
        <v>3</v>
      </c>
      <c r="B20" s="176" t="s">
        <v>180</v>
      </c>
      <c r="C20" s="189" t="s">
        <v>181</v>
      </c>
      <c r="D20" s="177" t="s">
        <v>164</v>
      </c>
      <c r="E20" s="178">
        <v>60.27</v>
      </c>
      <c r="F20" s="179"/>
      <c r="G20" s="180">
        <f>ROUND(E20*F20,2)</f>
        <v>0</v>
      </c>
      <c r="H20" s="161"/>
      <c r="I20" s="160">
        <f>ROUND(E20*H20,2)</f>
        <v>0</v>
      </c>
      <c r="J20" s="161"/>
      <c r="K20" s="160">
        <f>ROUND(E20*J20,2)</f>
        <v>0</v>
      </c>
      <c r="L20" s="160">
        <v>21</v>
      </c>
      <c r="M20" s="160">
        <f>G20*(1+L20/100)</f>
        <v>0</v>
      </c>
      <c r="N20" s="159">
        <v>4.8300000000000001E-3</v>
      </c>
      <c r="O20" s="159">
        <f>ROUND(E20*N20,2)</f>
        <v>0.28999999999999998</v>
      </c>
      <c r="P20" s="159">
        <v>0</v>
      </c>
      <c r="Q20" s="159">
        <f>ROUND(E20*P20,2)</f>
        <v>0</v>
      </c>
      <c r="R20" s="160"/>
      <c r="S20" s="160" t="s">
        <v>165</v>
      </c>
      <c r="T20" s="160" t="s">
        <v>165</v>
      </c>
      <c r="U20" s="160">
        <v>0.48499999999999999</v>
      </c>
      <c r="V20" s="160">
        <f>ROUND(E20*U20,2)</f>
        <v>29.23</v>
      </c>
      <c r="W20" s="160"/>
      <c r="X20" s="160" t="s">
        <v>166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167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6"/>
      <c r="B21" s="157"/>
      <c r="C21" s="190" t="s">
        <v>176</v>
      </c>
      <c r="D21" s="162"/>
      <c r="E21" s="163">
        <v>26.66</v>
      </c>
      <c r="F21" s="160"/>
      <c r="G21" s="160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49"/>
      <c r="Z21" s="149"/>
      <c r="AA21" s="149"/>
      <c r="AB21" s="149"/>
      <c r="AC21" s="149"/>
      <c r="AD21" s="149"/>
      <c r="AE21" s="149"/>
      <c r="AF21" s="149"/>
      <c r="AG21" s="149" t="s">
        <v>169</v>
      </c>
      <c r="AH21" s="149">
        <v>0</v>
      </c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190" t="s">
        <v>177</v>
      </c>
      <c r="D22" s="162"/>
      <c r="E22" s="163">
        <v>3.5</v>
      </c>
      <c r="F22" s="160"/>
      <c r="G22" s="16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49"/>
      <c r="Z22" s="149"/>
      <c r="AA22" s="149"/>
      <c r="AB22" s="149"/>
      <c r="AC22" s="149"/>
      <c r="AD22" s="149"/>
      <c r="AE22" s="149"/>
      <c r="AF22" s="149"/>
      <c r="AG22" s="149" t="s">
        <v>169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190" t="s">
        <v>178</v>
      </c>
      <c r="D23" s="162"/>
      <c r="E23" s="163">
        <v>12.81</v>
      </c>
      <c r="F23" s="160"/>
      <c r="G23" s="160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49"/>
      <c r="Z23" s="149"/>
      <c r="AA23" s="149"/>
      <c r="AB23" s="149"/>
      <c r="AC23" s="149"/>
      <c r="AD23" s="149"/>
      <c r="AE23" s="149"/>
      <c r="AF23" s="149"/>
      <c r="AG23" s="149" t="s">
        <v>169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6"/>
      <c r="B24" s="157"/>
      <c r="C24" s="190" t="s">
        <v>179</v>
      </c>
      <c r="D24" s="162"/>
      <c r="E24" s="163">
        <v>17.3</v>
      </c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49"/>
      <c r="Z24" s="149"/>
      <c r="AA24" s="149"/>
      <c r="AB24" s="149"/>
      <c r="AC24" s="149"/>
      <c r="AD24" s="149"/>
      <c r="AE24" s="149"/>
      <c r="AF24" s="149"/>
      <c r="AG24" s="149" t="s">
        <v>169</v>
      </c>
      <c r="AH24" s="149">
        <v>0</v>
      </c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ht="22.5" outlineLevel="1" x14ac:dyDescent="0.2">
      <c r="A25" s="175">
        <v>4</v>
      </c>
      <c r="B25" s="176" t="s">
        <v>182</v>
      </c>
      <c r="C25" s="189" t="s">
        <v>183</v>
      </c>
      <c r="D25" s="177" t="s">
        <v>164</v>
      </c>
      <c r="E25" s="178">
        <v>68.52</v>
      </c>
      <c r="F25" s="179"/>
      <c r="G25" s="180">
        <f>ROUND(E25*F25,2)</f>
        <v>0</v>
      </c>
      <c r="H25" s="161"/>
      <c r="I25" s="160">
        <f>ROUND(E25*H25,2)</f>
        <v>0</v>
      </c>
      <c r="J25" s="161"/>
      <c r="K25" s="160">
        <f>ROUND(E25*J25,2)</f>
        <v>0</v>
      </c>
      <c r="L25" s="160">
        <v>21</v>
      </c>
      <c r="M25" s="160">
        <f>G25*(1+L25/100)</f>
        <v>0</v>
      </c>
      <c r="N25" s="159">
        <v>3.47E-3</v>
      </c>
      <c r="O25" s="159">
        <f>ROUND(E25*N25,2)</f>
        <v>0.24</v>
      </c>
      <c r="P25" s="159">
        <v>0</v>
      </c>
      <c r="Q25" s="159">
        <f>ROUND(E25*P25,2)</f>
        <v>0</v>
      </c>
      <c r="R25" s="160"/>
      <c r="S25" s="160" t="s">
        <v>165</v>
      </c>
      <c r="T25" s="160" t="s">
        <v>165</v>
      </c>
      <c r="U25" s="160">
        <v>0.48499999999999999</v>
      </c>
      <c r="V25" s="160">
        <f>ROUND(E25*U25,2)</f>
        <v>33.229999999999997</v>
      </c>
      <c r="W25" s="160"/>
      <c r="X25" s="160" t="s">
        <v>166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167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190" t="s">
        <v>173</v>
      </c>
      <c r="D26" s="162"/>
      <c r="E26" s="163">
        <v>20.7</v>
      </c>
      <c r="F26" s="160"/>
      <c r="G26" s="160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49"/>
      <c r="Z26" s="149"/>
      <c r="AA26" s="149"/>
      <c r="AB26" s="149"/>
      <c r="AC26" s="149"/>
      <c r="AD26" s="149"/>
      <c r="AE26" s="149"/>
      <c r="AF26" s="149"/>
      <c r="AG26" s="149" t="s">
        <v>169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56"/>
      <c r="B27" s="157"/>
      <c r="C27" s="190" t="s">
        <v>174</v>
      </c>
      <c r="D27" s="162"/>
      <c r="E27" s="163">
        <v>35.99</v>
      </c>
      <c r="F27" s="160"/>
      <c r="G27" s="160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49"/>
      <c r="Z27" s="149"/>
      <c r="AA27" s="149"/>
      <c r="AB27" s="149"/>
      <c r="AC27" s="149"/>
      <c r="AD27" s="149"/>
      <c r="AE27" s="149"/>
      <c r="AF27" s="149"/>
      <c r="AG27" s="149" t="s">
        <v>169</v>
      </c>
      <c r="AH27" s="149">
        <v>0</v>
      </c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190" t="s">
        <v>175</v>
      </c>
      <c r="D28" s="162"/>
      <c r="E28" s="163">
        <v>11.83</v>
      </c>
      <c r="F28" s="160"/>
      <c r="G28" s="160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49"/>
      <c r="Z28" s="149"/>
      <c r="AA28" s="149"/>
      <c r="AB28" s="149"/>
      <c r="AC28" s="149"/>
      <c r="AD28" s="149"/>
      <c r="AE28" s="149"/>
      <c r="AF28" s="149"/>
      <c r="AG28" s="149" t="s">
        <v>169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x14ac:dyDescent="0.2">
      <c r="A29" s="168" t="s">
        <v>160</v>
      </c>
      <c r="B29" s="169" t="s">
        <v>88</v>
      </c>
      <c r="C29" s="188" t="s">
        <v>89</v>
      </c>
      <c r="D29" s="170"/>
      <c r="E29" s="171"/>
      <c r="F29" s="172"/>
      <c r="G29" s="173">
        <f>SUMIF(AG30:AG52,"&lt;&gt;NOR",G30:G52)</f>
        <v>0</v>
      </c>
      <c r="H29" s="167"/>
      <c r="I29" s="167">
        <f>SUM(I30:I52)</f>
        <v>0</v>
      </c>
      <c r="J29" s="167"/>
      <c r="K29" s="167">
        <f>SUM(K30:K52)</f>
        <v>0</v>
      </c>
      <c r="L29" s="167"/>
      <c r="M29" s="167">
        <f>SUM(M30:M52)</f>
        <v>0</v>
      </c>
      <c r="N29" s="166"/>
      <c r="O29" s="166">
        <f>SUM(O30:O52)</f>
        <v>10.210000000000001</v>
      </c>
      <c r="P29" s="166"/>
      <c r="Q29" s="166">
        <f>SUM(Q30:Q52)</f>
        <v>0</v>
      </c>
      <c r="R29" s="167"/>
      <c r="S29" s="167"/>
      <c r="T29" s="167"/>
      <c r="U29" s="167"/>
      <c r="V29" s="167">
        <f>SUM(V30:V52)</f>
        <v>216.12</v>
      </c>
      <c r="W29" s="167"/>
      <c r="X29" s="167"/>
      <c r="AG29" t="s">
        <v>161</v>
      </c>
    </row>
    <row r="30" spans="1:60" outlineLevel="1" x14ac:dyDescent="0.2">
      <c r="A30" s="175">
        <v>5</v>
      </c>
      <c r="B30" s="176" t="s">
        <v>184</v>
      </c>
      <c r="C30" s="189" t="s">
        <v>185</v>
      </c>
      <c r="D30" s="177" t="s">
        <v>164</v>
      </c>
      <c r="E30" s="178">
        <v>284.24099999999999</v>
      </c>
      <c r="F30" s="179"/>
      <c r="G30" s="180">
        <f>ROUND(E30*F30,2)</f>
        <v>0</v>
      </c>
      <c r="H30" s="161"/>
      <c r="I30" s="160">
        <f>ROUND(E30*H30,2)</f>
        <v>0</v>
      </c>
      <c r="J30" s="161"/>
      <c r="K30" s="160">
        <f>ROUND(E30*J30,2)</f>
        <v>0</v>
      </c>
      <c r="L30" s="160">
        <v>21</v>
      </c>
      <c r="M30" s="160">
        <f>G30*(1+L30/100)</f>
        <v>0</v>
      </c>
      <c r="N30" s="159">
        <v>2.9999999999999997E-4</v>
      </c>
      <c r="O30" s="159">
        <f>ROUND(E30*N30,2)</f>
        <v>0.09</v>
      </c>
      <c r="P30" s="159">
        <v>0</v>
      </c>
      <c r="Q30" s="159">
        <f>ROUND(E30*P30,2)</f>
        <v>0</v>
      </c>
      <c r="R30" s="160"/>
      <c r="S30" s="160" t="s">
        <v>165</v>
      </c>
      <c r="T30" s="160" t="s">
        <v>165</v>
      </c>
      <c r="U30" s="160">
        <v>7.0000000000000007E-2</v>
      </c>
      <c r="V30" s="160">
        <f>ROUND(E30*U30,2)</f>
        <v>19.899999999999999</v>
      </c>
      <c r="W30" s="160"/>
      <c r="X30" s="160" t="s">
        <v>166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167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6"/>
      <c r="B31" s="157"/>
      <c r="C31" s="190" t="s">
        <v>186</v>
      </c>
      <c r="D31" s="162"/>
      <c r="E31" s="163">
        <v>284.24099999999999</v>
      </c>
      <c r="F31" s="160"/>
      <c r="G31" s="160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49"/>
      <c r="Z31" s="149"/>
      <c r="AA31" s="149"/>
      <c r="AB31" s="149"/>
      <c r="AC31" s="149"/>
      <c r="AD31" s="149"/>
      <c r="AE31" s="149"/>
      <c r="AF31" s="149"/>
      <c r="AG31" s="149" t="s">
        <v>169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75">
        <v>6</v>
      </c>
      <c r="B32" s="176" t="s">
        <v>187</v>
      </c>
      <c r="C32" s="189" t="s">
        <v>188</v>
      </c>
      <c r="D32" s="177" t="s">
        <v>164</v>
      </c>
      <c r="E32" s="178">
        <v>41.58</v>
      </c>
      <c r="F32" s="179"/>
      <c r="G32" s="180">
        <f>ROUND(E32*F32,2)</f>
        <v>0</v>
      </c>
      <c r="H32" s="161"/>
      <c r="I32" s="160">
        <f>ROUND(E32*H32,2)</f>
        <v>0</v>
      </c>
      <c r="J32" s="161"/>
      <c r="K32" s="160">
        <f>ROUND(E32*J32,2)</f>
        <v>0</v>
      </c>
      <c r="L32" s="160">
        <v>21</v>
      </c>
      <c r="M32" s="160">
        <f>G32*(1+L32/100)</f>
        <v>0</v>
      </c>
      <c r="N32" s="159">
        <v>4.0000000000000003E-5</v>
      </c>
      <c r="O32" s="159">
        <f>ROUND(E32*N32,2)</f>
        <v>0</v>
      </c>
      <c r="P32" s="159">
        <v>0</v>
      </c>
      <c r="Q32" s="159">
        <f>ROUND(E32*P32,2)</f>
        <v>0</v>
      </c>
      <c r="R32" s="160"/>
      <c r="S32" s="160" t="s">
        <v>165</v>
      </c>
      <c r="T32" s="160" t="s">
        <v>165</v>
      </c>
      <c r="U32" s="160">
        <v>7.8E-2</v>
      </c>
      <c r="V32" s="160">
        <f>ROUND(E32*U32,2)</f>
        <v>3.24</v>
      </c>
      <c r="W32" s="160"/>
      <c r="X32" s="160" t="s">
        <v>166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167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6"/>
      <c r="B33" s="157"/>
      <c r="C33" s="190" t="s">
        <v>189</v>
      </c>
      <c r="D33" s="162"/>
      <c r="E33" s="163">
        <v>5.17</v>
      </c>
      <c r="F33" s="160"/>
      <c r="G33" s="160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49"/>
      <c r="Z33" s="149"/>
      <c r="AA33" s="149"/>
      <c r="AB33" s="149"/>
      <c r="AC33" s="149"/>
      <c r="AD33" s="149"/>
      <c r="AE33" s="149"/>
      <c r="AF33" s="149"/>
      <c r="AG33" s="149" t="s">
        <v>169</v>
      </c>
      <c r="AH33" s="149">
        <v>0</v>
      </c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190" t="s">
        <v>190</v>
      </c>
      <c r="D34" s="162"/>
      <c r="E34" s="163">
        <v>16.21</v>
      </c>
      <c r="F34" s="160"/>
      <c r="G34" s="160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49"/>
      <c r="Z34" s="149"/>
      <c r="AA34" s="149"/>
      <c r="AB34" s="149"/>
      <c r="AC34" s="149"/>
      <c r="AD34" s="149"/>
      <c r="AE34" s="149"/>
      <c r="AF34" s="149"/>
      <c r="AG34" s="149" t="s">
        <v>169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190" t="s">
        <v>191</v>
      </c>
      <c r="D35" s="162"/>
      <c r="E35" s="163">
        <v>12.1</v>
      </c>
      <c r="F35" s="160"/>
      <c r="G35" s="160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49"/>
      <c r="Z35" s="149"/>
      <c r="AA35" s="149"/>
      <c r="AB35" s="149"/>
      <c r="AC35" s="149"/>
      <c r="AD35" s="149"/>
      <c r="AE35" s="149"/>
      <c r="AF35" s="149"/>
      <c r="AG35" s="149" t="s">
        <v>169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56"/>
      <c r="B36" s="157"/>
      <c r="C36" s="190" t="s">
        <v>192</v>
      </c>
      <c r="D36" s="162"/>
      <c r="E36" s="163">
        <v>4.05</v>
      </c>
      <c r="F36" s="160"/>
      <c r="G36" s="160"/>
      <c r="H36" s="160"/>
      <c r="I36" s="160"/>
      <c r="J36" s="160"/>
      <c r="K36" s="160"/>
      <c r="L36" s="160"/>
      <c r="M36" s="160"/>
      <c r="N36" s="159"/>
      <c r="O36" s="159"/>
      <c r="P36" s="159"/>
      <c r="Q36" s="159"/>
      <c r="R36" s="160"/>
      <c r="S36" s="160"/>
      <c r="T36" s="160"/>
      <c r="U36" s="160"/>
      <c r="V36" s="160"/>
      <c r="W36" s="160"/>
      <c r="X36" s="160"/>
      <c r="Y36" s="149"/>
      <c r="Z36" s="149"/>
      <c r="AA36" s="149"/>
      <c r="AB36" s="149"/>
      <c r="AC36" s="149"/>
      <c r="AD36" s="149"/>
      <c r="AE36" s="149"/>
      <c r="AF36" s="149"/>
      <c r="AG36" s="149" t="s">
        <v>169</v>
      </c>
      <c r="AH36" s="149">
        <v>0</v>
      </c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190" t="s">
        <v>193</v>
      </c>
      <c r="D37" s="162"/>
      <c r="E37" s="163">
        <v>4.05</v>
      </c>
      <c r="F37" s="160"/>
      <c r="G37" s="160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49"/>
      <c r="Z37" s="149"/>
      <c r="AA37" s="149"/>
      <c r="AB37" s="149"/>
      <c r="AC37" s="149"/>
      <c r="AD37" s="149"/>
      <c r="AE37" s="149"/>
      <c r="AF37" s="149"/>
      <c r="AG37" s="149" t="s">
        <v>169</v>
      </c>
      <c r="AH37" s="149">
        <v>0</v>
      </c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ht="22.5" outlineLevel="1" x14ac:dyDescent="0.2">
      <c r="A38" s="175">
        <v>7</v>
      </c>
      <c r="B38" s="176" t="s">
        <v>194</v>
      </c>
      <c r="C38" s="189" t="s">
        <v>195</v>
      </c>
      <c r="D38" s="177" t="s">
        <v>196</v>
      </c>
      <c r="E38" s="178">
        <v>90</v>
      </c>
      <c r="F38" s="179"/>
      <c r="G38" s="180">
        <f>ROUND(E38*F38,2)</f>
        <v>0</v>
      </c>
      <c r="H38" s="161"/>
      <c r="I38" s="160">
        <f>ROUND(E38*H38,2)</f>
        <v>0</v>
      </c>
      <c r="J38" s="161"/>
      <c r="K38" s="160">
        <f>ROUND(E38*J38,2)</f>
        <v>0</v>
      </c>
      <c r="L38" s="160">
        <v>21</v>
      </c>
      <c r="M38" s="160">
        <f>G38*(1+L38/100)</f>
        <v>0</v>
      </c>
      <c r="N38" s="159">
        <v>1.56E-3</v>
      </c>
      <c r="O38" s="159">
        <f>ROUND(E38*N38,2)</f>
        <v>0.14000000000000001</v>
      </c>
      <c r="P38" s="159">
        <v>0</v>
      </c>
      <c r="Q38" s="159">
        <f>ROUND(E38*P38,2)</f>
        <v>0</v>
      </c>
      <c r="R38" s="160"/>
      <c r="S38" s="160" t="s">
        <v>165</v>
      </c>
      <c r="T38" s="160" t="s">
        <v>165</v>
      </c>
      <c r="U38" s="160">
        <v>0.12</v>
      </c>
      <c r="V38" s="160">
        <f>ROUND(E38*U38,2)</f>
        <v>10.8</v>
      </c>
      <c r="W38" s="160"/>
      <c r="X38" s="160" t="s">
        <v>166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167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56"/>
      <c r="B39" s="157"/>
      <c r="C39" s="190" t="s">
        <v>197</v>
      </c>
      <c r="D39" s="162"/>
      <c r="E39" s="163">
        <v>90</v>
      </c>
      <c r="F39" s="160"/>
      <c r="G39" s="160"/>
      <c r="H39" s="160"/>
      <c r="I39" s="160"/>
      <c r="J39" s="160"/>
      <c r="K39" s="160"/>
      <c r="L39" s="160"/>
      <c r="M39" s="160"/>
      <c r="N39" s="159"/>
      <c r="O39" s="159"/>
      <c r="P39" s="159"/>
      <c r="Q39" s="159"/>
      <c r="R39" s="160"/>
      <c r="S39" s="160"/>
      <c r="T39" s="160"/>
      <c r="U39" s="160"/>
      <c r="V39" s="160"/>
      <c r="W39" s="160"/>
      <c r="X39" s="160"/>
      <c r="Y39" s="149"/>
      <c r="Z39" s="149"/>
      <c r="AA39" s="149"/>
      <c r="AB39" s="149"/>
      <c r="AC39" s="149"/>
      <c r="AD39" s="149"/>
      <c r="AE39" s="149"/>
      <c r="AF39" s="149"/>
      <c r="AG39" s="149" t="s">
        <v>169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ht="22.5" outlineLevel="1" x14ac:dyDescent="0.2">
      <c r="A40" s="175">
        <v>8</v>
      </c>
      <c r="B40" s="176" t="s">
        <v>198</v>
      </c>
      <c r="C40" s="189" t="s">
        <v>199</v>
      </c>
      <c r="D40" s="177" t="s">
        <v>196</v>
      </c>
      <c r="E40" s="178">
        <v>30</v>
      </c>
      <c r="F40" s="179"/>
      <c r="G40" s="180">
        <f>ROUND(E40*F40,2)</f>
        <v>0</v>
      </c>
      <c r="H40" s="161"/>
      <c r="I40" s="160">
        <f>ROUND(E40*H40,2)</f>
        <v>0</v>
      </c>
      <c r="J40" s="161"/>
      <c r="K40" s="160">
        <f>ROUND(E40*J40,2)</f>
        <v>0</v>
      </c>
      <c r="L40" s="160">
        <v>21</v>
      </c>
      <c r="M40" s="160">
        <f>G40*(1+L40/100)</f>
        <v>0</v>
      </c>
      <c r="N40" s="159">
        <v>2.5999999999999999E-3</v>
      </c>
      <c r="O40" s="159">
        <f>ROUND(E40*N40,2)</f>
        <v>0.08</v>
      </c>
      <c r="P40" s="159">
        <v>0</v>
      </c>
      <c r="Q40" s="159">
        <f>ROUND(E40*P40,2)</f>
        <v>0</v>
      </c>
      <c r="R40" s="160"/>
      <c r="S40" s="160" t="s">
        <v>165</v>
      </c>
      <c r="T40" s="160" t="s">
        <v>165</v>
      </c>
      <c r="U40" s="160">
        <v>0.13350000000000001</v>
      </c>
      <c r="V40" s="160">
        <f>ROUND(E40*U40,2)</f>
        <v>4.01</v>
      </c>
      <c r="W40" s="160"/>
      <c r="X40" s="160" t="s">
        <v>166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167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190" t="s">
        <v>200</v>
      </c>
      <c r="D41" s="162"/>
      <c r="E41" s="163">
        <v>30</v>
      </c>
      <c r="F41" s="160"/>
      <c r="G41" s="160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49"/>
      <c r="Z41" s="149"/>
      <c r="AA41" s="149"/>
      <c r="AB41" s="149"/>
      <c r="AC41" s="149"/>
      <c r="AD41" s="149"/>
      <c r="AE41" s="149"/>
      <c r="AF41" s="149"/>
      <c r="AG41" s="149" t="s">
        <v>169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ht="22.5" outlineLevel="1" x14ac:dyDescent="0.2">
      <c r="A42" s="175">
        <v>9</v>
      </c>
      <c r="B42" s="176" t="s">
        <v>201</v>
      </c>
      <c r="C42" s="189" t="s">
        <v>202</v>
      </c>
      <c r="D42" s="177" t="s">
        <v>196</v>
      </c>
      <c r="E42" s="178">
        <v>60</v>
      </c>
      <c r="F42" s="179"/>
      <c r="G42" s="180">
        <f>ROUND(E42*F42,2)</f>
        <v>0</v>
      </c>
      <c r="H42" s="161"/>
      <c r="I42" s="160">
        <f>ROUND(E42*H42,2)</f>
        <v>0</v>
      </c>
      <c r="J42" s="161"/>
      <c r="K42" s="160">
        <f>ROUND(E42*J42,2)</f>
        <v>0</v>
      </c>
      <c r="L42" s="160">
        <v>21</v>
      </c>
      <c r="M42" s="160">
        <f>G42*(1+L42/100)</f>
        <v>0</v>
      </c>
      <c r="N42" s="159">
        <v>4.3299999999999996E-3</v>
      </c>
      <c r="O42" s="159">
        <f>ROUND(E42*N42,2)</f>
        <v>0.26</v>
      </c>
      <c r="P42" s="159">
        <v>0</v>
      </c>
      <c r="Q42" s="159">
        <f>ROUND(E42*P42,2)</f>
        <v>0</v>
      </c>
      <c r="R42" s="160"/>
      <c r="S42" s="160" t="s">
        <v>165</v>
      </c>
      <c r="T42" s="160" t="s">
        <v>165</v>
      </c>
      <c r="U42" s="160">
        <v>0.152</v>
      </c>
      <c r="V42" s="160">
        <f>ROUND(E42*U42,2)</f>
        <v>9.1199999999999992</v>
      </c>
      <c r="W42" s="160"/>
      <c r="X42" s="160" t="s">
        <v>166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167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56"/>
      <c r="B43" s="157"/>
      <c r="C43" s="190" t="s">
        <v>203</v>
      </c>
      <c r="D43" s="162"/>
      <c r="E43" s="163">
        <v>60</v>
      </c>
      <c r="F43" s="160"/>
      <c r="G43" s="160"/>
      <c r="H43" s="160"/>
      <c r="I43" s="160"/>
      <c r="J43" s="160"/>
      <c r="K43" s="160"/>
      <c r="L43" s="160"/>
      <c r="M43" s="160"/>
      <c r="N43" s="159"/>
      <c r="O43" s="159"/>
      <c r="P43" s="159"/>
      <c r="Q43" s="159"/>
      <c r="R43" s="160"/>
      <c r="S43" s="160"/>
      <c r="T43" s="160"/>
      <c r="U43" s="160"/>
      <c r="V43" s="160"/>
      <c r="W43" s="160"/>
      <c r="X43" s="160"/>
      <c r="Y43" s="149"/>
      <c r="Z43" s="149"/>
      <c r="AA43" s="149"/>
      <c r="AB43" s="149"/>
      <c r="AC43" s="149"/>
      <c r="AD43" s="149"/>
      <c r="AE43" s="149"/>
      <c r="AF43" s="149"/>
      <c r="AG43" s="149" t="s">
        <v>169</v>
      </c>
      <c r="AH43" s="149">
        <v>0</v>
      </c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75">
        <v>10</v>
      </c>
      <c r="B44" s="176" t="s">
        <v>204</v>
      </c>
      <c r="C44" s="189" t="s">
        <v>205</v>
      </c>
      <c r="D44" s="177" t="s">
        <v>164</v>
      </c>
      <c r="E44" s="178">
        <v>179.21100000000001</v>
      </c>
      <c r="F44" s="179"/>
      <c r="G44" s="180">
        <f>ROUND(E44*F44,2)</f>
        <v>0</v>
      </c>
      <c r="H44" s="161"/>
      <c r="I44" s="160">
        <f>ROUND(E44*H44,2)</f>
        <v>0</v>
      </c>
      <c r="J44" s="161"/>
      <c r="K44" s="160">
        <f>ROUND(E44*J44,2)</f>
        <v>0</v>
      </c>
      <c r="L44" s="160">
        <v>21</v>
      </c>
      <c r="M44" s="160">
        <f>G44*(1+L44/100)</f>
        <v>0</v>
      </c>
      <c r="N44" s="159">
        <v>4.4139999999999999E-2</v>
      </c>
      <c r="O44" s="159">
        <f>ROUND(E44*N44,2)</f>
        <v>7.91</v>
      </c>
      <c r="P44" s="159">
        <v>0</v>
      </c>
      <c r="Q44" s="159">
        <f>ROUND(E44*P44,2)</f>
        <v>0</v>
      </c>
      <c r="R44" s="160"/>
      <c r="S44" s="160" t="s">
        <v>165</v>
      </c>
      <c r="T44" s="160" t="s">
        <v>165</v>
      </c>
      <c r="U44" s="160">
        <v>0.6</v>
      </c>
      <c r="V44" s="160">
        <f>ROUND(E44*U44,2)</f>
        <v>107.53</v>
      </c>
      <c r="W44" s="160"/>
      <c r="X44" s="160" t="s">
        <v>166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167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ht="45" outlineLevel="1" x14ac:dyDescent="0.2">
      <c r="A45" s="156"/>
      <c r="B45" s="157"/>
      <c r="C45" s="190" t="s">
        <v>206</v>
      </c>
      <c r="D45" s="162"/>
      <c r="E45" s="163">
        <v>60.401000000000003</v>
      </c>
      <c r="F45" s="160"/>
      <c r="G45" s="160"/>
      <c r="H45" s="160"/>
      <c r="I45" s="160"/>
      <c r="J45" s="160"/>
      <c r="K45" s="160"/>
      <c r="L45" s="160"/>
      <c r="M45" s="160"/>
      <c r="N45" s="159"/>
      <c r="O45" s="159"/>
      <c r="P45" s="159"/>
      <c r="Q45" s="159"/>
      <c r="R45" s="160"/>
      <c r="S45" s="160"/>
      <c r="T45" s="160"/>
      <c r="U45" s="160"/>
      <c r="V45" s="160"/>
      <c r="W45" s="160"/>
      <c r="X45" s="160"/>
      <c r="Y45" s="149"/>
      <c r="Z45" s="149"/>
      <c r="AA45" s="149"/>
      <c r="AB45" s="149"/>
      <c r="AC45" s="149"/>
      <c r="AD45" s="149"/>
      <c r="AE45" s="149"/>
      <c r="AF45" s="149"/>
      <c r="AG45" s="149" t="s">
        <v>169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ht="33.75" outlineLevel="1" x14ac:dyDescent="0.2">
      <c r="A46" s="156"/>
      <c r="B46" s="157"/>
      <c r="C46" s="190" t="s">
        <v>207</v>
      </c>
      <c r="D46" s="162"/>
      <c r="E46" s="163">
        <v>62.231999999999999</v>
      </c>
      <c r="F46" s="160"/>
      <c r="G46" s="160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49"/>
      <c r="Z46" s="149"/>
      <c r="AA46" s="149"/>
      <c r="AB46" s="149"/>
      <c r="AC46" s="149"/>
      <c r="AD46" s="149"/>
      <c r="AE46" s="149"/>
      <c r="AF46" s="149"/>
      <c r="AG46" s="149" t="s">
        <v>169</v>
      </c>
      <c r="AH46" s="149">
        <v>0</v>
      </c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ht="22.5" outlineLevel="1" x14ac:dyDescent="0.2">
      <c r="A47" s="156"/>
      <c r="B47" s="157"/>
      <c r="C47" s="190" t="s">
        <v>208</v>
      </c>
      <c r="D47" s="162"/>
      <c r="E47" s="163">
        <v>43.454000000000001</v>
      </c>
      <c r="F47" s="160"/>
      <c r="G47" s="160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49"/>
      <c r="Z47" s="149"/>
      <c r="AA47" s="149"/>
      <c r="AB47" s="149"/>
      <c r="AC47" s="149"/>
      <c r="AD47" s="149"/>
      <c r="AE47" s="149"/>
      <c r="AF47" s="149"/>
      <c r="AG47" s="149" t="s">
        <v>169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6"/>
      <c r="B48" s="157"/>
      <c r="C48" s="190" t="s">
        <v>209</v>
      </c>
      <c r="D48" s="162"/>
      <c r="E48" s="163">
        <v>13.124000000000001</v>
      </c>
      <c r="F48" s="160"/>
      <c r="G48" s="160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49"/>
      <c r="Z48" s="149"/>
      <c r="AA48" s="149"/>
      <c r="AB48" s="149"/>
      <c r="AC48" s="149"/>
      <c r="AD48" s="149"/>
      <c r="AE48" s="149"/>
      <c r="AF48" s="149"/>
      <c r="AG48" s="149" t="s">
        <v>169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ht="22.5" outlineLevel="1" x14ac:dyDescent="0.2">
      <c r="A49" s="175">
        <v>11</v>
      </c>
      <c r="B49" s="176" t="s">
        <v>210</v>
      </c>
      <c r="C49" s="189" t="s">
        <v>211</v>
      </c>
      <c r="D49" s="177" t="s">
        <v>164</v>
      </c>
      <c r="E49" s="178">
        <v>105.03</v>
      </c>
      <c r="F49" s="179"/>
      <c r="G49" s="180">
        <f>ROUND(E49*F49,2)</f>
        <v>0</v>
      </c>
      <c r="H49" s="161"/>
      <c r="I49" s="160">
        <f>ROUND(E49*H49,2)</f>
        <v>0</v>
      </c>
      <c r="J49" s="161"/>
      <c r="K49" s="160">
        <f>ROUND(E49*J49,2)</f>
        <v>0</v>
      </c>
      <c r="L49" s="160">
        <v>21</v>
      </c>
      <c r="M49" s="160">
        <f>G49*(1+L49/100)</f>
        <v>0</v>
      </c>
      <c r="N49" s="159">
        <v>1.6459999999999999E-2</v>
      </c>
      <c r="O49" s="159">
        <f>ROUND(E49*N49,2)</f>
        <v>1.73</v>
      </c>
      <c r="P49" s="159">
        <v>0</v>
      </c>
      <c r="Q49" s="159">
        <f>ROUND(E49*P49,2)</f>
        <v>0</v>
      </c>
      <c r="R49" s="160"/>
      <c r="S49" s="160" t="s">
        <v>165</v>
      </c>
      <c r="T49" s="160" t="s">
        <v>165</v>
      </c>
      <c r="U49" s="160">
        <v>0.58574999999999999</v>
      </c>
      <c r="V49" s="160">
        <f>ROUND(E49*U49,2)</f>
        <v>61.52</v>
      </c>
      <c r="W49" s="160"/>
      <c r="X49" s="160" t="s">
        <v>166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167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ht="22.5" outlineLevel="1" x14ac:dyDescent="0.2">
      <c r="A50" s="156"/>
      <c r="B50" s="157"/>
      <c r="C50" s="190" t="s">
        <v>212</v>
      </c>
      <c r="D50" s="162"/>
      <c r="E50" s="163">
        <v>55.33</v>
      </c>
      <c r="F50" s="160"/>
      <c r="G50" s="160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49"/>
      <c r="Z50" s="149"/>
      <c r="AA50" s="149"/>
      <c r="AB50" s="149"/>
      <c r="AC50" s="149"/>
      <c r="AD50" s="149"/>
      <c r="AE50" s="149"/>
      <c r="AF50" s="149"/>
      <c r="AG50" s="149" t="s">
        <v>169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ht="22.5" outlineLevel="1" x14ac:dyDescent="0.2">
      <c r="A51" s="156"/>
      <c r="B51" s="157"/>
      <c r="C51" s="190" t="s">
        <v>213</v>
      </c>
      <c r="D51" s="162"/>
      <c r="E51" s="163">
        <v>23.15</v>
      </c>
      <c r="F51" s="160"/>
      <c r="G51" s="160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49"/>
      <c r="Z51" s="149"/>
      <c r="AA51" s="149"/>
      <c r="AB51" s="149"/>
      <c r="AC51" s="149"/>
      <c r="AD51" s="149"/>
      <c r="AE51" s="149"/>
      <c r="AF51" s="149"/>
      <c r="AG51" s="149" t="s">
        <v>169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ht="22.5" outlineLevel="1" x14ac:dyDescent="0.2">
      <c r="A52" s="156"/>
      <c r="B52" s="157"/>
      <c r="C52" s="190" t="s">
        <v>214</v>
      </c>
      <c r="D52" s="162"/>
      <c r="E52" s="163">
        <v>26.55</v>
      </c>
      <c r="F52" s="160"/>
      <c r="G52" s="160"/>
      <c r="H52" s="160"/>
      <c r="I52" s="160"/>
      <c r="J52" s="160"/>
      <c r="K52" s="160"/>
      <c r="L52" s="160"/>
      <c r="M52" s="160"/>
      <c r="N52" s="159"/>
      <c r="O52" s="159"/>
      <c r="P52" s="159"/>
      <c r="Q52" s="159"/>
      <c r="R52" s="160"/>
      <c r="S52" s="160"/>
      <c r="T52" s="160"/>
      <c r="U52" s="160"/>
      <c r="V52" s="160"/>
      <c r="W52" s="160"/>
      <c r="X52" s="160"/>
      <c r="Y52" s="149"/>
      <c r="Z52" s="149"/>
      <c r="AA52" s="149"/>
      <c r="AB52" s="149"/>
      <c r="AC52" s="149"/>
      <c r="AD52" s="149"/>
      <c r="AE52" s="149"/>
      <c r="AF52" s="149"/>
      <c r="AG52" s="149" t="s">
        <v>169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x14ac:dyDescent="0.2">
      <c r="A53" s="168" t="s">
        <v>160</v>
      </c>
      <c r="B53" s="169" t="s">
        <v>90</v>
      </c>
      <c r="C53" s="188" t="s">
        <v>91</v>
      </c>
      <c r="D53" s="170"/>
      <c r="E53" s="171"/>
      <c r="F53" s="172"/>
      <c r="G53" s="173">
        <f>SUMIF(AG54:AG64,"&lt;&gt;NOR",G54:G64)</f>
        <v>0</v>
      </c>
      <c r="H53" s="167"/>
      <c r="I53" s="167">
        <f>SUM(I54:I64)</f>
        <v>0</v>
      </c>
      <c r="J53" s="167"/>
      <c r="K53" s="167">
        <f>SUM(K54:K64)</f>
        <v>0</v>
      </c>
      <c r="L53" s="167"/>
      <c r="M53" s="167">
        <f>SUM(M54:M64)</f>
        <v>0</v>
      </c>
      <c r="N53" s="166"/>
      <c r="O53" s="166">
        <f>SUM(O54:O64)</f>
        <v>2.48</v>
      </c>
      <c r="P53" s="166"/>
      <c r="Q53" s="166">
        <f>SUM(Q54:Q64)</f>
        <v>0</v>
      </c>
      <c r="R53" s="167"/>
      <c r="S53" s="167"/>
      <c r="T53" s="167"/>
      <c r="U53" s="167"/>
      <c r="V53" s="167">
        <f>SUM(V54:V64)</f>
        <v>51.61</v>
      </c>
      <c r="W53" s="167"/>
      <c r="X53" s="167"/>
      <c r="AG53" t="s">
        <v>161</v>
      </c>
    </row>
    <row r="54" spans="1:60" outlineLevel="1" x14ac:dyDescent="0.2">
      <c r="A54" s="175">
        <v>12</v>
      </c>
      <c r="B54" s="176" t="s">
        <v>215</v>
      </c>
      <c r="C54" s="189" t="s">
        <v>216</v>
      </c>
      <c r="D54" s="177" t="s">
        <v>196</v>
      </c>
      <c r="E54" s="178">
        <v>50</v>
      </c>
      <c r="F54" s="179"/>
      <c r="G54" s="180">
        <f>ROUND(E54*F54,2)</f>
        <v>0</v>
      </c>
      <c r="H54" s="161"/>
      <c r="I54" s="160">
        <f>ROUND(E54*H54,2)</f>
        <v>0</v>
      </c>
      <c r="J54" s="161"/>
      <c r="K54" s="160">
        <f>ROUND(E54*J54,2)</f>
        <v>0</v>
      </c>
      <c r="L54" s="160">
        <v>21</v>
      </c>
      <c r="M54" s="160">
        <f>G54*(1+L54/100)</f>
        <v>0</v>
      </c>
      <c r="N54" s="159">
        <v>3.0000000000000001E-3</v>
      </c>
      <c r="O54" s="159">
        <f>ROUND(E54*N54,2)</f>
        <v>0.15</v>
      </c>
      <c r="P54" s="159">
        <v>0</v>
      </c>
      <c r="Q54" s="159">
        <f>ROUND(E54*P54,2)</f>
        <v>0</v>
      </c>
      <c r="R54" s="160"/>
      <c r="S54" s="160" t="s">
        <v>165</v>
      </c>
      <c r="T54" s="160" t="s">
        <v>165</v>
      </c>
      <c r="U54" s="160">
        <v>7.3999999999999996E-2</v>
      </c>
      <c r="V54" s="160">
        <f>ROUND(E54*U54,2)</f>
        <v>3.7</v>
      </c>
      <c r="W54" s="160"/>
      <c r="X54" s="160" t="s">
        <v>166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167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/>
      <c r="B55" s="157"/>
      <c r="C55" s="190" t="s">
        <v>217</v>
      </c>
      <c r="D55" s="162"/>
      <c r="E55" s="163">
        <v>50</v>
      </c>
      <c r="F55" s="160"/>
      <c r="G55" s="160"/>
      <c r="H55" s="160"/>
      <c r="I55" s="160"/>
      <c r="J55" s="160"/>
      <c r="K55" s="160"/>
      <c r="L55" s="160"/>
      <c r="M55" s="160"/>
      <c r="N55" s="159"/>
      <c r="O55" s="159"/>
      <c r="P55" s="159"/>
      <c r="Q55" s="159"/>
      <c r="R55" s="160"/>
      <c r="S55" s="160"/>
      <c r="T55" s="160"/>
      <c r="U55" s="160"/>
      <c r="V55" s="160"/>
      <c r="W55" s="160"/>
      <c r="X55" s="160"/>
      <c r="Y55" s="149"/>
      <c r="Z55" s="149"/>
      <c r="AA55" s="149"/>
      <c r="AB55" s="149"/>
      <c r="AC55" s="149"/>
      <c r="AD55" s="149"/>
      <c r="AE55" s="149"/>
      <c r="AF55" s="149"/>
      <c r="AG55" s="149" t="s">
        <v>169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75">
        <v>13</v>
      </c>
      <c r="B56" s="176" t="s">
        <v>218</v>
      </c>
      <c r="C56" s="189" t="s">
        <v>219</v>
      </c>
      <c r="D56" s="177" t="s">
        <v>164</v>
      </c>
      <c r="E56" s="178">
        <v>128.79</v>
      </c>
      <c r="F56" s="179"/>
      <c r="G56" s="180">
        <f>ROUND(E56*F56,2)</f>
        <v>0</v>
      </c>
      <c r="H56" s="161"/>
      <c r="I56" s="160">
        <f>ROUND(E56*H56,2)</f>
        <v>0</v>
      </c>
      <c r="J56" s="161"/>
      <c r="K56" s="160">
        <f>ROUND(E56*J56,2)</f>
        <v>0</v>
      </c>
      <c r="L56" s="160">
        <v>21</v>
      </c>
      <c r="M56" s="160">
        <f>G56*(1+L56/100)</f>
        <v>0</v>
      </c>
      <c r="N56" s="159">
        <v>2.5999999999999998E-4</v>
      </c>
      <c r="O56" s="159">
        <f>ROUND(E56*N56,2)</f>
        <v>0.03</v>
      </c>
      <c r="P56" s="159">
        <v>0</v>
      </c>
      <c r="Q56" s="159">
        <f>ROUND(E56*P56,2)</f>
        <v>0</v>
      </c>
      <c r="R56" s="160"/>
      <c r="S56" s="160" t="s">
        <v>165</v>
      </c>
      <c r="T56" s="160" t="s">
        <v>165</v>
      </c>
      <c r="U56" s="160">
        <v>0.09</v>
      </c>
      <c r="V56" s="160">
        <f>ROUND(E56*U56,2)</f>
        <v>11.59</v>
      </c>
      <c r="W56" s="160"/>
      <c r="X56" s="160" t="s">
        <v>166</v>
      </c>
      <c r="Y56" s="149"/>
      <c r="Z56" s="149"/>
      <c r="AA56" s="149"/>
      <c r="AB56" s="149"/>
      <c r="AC56" s="149"/>
      <c r="AD56" s="149"/>
      <c r="AE56" s="149"/>
      <c r="AF56" s="149"/>
      <c r="AG56" s="149" t="s">
        <v>167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56"/>
      <c r="B57" s="157"/>
      <c r="C57" s="190" t="s">
        <v>173</v>
      </c>
      <c r="D57" s="162"/>
      <c r="E57" s="163">
        <v>20.7</v>
      </c>
      <c r="F57" s="160"/>
      <c r="G57" s="160"/>
      <c r="H57" s="160"/>
      <c r="I57" s="160"/>
      <c r="J57" s="160"/>
      <c r="K57" s="160"/>
      <c r="L57" s="160"/>
      <c r="M57" s="160"/>
      <c r="N57" s="159"/>
      <c r="O57" s="159"/>
      <c r="P57" s="159"/>
      <c r="Q57" s="159"/>
      <c r="R57" s="160"/>
      <c r="S57" s="160"/>
      <c r="T57" s="160"/>
      <c r="U57" s="160"/>
      <c r="V57" s="160"/>
      <c r="W57" s="160"/>
      <c r="X57" s="160"/>
      <c r="Y57" s="149"/>
      <c r="Z57" s="149"/>
      <c r="AA57" s="149"/>
      <c r="AB57" s="149"/>
      <c r="AC57" s="149"/>
      <c r="AD57" s="149"/>
      <c r="AE57" s="149"/>
      <c r="AF57" s="149"/>
      <c r="AG57" s="149" t="s">
        <v>169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56"/>
      <c r="B58" s="157"/>
      <c r="C58" s="190" t="s">
        <v>174</v>
      </c>
      <c r="D58" s="162"/>
      <c r="E58" s="163">
        <v>35.99</v>
      </c>
      <c r="F58" s="160"/>
      <c r="G58" s="160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49"/>
      <c r="Z58" s="149"/>
      <c r="AA58" s="149"/>
      <c r="AB58" s="149"/>
      <c r="AC58" s="149"/>
      <c r="AD58" s="149"/>
      <c r="AE58" s="149"/>
      <c r="AF58" s="149"/>
      <c r="AG58" s="149" t="s">
        <v>169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6"/>
      <c r="B59" s="157"/>
      <c r="C59" s="190" t="s">
        <v>175</v>
      </c>
      <c r="D59" s="162"/>
      <c r="E59" s="163">
        <v>11.83</v>
      </c>
      <c r="F59" s="160"/>
      <c r="G59" s="160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49"/>
      <c r="Z59" s="149"/>
      <c r="AA59" s="149"/>
      <c r="AB59" s="149"/>
      <c r="AC59" s="149"/>
      <c r="AD59" s="149"/>
      <c r="AE59" s="149"/>
      <c r="AF59" s="149"/>
      <c r="AG59" s="149" t="s">
        <v>169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56"/>
      <c r="B60" s="157"/>
      <c r="C60" s="190" t="s">
        <v>176</v>
      </c>
      <c r="D60" s="162"/>
      <c r="E60" s="163">
        <v>26.66</v>
      </c>
      <c r="F60" s="160"/>
      <c r="G60" s="160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49"/>
      <c r="Z60" s="149"/>
      <c r="AA60" s="149"/>
      <c r="AB60" s="149"/>
      <c r="AC60" s="149"/>
      <c r="AD60" s="149"/>
      <c r="AE60" s="149"/>
      <c r="AF60" s="149"/>
      <c r="AG60" s="149" t="s">
        <v>169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56"/>
      <c r="B61" s="157"/>
      <c r="C61" s="190" t="s">
        <v>177</v>
      </c>
      <c r="D61" s="162"/>
      <c r="E61" s="163">
        <v>3.5</v>
      </c>
      <c r="F61" s="160"/>
      <c r="G61" s="160"/>
      <c r="H61" s="160"/>
      <c r="I61" s="160"/>
      <c r="J61" s="160"/>
      <c r="K61" s="160"/>
      <c r="L61" s="160"/>
      <c r="M61" s="160"/>
      <c r="N61" s="159"/>
      <c r="O61" s="159"/>
      <c r="P61" s="159"/>
      <c r="Q61" s="159"/>
      <c r="R61" s="160"/>
      <c r="S61" s="160"/>
      <c r="T61" s="160"/>
      <c r="U61" s="160"/>
      <c r="V61" s="160"/>
      <c r="W61" s="160"/>
      <c r="X61" s="160"/>
      <c r="Y61" s="149"/>
      <c r="Z61" s="149"/>
      <c r="AA61" s="149"/>
      <c r="AB61" s="149"/>
      <c r="AC61" s="149"/>
      <c r="AD61" s="149"/>
      <c r="AE61" s="149"/>
      <c r="AF61" s="149"/>
      <c r="AG61" s="149" t="s">
        <v>169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56"/>
      <c r="B62" s="157"/>
      <c r="C62" s="190" t="s">
        <v>178</v>
      </c>
      <c r="D62" s="162"/>
      <c r="E62" s="163">
        <v>12.81</v>
      </c>
      <c r="F62" s="160"/>
      <c r="G62" s="160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49"/>
      <c r="Z62" s="149"/>
      <c r="AA62" s="149"/>
      <c r="AB62" s="149"/>
      <c r="AC62" s="149"/>
      <c r="AD62" s="149"/>
      <c r="AE62" s="149"/>
      <c r="AF62" s="149"/>
      <c r="AG62" s="149" t="s">
        <v>169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56"/>
      <c r="B63" s="157"/>
      <c r="C63" s="190" t="s">
        <v>179</v>
      </c>
      <c r="D63" s="162"/>
      <c r="E63" s="163">
        <v>17.3</v>
      </c>
      <c r="F63" s="160"/>
      <c r="G63" s="160"/>
      <c r="H63" s="160"/>
      <c r="I63" s="160"/>
      <c r="J63" s="160"/>
      <c r="K63" s="160"/>
      <c r="L63" s="160"/>
      <c r="M63" s="160"/>
      <c r="N63" s="159"/>
      <c r="O63" s="159"/>
      <c r="P63" s="159"/>
      <c r="Q63" s="159"/>
      <c r="R63" s="160"/>
      <c r="S63" s="160"/>
      <c r="T63" s="160"/>
      <c r="U63" s="160"/>
      <c r="V63" s="160"/>
      <c r="W63" s="160"/>
      <c r="X63" s="160"/>
      <c r="Y63" s="149"/>
      <c r="Z63" s="149"/>
      <c r="AA63" s="149"/>
      <c r="AB63" s="149"/>
      <c r="AC63" s="149"/>
      <c r="AD63" s="149"/>
      <c r="AE63" s="149"/>
      <c r="AF63" s="149"/>
      <c r="AG63" s="149" t="s">
        <v>169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81">
        <v>14</v>
      </c>
      <c r="B64" s="182" t="s">
        <v>220</v>
      </c>
      <c r="C64" s="191" t="s">
        <v>221</v>
      </c>
      <c r="D64" s="183" t="s">
        <v>164</v>
      </c>
      <c r="E64" s="184">
        <v>128.79</v>
      </c>
      <c r="F64" s="185"/>
      <c r="G64" s="186">
        <f>ROUND(E64*F64,2)</f>
        <v>0</v>
      </c>
      <c r="H64" s="161"/>
      <c r="I64" s="160">
        <f>ROUND(E64*H64,2)</f>
        <v>0</v>
      </c>
      <c r="J64" s="161"/>
      <c r="K64" s="160">
        <f>ROUND(E64*J64,2)</f>
        <v>0</v>
      </c>
      <c r="L64" s="160">
        <v>21</v>
      </c>
      <c r="M64" s="160">
        <f>G64*(1+L64/100)</f>
        <v>0</v>
      </c>
      <c r="N64" s="159">
        <v>1.7850000000000001E-2</v>
      </c>
      <c r="O64" s="159">
        <f>ROUND(E64*N64,2)</f>
        <v>2.2999999999999998</v>
      </c>
      <c r="P64" s="159">
        <v>0</v>
      </c>
      <c r="Q64" s="159">
        <f>ROUND(E64*P64,2)</f>
        <v>0</v>
      </c>
      <c r="R64" s="160"/>
      <c r="S64" s="160" t="s">
        <v>165</v>
      </c>
      <c r="T64" s="160" t="s">
        <v>165</v>
      </c>
      <c r="U64" s="160">
        <v>0.28199999999999997</v>
      </c>
      <c r="V64" s="160">
        <f>ROUND(E64*U64,2)</f>
        <v>36.32</v>
      </c>
      <c r="W64" s="160"/>
      <c r="X64" s="160" t="s">
        <v>166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167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x14ac:dyDescent="0.2">
      <c r="A65" s="168" t="s">
        <v>160</v>
      </c>
      <c r="B65" s="169" t="s">
        <v>92</v>
      </c>
      <c r="C65" s="188" t="s">
        <v>93</v>
      </c>
      <c r="D65" s="170"/>
      <c r="E65" s="171"/>
      <c r="F65" s="172"/>
      <c r="G65" s="173">
        <f>SUMIF(AG66:AG66,"&lt;&gt;NOR",G66:G66)</f>
        <v>0</v>
      </c>
      <c r="H65" s="167"/>
      <c r="I65" s="167">
        <f>SUM(I66:I66)</f>
        <v>0</v>
      </c>
      <c r="J65" s="167"/>
      <c r="K65" s="167">
        <f>SUM(K66:K66)</f>
        <v>0</v>
      </c>
      <c r="L65" s="167"/>
      <c r="M65" s="167">
        <f>SUM(M66:M66)</f>
        <v>0</v>
      </c>
      <c r="N65" s="166"/>
      <c r="O65" s="166">
        <f>SUM(O66:O66)</f>
        <v>0</v>
      </c>
      <c r="P65" s="166"/>
      <c r="Q65" s="166">
        <f>SUM(Q66:Q66)</f>
        <v>0</v>
      </c>
      <c r="R65" s="167"/>
      <c r="S65" s="167"/>
      <c r="T65" s="167"/>
      <c r="U65" s="167"/>
      <c r="V65" s="167">
        <f>SUM(V66:V66)</f>
        <v>100</v>
      </c>
      <c r="W65" s="167"/>
      <c r="X65" s="167"/>
      <c r="AG65" t="s">
        <v>161</v>
      </c>
    </row>
    <row r="66" spans="1:60" outlineLevel="1" x14ac:dyDescent="0.2">
      <c r="A66" s="181">
        <v>15</v>
      </c>
      <c r="B66" s="182" t="s">
        <v>222</v>
      </c>
      <c r="C66" s="191" t="s">
        <v>223</v>
      </c>
      <c r="D66" s="183" t="s">
        <v>224</v>
      </c>
      <c r="E66" s="184">
        <v>100</v>
      </c>
      <c r="F66" s="185"/>
      <c r="G66" s="186">
        <f>ROUND(E66*F66,2)</f>
        <v>0</v>
      </c>
      <c r="H66" s="161"/>
      <c r="I66" s="160">
        <f>ROUND(E66*H66,2)</f>
        <v>0</v>
      </c>
      <c r="J66" s="161"/>
      <c r="K66" s="160">
        <f>ROUND(E66*J66,2)</f>
        <v>0</v>
      </c>
      <c r="L66" s="160">
        <v>21</v>
      </c>
      <c r="M66" s="160">
        <f>G66*(1+L66/100)</f>
        <v>0</v>
      </c>
      <c r="N66" s="159">
        <v>0</v>
      </c>
      <c r="O66" s="159">
        <f>ROUND(E66*N66,2)</f>
        <v>0</v>
      </c>
      <c r="P66" s="159">
        <v>0</v>
      </c>
      <c r="Q66" s="159">
        <f>ROUND(E66*P66,2)</f>
        <v>0</v>
      </c>
      <c r="R66" s="160"/>
      <c r="S66" s="160" t="s">
        <v>225</v>
      </c>
      <c r="T66" s="160" t="s">
        <v>226</v>
      </c>
      <c r="U66" s="160">
        <v>1</v>
      </c>
      <c r="V66" s="160">
        <f>ROUND(E66*U66,2)</f>
        <v>100</v>
      </c>
      <c r="W66" s="160"/>
      <c r="X66" s="160" t="s">
        <v>166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167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x14ac:dyDescent="0.2">
      <c r="A67" s="168" t="s">
        <v>160</v>
      </c>
      <c r="B67" s="169" t="s">
        <v>94</v>
      </c>
      <c r="C67" s="188" t="s">
        <v>95</v>
      </c>
      <c r="D67" s="170"/>
      <c r="E67" s="171"/>
      <c r="F67" s="172"/>
      <c r="G67" s="173">
        <f>SUMIF(AG68:AG75,"&lt;&gt;NOR",G68:G75)</f>
        <v>0</v>
      </c>
      <c r="H67" s="167"/>
      <c r="I67" s="167">
        <f>SUM(I68:I75)</f>
        <v>0</v>
      </c>
      <c r="J67" s="167"/>
      <c r="K67" s="167">
        <f>SUM(K68:K75)</f>
        <v>0</v>
      </c>
      <c r="L67" s="167"/>
      <c r="M67" s="167">
        <f>SUM(M68:M75)</f>
        <v>0</v>
      </c>
      <c r="N67" s="166"/>
      <c r="O67" s="166">
        <f>SUM(O68:O75)</f>
        <v>0.2</v>
      </c>
      <c r="P67" s="166"/>
      <c r="Q67" s="166">
        <f>SUM(Q68:Q75)</f>
        <v>0</v>
      </c>
      <c r="R67" s="167"/>
      <c r="S67" s="167"/>
      <c r="T67" s="167"/>
      <c r="U67" s="167"/>
      <c r="V67" s="167">
        <f>SUM(V68:V75)</f>
        <v>27.56</v>
      </c>
      <c r="W67" s="167"/>
      <c r="X67" s="167"/>
      <c r="AG67" t="s">
        <v>161</v>
      </c>
    </row>
    <row r="68" spans="1:60" outlineLevel="1" x14ac:dyDescent="0.2">
      <c r="A68" s="175">
        <v>16</v>
      </c>
      <c r="B68" s="176" t="s">
        <v>227</v>
      </c>
      <c r="C68" s="189" t="s">
        <v>228</v>
      </c>
      <c r="D68" s="177" t="s">
        <v>164</v>
      </c>
      <c r="E68" s="178">
        <v>128.79</v>
      </c>
      <c r="F68" s="179"/>
      <c r="G68" s="180">
        <f>ROUND(E68*F68,2)</f>
        <v>0</v>
      </c>
      <c r="H68" s="161"/>
      <c r="I68" s="160">
        <f>ROUND(E68*H68,2)</f>
        <v>0</v>
      </c>
      <c r="J68" s="161"/>
      <c r="K68" s="160">
        <f>ROUND(E68*J68,2)</f>
        <v>0</v>
      </c>
      <c r="L68" s="160">
        <v>21</v>
      </c>
      <c r="M68" s="160">
        <f>G68*(1+L68/100)</f>
        <v>0</v>
      </c>
      <c r="N68" s="159">
        <v>1.58E-3</v>
      </c>
      <c r="O68" s="159">
        <f>ROUND(E68*N68,2)</f>
        <v>0.2</v>
      </c>
      <c r="P68" s="159">
        <v>0</v>
      </c>
      <c r="Q68" s="159">
        <f>ROUND(E68*P68,2)</f>
        <v>0</v>
      </c>
      <c r="R68" s="160"/>
      <c r="S68" s="160" t="s">
        <v>165</v>
      </c>
      <c r="T68" s="160" t="s">
        <v>165</v>
      </c>
      <c r="U68" s="160">
        <v>0.214</v>
      </c>
      <c r="V68" s="160">
        <f>ROUND(E68*U68,2)</f>
        <v>27.56</v>
      </c>
      <c r="W68" s="160"/>
      <c r="X68" s="160" t="s">
        <v>166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167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56"/>
      <c r="B69" s="157"/>
      <c r="C69" s="190" t="s">
        <v>173</v>
      </c>
      <c r="D69" s="162"/>
      <c r="E69" s="163">
        <v>20.7</v>
      </c>
      <c r="F69" s="160"/>
      <c r="G69" s="160"/>
      <c r="H69" s="160"/>
      <c r="I69" s="160"/>
      <c r="J69" s="160"/>
      <c r="K69" s="160"/>
      <c r="L69" s="160"/>
      <c r="M69" s="160"/>
      <c r="N69" s="159"/>
      <c r="O69" s="159"/>
      <c r="P69" s="159"/>
      <c r="Q69" s="159"/>
      <c r="R69" s="160"/>
      <c r="S69" s="160"/>
      <c r="T69" s="160"/>
      <c r="U69" s="160"/>
      <c r="V69" s="160"/>
      <c r="W69" s="160"/>
      <c r="X69" s="160"/>
      <c r="Y69" s="149"/>
      <c r="Z69" s="149"/>
      <c r="AA69" s="149"/>
      <c r="AB69" s="149"/>
      <c r="AC69" s="149"/>
      <c r="AD69" s="149"/>
      <c r="AE69" s="149"/>
      <c r="AF69" s="149"/>
      <c r="AG69" s="149" t="s">
        <v>169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outlineLevel="1" x14ac:dyDescent="0.2">
      <c r="A70" s="156"/>
      <c r="B70" s="157"/>
      <c r="C70" s="190" t="s">
        <v>174</v>
      </c>
      <c r="D70" s="162"/>
      <c r="E70" s="163">
        <v>35.99</v>
      </c>
      <c r="F70" s="160"/>
      <c r="G70" s="160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49"/>
      <c r="Z70" s="149"/>
      <c r="AA70" s="149"/>
      <c r="AB70" s="149"/>
      <c r="AC70" s="149"/>
      <c r="AD70" s="149"/>
      <c r="AE70" s="149"/>
      <c r="AF70" s="149"/>
      <c r="AG70" s="149" t="s">
        <v>169</v>
      </c>
      <c r="AH70" s="149">
        <v>0</v>
      </c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outlineLevel="1" x14ac:dyDescent="0.2">
      <c r="A71" s="156"/>
      <c r="B71" s="157"/>
      <c r="C71" s="190" t="s">
        <v>175</v>
      </c>
      <c r="D71" s="162"/>
      <c r="E71" s="163">
        <v>11.83</v>
      </c>
      <c r="F71" s="160"/>
      <c r="G71" s="160"/>
      <c r="H71" s="160"/>
      <c r="I71" s="160"/>
      <c r="J71" s="160"/>
      <c r="K71" s="160"/>
      <c r="L71" s="160"/>
      <c r="M71" s="160"/>
      <c r="N71" s="159"/>
      <c r="O71" s="159"/>
      <c r="P71" s="159"/>
      <c r="Q71" s="159"/>
      <c r="R71" s="160"/>
      <c r="S71" s="160"/>
      <c r="T71" s="160"/>
      <c r="U71" s="160"/>
      <c r="V71" s="160"/>
      <c r="W71" s="160"/>
      <c r="X71" s="160"/>
      <c r="Y71" s="149"/>
      <c r="Z71" s="149"/>
      <c r="AA71" s="149"/>
      <c r="AB71" s="149"/>
      <c r="AC71" s="149"/>
      <c r="AD71" s="149"/>
      <c r="AE71" s="149"/>
      <c r="AF71" s="149"/>
      <c r="AG71" s="149" t="s">
        <v>169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outlineLevel="1" x14ac:dyDescent="0.2">
      <c r="A72" s="156"/>
      <c r="B72" s="157"/>
      <c r="C72" s="190" t="s">
        <v>176</v>
      </c>
      <c r="D72" s="162"/>
      <c r="E72" s="163">
        <v>26.66</v>
      </c>
      <c r="F72" s="160"/>
      <c r="G72" s="160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49"/>
      <c r="Z72" s="149"/>
      <c r="AA72" s="149"/>
      <c r="AB72" s="149"/>
      <c r="AC72" s="149"/>
      <c r="AD72" s="149"/>
      <c r="AE72" s="149"/>
      <c r="AF72" s="149"/>
      <c r="AG72" s="149" t="s">
        <v>169</v>
      </c>
      <c r="AH72" s="149">
        <v>0</v>
      </c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6"/>
      <c r="B73" s="157"/>
      <c r="C73" s="190" t="s">
        <v>177</v>
      </c>
      <c r="D73" s="162"/>
      <c r="E73" s="163">
        <v>3.5</v>
      </c>
      <c r="F73" s="160"/>
      <c r="G73" s="160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49"/>
      <c r="Z73" s="149"/>
      <c r="AA73" s="149"/>
      <c r="AB73" s="149"/>
      <c r="AC73" s="149"/>
      <c r="AD73" s="149"/>
      <c r="AE73" s="149"/>
      <c r="AF73" s="149"/>
      <c r="AG73" s="149" t="s">
        <v>169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56"/>
      <c r="B74" s="157"/>
      <c r="C74" s="190" t="s">
        <v>178</v>
      </c>
      <c r="D74" s="162"/>
      <c r="E74" s="163">
        <v>12.81</v>
      </c>
      <c r="F74" s="160"/>
      <c r="G74" s="160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49"/>
      <c r="Z74" s="149"/>
      <c r="AA74" s="149"/>
      <c r="AB74" s="149"/>
      <c r="AC74" s="149"/>
      <c r="AD74" s="149"/>
      <c r="AE74" s="149"/>
      <c r="AF74" s="149"/>
      <c r="AG74" s="149" t="s">
        <v>169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outlineLevel="1" x14ac:dyDescent="0.2">
      <c r="A75" s="156"/>
      <c r="B75" s="157"/>
      <c r="C75" s="190" t="s">
        <v>179</v>
      </c>
      <c r="D75" s="162"/>
      <c r="E75" s="163">
        <v>17.3</v>
      </c>
      <c r="F75" s="160"/>
      <c r="G75" s="160"/>
      <c r="H75" s="160"/>
      <c r="I75" s="160"/>
      <c r="J75" s="160"/>
      <c r="K75" s="160"/>
      <c r="L75" s="160"/>
      <c r="M75" s="160"/>
      <c r="N75" s="159"/>
      <c r="O75" s="159"/>
      <c r="P75" s="159"/>
      <c r="Q75" s="159"/>
      <c r="R75" s="160"/>
      <c r="S75" s="160"/>
      <c r="T75" s="160"/>
      <c r="U75" s="160"/>
      <c r="V75" s="160"/>
      <c r="W75" s="160"/>
      <c r="X75" s="160"/>
      <c r="Y75" s="149"/>
      <c r="Z75" s="149"/>
      <c r="AA75" s="149"/>
      <c r="AB75" s="149"/>
      <c r="AC75" s="149"/>
      <c r="AD75" s="149"/>
      <c r="AE75" s="149"/>
      <c r="AF75" s="149"/>
      <c r="AG75" s="149" t="s">
        <v>169</v>
      </c>
      <c r="AH75" s="149">
        <v>0</v>
      </c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ht="25.5" x14ac:dyDescent="0.2">
      <c r="A76" s="168" t="s">
        <v>160</v>
      </c>
      <c r="B76" s="169" t="s">
        <v>96</v>
      </c>
      <c r="C76" s="188" t="s">
        <v>97</v>
      </c>
      <c r="D76" s="170"/>
      <c r="E76" s="171"/>
      <c r="F76" s="172"/>
      <c r="G76" s="173">
        <f>SUMIF(AG77:AG83,"&lt;&gt;NOR",G77:G83)</f>
        <v>0</v>
      </c>
      <c r="H76" s="167"/>
      <c r="I76" s="167">
        <f>SUM(I77:I83)</f>
        <v>0</v>
      </c>
      <c r="J76" s="167"/>
      <c r="K76" s="167">
        <f>SUM(K77:K83)</f>
        <v>0</v>
      </c>
      <c r="L76" s="167"/>
      <c r="M76" s="167">
        <f>SUM(M77:M83)</f>
        <v>0</v>
      </c>
      <c r="N76" s="166"/>
      <c r="O76" s="166">
        <f>SUM(O77:O83)</f>
        <v>0.01</v>
      </c>
      <c r="P76" s="166"/>
      <c r="Q76" s="166">
        <f>SUM(Q77:Q83)</f>
        <v>0</v>
      </c>
      <c r="R76" s="167"/>
      <c r="S76" s="167"/>
      <c r="T76" s="167"/>
      <c r="U76" s="167"/>
      <c r="V76" s="167">
        <f>SUM(V77:V83)</f>
        <v>48.92</v>
      </c>
      <c r="W76" s="167"/>
      <c r="X76" s="167"/>
      <c r="AG76" t="s">
        <v>161</v>
      </c>
    </row>
    <row r="77" spans="1:60" outlineLevel="1" x14ac:dyDescent="0.2">
      <c r="A77" s="181">
        <v>17</v>
      </c>
      <c r="B77" s="182" t="s">
        <v>229</v>
      </c>
      <c r="C77" s="191" t="s">
        <v>230</v>
      </c>
      <c r="D77" s="183" t="s">
        <v>164</v>
      </c>
      <c r="E77" s="184">
        <v>128.79</v>
      </c>
      <c r="F77" s="185"/>
      <c r="G77" s="186">
        <f>ROUND(E77*F77,2)</f>
        <v>0</v>
      </c>
      <c r="H77" s="161"/>
      <c r="I77" s="160">
        <f>ROUND(E77*H77,2)</f>
        <v>0</v>
      </c>
      <c r="J77" s="161"/>
      <c r="K77" s="160">
        <f>ROUND(E77*J77,2)</f>
        <v>0</v>
      </c>
      <c r="L77" s="160">
        <v>21</v>
      </c>
      <c r="M77" s="160">
        <f>G77*(1+L77/100)</f>
        <v>0</v>
      </c>
      <c r="N77" s="159">
        <v>4.0000000000000003E-5</v>
      </c>
      <c r="O77" s="159">
        <f>ROUND(E77*N77,2)</f>
        <v>0.01</v>
      </c>
      <c r="P77" s="159">
        <v>0</v>
      </c>
      <c r="Q77" s="159">
        <f>ROUND(E77*P77,2)</f>
        <v>0</v>
      </c>
      <c r="R77" s="160"/>
      <c r="S77" s="160" t="s">
        <v>165</v>
      </c>
      <c r="T77" s="160" t="s">
        <v>165</v>
      </c>
      <c r="U77" s="160">
        <v>0.308</v>
      </c>
      <c r="V77" s="160">
        <f>ROUND(E77*U77,2)</f>
        <v>39.67</v>
      </c>
      <c r="W77" s="160"/>
      <c r="X77" s="160" t="s">
        <v>166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167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75">
        <v>18</v>
      </c>
      <c r="B78" s="176" t="s">
        <v>231</v>
      </c>
      <c r="C78" s="189" t="s">
        <v>232</v>
      </c>
      <c r="D78" s="177" t="s">
        <v>164</v>
      </c>
      <c r="E78" s="178">
        <v>71.16</v>
      </c>
      <c r="F78" s="179"/>
      <c r="G78" s="180">
        <f>ROUND(E78*F78,2)</f>
        <v>0</v>
      </c>
      <c r="H78" s="161"/>
      <c r="I78" s="160">
        <f>ROUND(E78*H78,2)</f>
        <v>0</v>
      </c>
      <c r="J78" s="161"/>
      <c r="K78" s="160">
        <f>ROUND(E78*J78,2)</f>
        <v>0</v>
      </c>
      <c r="L78" s="160">
        <v>21</v>
      </c>
      <c r="M78" s="160">
        <f>G78*(1+L78/100)</f>
        <v>0</v>
      </c>
      <c r="N78" s="159">
        <v>1.0000000000000001E-5</v>
      </c>
      <c r="O78" s="159">
        <f>ROUND(E78*N78,2)</f>
        <v>0</v>
      </c>
      <c r="P78" s="159">
        <v>0</v>
      </c>
      <c r="Q78" s="159">
        <f>ROUND(E78*P78,2)</f>
        <v>0</v>
      </c>
      <c r="R78" s="160"/>
      <c r="S78" s="160" t="s">
        <v>165</v>
      </c>
      <c r="T78" s="160" t="s">
        <v>165</v>
      </c>
      <c r="U78" s="160">
        <v>0.13</v>
      </c>
      <c r="V78" s="160">
        <f>ROUND(E78*U78,2)</f>
        <v>9.25</v>
      </c>
      <c r="W78" s="160"/>
      <c r="X78" s="160" t="s">
        <v>166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167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190" t="s">
        <v>233</v>
      </c>
      <c r="D79" s="162"/>
      <c r="E79" s="163">
        <v>10.34</v>
      </c>
      <c r="F79" s="160"/>
      <c r="G79" s="160"/>
      <c r="H79" s="160"/>
      <c r="I79" s="160"/>
      <c r="J79" s="160"/>
      <c r="K79" s="160"/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49"/>
      <c r="Z79" s="149"/>
      <c r="AA79" s="149"/>
      <c r="AB79" s="149"/>
      <c r="AC79" s="149"/>
      <c r="AD79" s="149"/>
      <c r="AE79" s="149"/>
      <c r="AF79" s="149"/>
      <c r="AG79" s="149" t="s">
        <v>169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56"/>
      <c r="B80" s="157"/>
      <c r="C80" s="190" t="s">
        <v>234</v>
      </c>
      <c r="D80" s="162"/>
      <c r="E80" s="163">
        <v>28.42</v>
      </c>
      <c r="F80" s="160"/>
      <c r="G80" s="160"/>
      <c r="H80" s="160"/>
      <c r="I80" s="160"/>
      <c r="J80" s="160"/>
      <c r="K80" s="160"/>
      <c r="L80" s="160"/>
      <c r="M80" s="160"/>
      <c r="N80" s="159"/>
      <c r="O80" s="159"/>
      <c r="P80" s="159"/>
      <c r="Q80" s="159"/>
      <c r="R80" s="160"/>
      <c r="S80" s="160"/>
      <c r="T80" s="160"/>
      <c r="U80" s="160"/>
      <c r="V80" s="160"/>
      <c r="W80" s="160"/>
      <c r="X80" s="160"/>
      <c r="Y80" s="149"/>
      <c r="Z80" s="149"/>
      <c r="AA80" s="149"/>
      <c r="AB80" s="149"/>
      <c r="AC80" s="149"/>
      <c r="AD80" s="149"/>
      <c r="AE80" s="149"/>
      <c r="AF80" s="149"/>
      <c r="AG80" s="149" t="s">
        <v>169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outlineLevel="1" x14ac:dyDescent="0.2">
      <c r="A81" s="156"/>
      <c r="B81" s="157"/>
      <c r="C81" s="190" t="s">
        <v>235</v>
      </c>
      <c r="D81" s="162"/>
      <c r="E81" s="163">
        <v>16.2</v>
      </c>
      <c r="F81" s="160"/>
      <c r="G81" s="160"/>
      <c r="H81" s="160"/>
      <c r="I81" s="160"/>
      <c r="J81" s="160"/>
      <c r="K81" s="160"/>
      <c r="L81" s="160"/>
      <c r="M81" s="160"/>
      <c r="N81" s="159"/>
      <c r="O81" s="159"/>
      <c r="P81" s="159"/>
      <c r="Q81" s="159"/>
      <c r="R81" s="160"/>
      <c r="S81" s="160"/>
      <c r="T81" s="160"/>
      <c r="U81" s="160"/>
      <c r="V81" s="160"/>
      <c r="W81" s="160"/>
      <c r="X81" s="160"/>
      <c r="Y81" s="149"/>
      <c r="Z81" s="149"/>
      <c r="AA81" s="149"/>
      <c r="AB81" s="149"/>
      <c r="AC81" s="149"/>
      <c r="AD81" s="149"/>
      <c r="AE81" s="149"/>
      <c r="AF81" s="149"/>
      <c r="AG81" s="149" t="s">
        <v>169</v>
      </c>
      <c r="AH81" s="149">
        <v>0</v>
      </c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56"/>
      <c r="B82" s="157"/>
      <c r="C82" s="190" t="s">
        <v>236</v>
      </c>
      <c r="D82" s="162"/>
      <c r="E82" s="163">
        <v>8.1</v>
      </c>
      <c r="F82" s="160"/>
      <c r="G82" s="160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49"/>
      <c r="Z82" s="149"/>
      <c r="AA82" s="149"/>
      <c r="AB82" s="149"/>
      <c r="AC82" s="149"/>
      <c r="AD82" s="149"/>
      <c r="AE82" s="149"/>
      <c r="AF82" s="149"/>
      <c r="AG82" s="149" t="s">
        <v>169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56"/>
      <c r="B83" s="157"/>
      <c r="C83" s="190" t="s">
        <v>237</v>
      </c>
      <c r="D83" s="162"/>
      <c r="E83" s="163">
        <v>8.1</v>
      </c>
      <c r="F83" s="160"/>
      <c r="G83" s="160"/>
      <c r="H83" s="160"/>
      <c r="I83" s="160"/>
      <c r="J83" s="160"/>
      <c r="K83" s="160"/>
      <c r="L83" s="160"/>
      <c r="M83" s="160"/>
      <c r="N83" s="159"/>
      <c r="O83" s="159"/>
      <c r="P83" s="159"/>
      <c r="Q83" s="159"/>
      <c r="R83" s="160"/>
      <c r="S83" s="160"/>
      <c r="T83" s="160"/>
      <c r="U83" s="160"/>
      <c r="V83" s="160"/>
      <c r="W83" s="160"/>
      <c r="X83" s="160"/>
      <c r="Y83" s="149"/>
      <c r="Z83" s="149"/>
      <c r="AA83" s="149"/>
      <c r="AB83" s="149"/>
      <c r="AC83" s="149"/>
      <c r="AD83" s="149"/>
      <c r="AE83" s="149"/>
      <c r="AF83" s="149"/>
      <c r="AG83" s="149" t="s">
        <v>169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x14ac:dyDescent="0.2">
      <c r="A84" s="168" t="s">
        <v>160</v>
      </c>
      <c r="B84" s="169" t="s">
        <v>98</v>
      </c>
      <c r="C84" s="188" t="s">
        <v>99</v>
      </c>
      <c r="D84" s="170"/>
      <c r="E84" s="171"/>
      <c r="F84" s="172"/>
      <c r="G84" s="173">
        <f>SUMIF(AG85:AG88,"&lt;&gt;NOR",G85:G88)</f>
        <v>0</v>
      </c>
      <c r="H84" s="167"/>
      <c r="I84" s="167">
        <f>SUM(I85:I88)</f>
        <v>0</v>
      </c>
      <c r="J84" s="167"/>
      <c r="K84" s="167">
        <f>SUM(K85:K88)</f>
        <v>0</v>
      </c>
      <c r="L84" s="167"/>
      <c r="M84" s="167">
        <f>SUM(M85:M88)</f>
        <v>0</v>
      </c>
      <c r="N84" s="166"/>
      <c r="O84" s="166">
        <f>SUM(O85:O88)</f>
        <v>0</v>
      </c>
      <c r="P84" s="166"/>
      <c r="Q84" s="166">
        <f>SUM(Q85:Q88)</f>
        <v>0</v>
      </c>
      <c r="R84" s="167"/>
      <c r="S84" s="167"/>
      <c r="T84" s="167"/>
      <c r="U84" s="167"/>
      <c r="V84" s="167">
        <f>SUM(V85:V88)</f>
        <v>60</v>
      </c>
      <c r="W84" s="167"/>
      <c r="X84" s="167"/>
      <c r="AG84" t="s">
        <v>161</v>
      </c>
    </row>
    <row r="85" spans="1:60" outlineLevel="1" x14ac:dyDescent="0.2">
      <c r="A85" s="175">
        <v>19</v>
      </c>
      <c r="B85" s="176" t="s">
        <v>238</v>
      </c>
      <c r="C85" s="189" t="s">
        <v>239</v>
      </c>
      <c r="D85" s="177" t="s">
        <v>224</v>
      </c>
      <c r="E85" s="178">
        <v>60</v>
      </c>
      <c r="F85" s="179"/>
      <c r="G85" s="180">
        <f>ROUND(E85*F85,2)</f>
        <v>0</v>
      </c>
      <c r="H85" s="161"/>
      <c r="I85" s="160">
        <f>ROUND(E85*H85,2)</f>
        <v>0</v>
      </c>
      <c r="J85" s="161"/>
      <c r="K85" s="160">
        <f>ROUND(E85*J85,2)</f>
        <v>0</v>
      </c>
      <c r="L85" s="160">
        <v>21</v>
      </c>
      <c r="M85" s="160">
        <f>G85*(1+L85/100)</f>
        <v>0</v>
      </c>
      <c r="N85" s="159">
        <v>0</v>
      </c>
      <c r="O85" s="159">
        <f>ROUND(E85*N85,2)</f>
        <v>0</v>
      </c>
      <c r="P85" s="159">
        <v>0</v>
      </c>
      <c r="Q85" s="159">
        <f>ROUND(E85*P85,2)</f>
        <v>0</v>
      </c>
      <c r="R85" s="160"/>
      <c r="S85" s="160" t="s">
        <v>225</v>
      </c>
      <c r="T85" s="160" t="s">
        <v>226</v>
      </c>
      <c r="U85" s="160">
        <v>1</v>
      </c>
      <c r="V85" s="160">
        <f>ROUND(E85*U85,2)</f>
        <v>60</v>
      </c>
      <c r="W85" s="160"/>
      <c r="X85" s="160" t="s">
        <v>166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167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56"/>
      <c r="B86" s="157"/>
      <c r="C86" s="190" t="s">
        <v>240</v>
      </c>
      <c r="D86" s="162"/>
      <c r="E86" s="163">
        <v>10</v>
      </c>
      <c r="F86" s="160"/>
      <c r="G86" s="160"/>
      <c r="H86" s="160"/>
      <c r="I86" s="160"/>
      <c r="J86" s="160"/>
      <c r="K86" s="160"/>
      <c r="L86" s="160"/>
      <c r="M86" s="160"/>
      <c r="N86" s="159"/>
      <c r="O86" s="159"/>
      <c r="P86" s="159"/>
      <c r="Q86" s="159"/>
      <c r="R86" s="160"/>
      <c r="S86" s="160"/>
      <c r="T86" s="160"/>
      <c r="U86" s="160"/>
      <c r="V86" s="160"/>
      <c r="W86" s="160"/>
      <c r="X86" s="160"/>
      <c r="Y86" s="149"/>
      <c r="Z86" s="149"/>
      <c r="AA86" s="149"/>
      <c r="AB86" s="149"/>
      <c r="AC86" s="149"/>
      <c r="AD86" s="149"/>
      <c r="AE86" s="149"/>
      <c r="AF86" s="149"/>
      <c r="AG86" s="149" t="s">
        <v>169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56"/>
      <c r="B87" s="157"/>
      <c r="C87" s="190" t="s">
        <v>241</v>
      </c>
      <c r="D87" s="162"/>
      <c r="E87" s="163">
        <v>40</v>
      </c>
      <c r="F87" s="160"/>
      <c r="G87" s="160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49"/>
      <c r="Z87" s="149"/>
      <c r="AA87" s="149"/>
      <c r="AB87" s="149"/>
      <c r="AC87" s="149"/>
      <c r="AD87" s="149"/>
      <c r="AE87" s="149"/>
      <c r="AF87" s="149"/>
      <c r="AG87" s="149" t="s">
        <v>169</v>
      </c>
      <c r="AH87" s="149">
        <v>0</v>
      </c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56"/>
      <c r="B88" s="157"/>
      <c r="C88" s="190" t="s">
        <v>242</v>
      </c>
      <c r="D88" s="162"/>
      <c r="E88" s="163">
        <v>10</v>
      </c>
      <c r="F88" s="160"/>
      <c r="G88" s="160"/>
      <c r="H88" s="160"/>
      <c r="I88" s="160"/>
      <c r="J88" s="160"/>
      <c r="K88" s="160"/>
      <c r="L88" s="160"/>
      <c r="M88" s="160"/>
      <c r="N88" s="159"/>
      <c r="O88" s="159"/>
      <c r="P88" s="159"/>
      <c r="Q88" s="159"/>
      <c r="R88" s="160"/>
      <c r="S88" s="160"/>
      <c r="T88" s="160"/>
      <c r="U88" s="160"/>
      <c r="V88" s="160"/>
      <c r="W88" s="160"/>
      <c r="X88" s="160"/>
      <c r="Y88" s="149"/>
      <c r="Z88" s="149"/>
      <c r="AA88" s="149"/>
      <c r="AB88" s="149"/>
      <c r="AC88" s="149"/>
      <c r="AD88" s="149"/>
      <c r="AE88" s="149"/>
      <c r="AF88" s="149"/>
      <c r="AG88" s="149" t="s">
        <v>169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x14ac:dyDescent="0.2">
      <c r="A89" s="168" t="s">
        <v>160</v>
      </c>
      <c r="B89" s="169" t="s">
        <v>100</v>
      </c>
      <c r="C89" s="188" t="s">
        <v>101</v>
      </c>
      <c r="D89" s="170"/>
      <c r="E89" s="171"/>
      <c r="F89" s="172"/>
      <c r="G89" s="173">
        <f>SUMIF(AG90:AG91,"&lt;&gt;NOR",G90:G91)</f>
        <v>0</v>
      </c>
      <c r="H89" s="167"/>
      <c r="I89" s="167">
        <f>SUM(I90:I91)</f>
        <v>0</v>
      </c>
      <c r="J89" s="167"/>
      <c r="K89" s="167">
        <f>SUM(K90:K91)</f>
        <v>0</v>
      </c>
      <c r="L89" s="167"/>
      <c r="M89" s="167">
        <f>SUM(M90:M91)</f>
        <v>0</v>
      </c>
      <c r="N89" s="166"/>
      <c r="O89" s="166">
        <f>SUM(O90:O91)</f>
        <v>0.03</v>
      </c>
      <c r="P89" s="166"/>
      <c r="Q89" s="166">
        <f>SUM(Q90:Q91)</f>
        <v>0</v>
      </c>
      <c r="R89" s="167"/>
      <c r="S89" s="167"/>
      <c r="T89" s="167"/>
      <c r="U89" s="167"/>
      <c r="V89" s="167">
        <f>SUM(V90:V91)</f>
        <v>15.68</v>
      </c>
      <c r="W89" s="167"/>
      <c r="X89" s="167"/>
      <c r="AG89" t="s">
        <v>161</v>
      </c>
    </row>
    <row r="90" spans="1:60" ht="22.5" outlineLevel="1" x14ac:dyDescent="0.2">
      <c r="A90" s="175">
        <v>20</v>
      </c>
      <c r="B90" s="176" t="s">
        <v>243</v>
      </c>
      <c r="C90" s="189" t="s">
        <v>244</v>
      </c>
      <c r="D90" s="177" t="s">
        <v>245</v>
      </c>
      <c r="E90" s="178">
        <v>10</v>
      </c>
      <c r="F90" s="179"/>
      <c r="G90" s="180">
        <f>ROUND(E90*F90,2)</f>
        <v>0</v>
      </c>
      <c r="H90" s="161"/>
      <c r="I90" s="160">
        <f>ROUND(E90*H90,2)</f>
        <v>0</v>
      </c>
      <c r="J90" s="161"/>
      <c r="K90" s="160">
        <f>ROUND(E90*J90,2)</f>
        <v>0</v>
      </c>
      <c r="L90" s="160">
        <v>21</v>
      </c>
      <c r="M90" s="160">
        <f>G90*(1+L90/100)</f>
        <v>0</v>
      </c>
      <c r="N90" s="159">
        <v>3.0599999999999998E-3</v>
      </c>
      <c r="O90" s="159">
        <f>ROUND(E90*N90,2)</f>
        <v>0.03</v>
      </c>
      <c r="P90" s="159">
        <v>0</v>
      </c>
      <c r="Q90" s="159">
        <f>ROUND(E90*P90,2)</f>
        <v>0</v>
      </c>
      <c r="R90" s="160"/>
      <c r="S90" s="160" t="s">
        <v>165</v>
      </c>
      <c r="T90" s="160" t="s">
        <v>165</v>
      </c>
      <c r="U90" s="160">
        <v>1.5680000000000001</v>
      </c>
      <c r="V90" s="160">
        <f>ROUND(E90*U90,2)</f>
        <v>15.68</v>
      </c>
      <c r="W90" s="160"/>
      <c r="X90" s="160" t="s">
        <v>166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167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56"/>
      <c r="B91" s="157"/>
      <c r="C91" s="190" t="s">
        <v>246</v>
      </c>
      <c r="D91" s="162"/>
      <c r="E91" s="163">
        <v>10</v>
      </c>
      <c r="F91" s="160"/>
      <c r="G91" s="160"/>
      <c r="H91" s="160"/>
      <c r="I91" s="160"/>
      <c r="J91" s="160"/>
      <c r="K91" s="160"/>
      <c r="L91" s="160"/>
      <c r="M91" s="160"/>
      <c r="N91" s="159"/>
      <c r="O91" s="159"/>
      <c r="P91" s="159"/>
      <c r="Q91" s="159"/>
      <c r="R91" s="160"/>
      <c r="S91" s="160"/>
      <c r="T91" s="160"/>
      <c r="U91" s="160"/>
      <c r="V91" s="160"/>
      <c r="W91" s="160"/>
      <c r="X91" s="160"/>
      <c r="Y91" s="149"/>
      <c r="Z91" s="149"/>
      <c r="AA91" s="149"/>
      <c r="AB91" s="149"/>
      <c r="AC91" s="149"/>
      <c r="AD91" s="149"/>
      <c r="AE91" s="149"/>
      <c r="AF91" s="149"/>
      <c r="AG91" s="149" t="s">
        <v>169</v>
      </c>
      <c r="AH91" s="149">
        <v>0</v>
      </c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x14ac:dyDescent="0.2">
      <c r="A92" s="168" t="s">
        <v>160</v>
      </c>
      <c r="B92" s="169" t="s">
        <v>102</v>
      </c>
      <c r="C92" s="188" t="s">
        <v>103</v>
      </c>
      <c r="D92" s="170"/>
      <c r="E92" s="171"/>
      <c r="F92" s="172"/>
      <c r="G92" s="173">
        <f>SUMIF(AG93:AG148,"&lt;&gt;NOR",G93:G148)</f>
        <v>0</v>
      </c>
      <c r="H92" s="167"/>
      <c r="I92" s="167">
        <f>SUM(I93:I148)</f>
        <v>0</v>
      </c>
      <c r="J92" s="167"/>
      <c r="K92" s="167">
        <f>SUM(K93:K148)</f>
        <v>0</v>
      </c>
      <c r="L92" s="167"/>
      <c r="M92" s="167">
        <f>SUM(M93:M148)</f>
        <v>0</v>
      </c>
      <c r="N92" s="166"/>
      <c r="O92" s="166">
        <f>SUM(O93:O148)</f>
        <v>0.04</v>
      </c>
      <c r="P92" s="166"/>
      <c r="Q92" s="166">
        <f>SUM(Q93:Q148)</f>
        <v>26.540000000000003</v>
      </c>
      <c r="R92" s="167"/>
      <c r="S92" s="167"/>
      <c r="T92" s="167"/>
      <c r="U92" s="167"/>
      <c r="V92" s="167">
        <f>SUM(V93:V148)</f>
        <v>222.03</v>
      </c>
      <c r="W92" s="167"/>
      <c r="X92" s="167"/>
      <c r="AG92" t="s">
        <v>161</v>
      </c>
    </row>
    <row r="93" spans="1:60" outlineLevel="1" x14ac:dyDescent="0.2">
      <c r="A93" s="175">
        <v>21</v>
      </c>
      <c r="B93" s="176" t="s">
        <v>247</v>
      </c>
      <c r="C93" s="189" t="s">
        <v>248</v>
      </c>
      <c r="D93" s="177" t="s">
        <v>164</v>
      </c>
      <c r="E93" s="178">
        <v>102.13</v>
      </c>
      <c r="F93" s="179"/>
      <c r="G93" s="180">
        <f>ROUND(E93*F93,2)</f>
        <v>0</v>
      </c>
      <c r="H93" s="161"/>
      <c r="I93" s="160">
        <f>ROUND(E93*H93,2)</f>
        <v>0</v>
      </c>
      <c r="J93" s="161"/>
      <c r="K93" s="160">
        <f>ROUND(E93*J93,2)</f>
        <v>0</v>
      </c>
      <c r="L93" s="160">
        <v>21</v>
      </c>
      <c r="M93" s="160">
        <f>G93*(1+L93/100)</f>
        <v>0</v>
      </c>
      <c r="N93" s="159">
        <v>3.3E-4</v>
      </c>
      <c r="O93" s="159">
        <f>ROUND(E93*N93,2)</f>
        <v>0.03</v>
      </c>
      <c r="P93" s="159">
        <v>1.183E-2</v>
      </c>
      <c r="Q93" s="159">
        <f>ROUND(E93*P93,2)</f>
        <v>1.21</v>
      </c>
      <c r="R93" s="160"/>
      <c r="S93" s="160" t="s">
        <v>165</v>
      </c>
      <c r="T93" s="160" t="s">
        <v>165</v>
      </c>
      <c r="U93" s="160">
        <v>0.34599999999999997</v>
      </c>
      <c r="V93" s="160">
        <f>ROUND(E93*U93,2)</f>
        <v>35.340000000000003</v>
      </c>
      <c r="W93" s="160"/>
      <c r="X93" s="160" t="s">
        <v>166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167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56"/>
      <c r="B94" s="157"/>
      <c r="C94" s="190" t="s">
        <v>173</v>
      </c>
      <c r="D94" s="162"/>
      <c r="E94" s="163">
        <v>20.7</v>
      </c>
      <c r="F94" s="160"/>
      <c r="G94" s="160"/>
      <c r="H94" s="160"/>
      <c r="I94" s="160"/>
      <c r="J94" s="160"/>
      <c r="K94" s="160"/>
      <c r="L94" s="160"/>
      <c r="M94" s="160"/>
      <c r="N94" s="159"/>
      <c r="O94" s="159"/>
      <c r="P94" s="159"/>
      <c r="Q94" s="159"/>
      <c r="R94" s="160"/>
      <c r="S94" s="160"/>
      <c r="T94" s="160"/>
      <c r="U94" s="160"/>
      <c r="V94" s="160"/>
      <c r="W94" s="160"/>
      <c r="X94" s="160"/>
      <c r="Y94" s="149"/>
      <c r="Z94" s="149"/>
      <c r="AA94" s="149"/>
      <c r="AB94" s="149"/>
      <c r="AC94" s="149"/>
      <c r="AD94" s="149"/>
      <c r="AE94" s="149"/>
      <c r="AF94" s="149"/>
      <c r="AG94" s="149" t="s">
        <v>169</v>
      </c>
      <c r="AH94" s="149">
        <v>0</v>
      </c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outlineLevel="1" x14ac:dyDescent="0.2">
      <c r="A95" s="156"/>
      <c r="B95" s="157"/>
      <c r="C95" s="190" t="s">
        <v>174</v>
      </c>
      <c r="D95" s="162"/>
      <c r="E95" s="163">
        <v>35.99</v>
      </c>
      <c r="F95" s="160"/>
      <c r="G95" s="160"/>
      <c r="H95" s="160"/>
      <c r="I95" s="160"/>
      <c r="J95" s="160"/>
      <c r="K95" s="160"/>
      <c r="L95" s="160"/>
      <c r="M95" s="160"/>
      <c r="N95" s="159"/>
      <c r="O95" s="159"/>
      <c r="P95" s="159"/>
      <c r="Q95" s="159"/>
      <c r="R95" s="160"/>
      <c r="S95" s="160"/>
      <c r="T95" s="160"/>
      <c r="U95" s="160"/>
      <c r="V95" s="160"/>
      <c r="W95" s="160"/>
      <c r="X95" s="160"/>
      <c r="Y95" s="149"/>
      <c r="Z95" s="149"/>
      <c r="AA95" s="149"/>
      <c r="AB95" s="149"/>
      <c r="AC95" s="149"/>
      <c r="AD95" s="149"/>
      <c r="AE95" s="149"/>
      <c r="AF95" s="149"/>
      <c r="AG95" s="149" t="s">
        <v>169</v>
      </c>
      <c r="AH95" s="149">
        <v>0</v>
      </c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</row>
    <row r="96" spans="1:60" outlineLevel="1" x14ac:dyDescent="0.2">
      <c r="A96" s="156"/>
      <c r="B96" s="157"/>
      <c r="C96" s="190" t="s">
        <v>175</v>
      </c>
      <c r="D96" s="162"/>
      <c r="E96" s="163">
        <v>11.83</v>
      </c>
      <c r="F96" s="160"/>
      <c r="G96" s="160"/>
      <c r="H96" s="160"/>
      <c r="I96" s="160"/>
      <c r="J96" s="160"/>
      <c r="K96" s="160"/>
      <c r="L96" s="160"/>
      <c r="M96" s="160"/>
      <c r="N96" s="159"/>
      <c r="O96" s="159"/>
      <c r="P96" s="159"/>
      <c r="Q96" s="159"/>
      <c r="R96" s="160"/>
      <c r="S96" s="160"/>
      <c r="T96" s="160"/>
      <c r="U96" s="160"/>
      <c r="V96" s="160"/>
      <c r="W96" s="160"/>
      <c r="X96" s="160"/>
      <c r="Y96" s="149"/>
      <c r="Z96" s="149"/>
      <c r="AA96" s="149"/>
      <c r="AB96" s="149"/>
      <c r="AC96" s="149"/>
      <c r="AD96" s="149"/>
      <c r="AE96" s="149"/>
      <c r="AF96" s="149"/>
      <c r="AG96" s="149" t="s">
        <v>169</v>
      </c>
      <c r="AH96" s="149">
        <v>0</v>
      </c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outlineLevel="1" x14ac:dyDescent="0.2">
      <c r="A97" s="156"/>
      <c r="B97" s="157"/>
      <c r="C97" s="190" t="s">
        <v>177</v>
      </c>
      <c r="D97" s="162"/>
      <c r="E97" s="163">
        <v>3.5</v>
      </c>
      <c r="F97" s="160"/>
      <c r="G97" s="160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49"/>
      <c r="Z97" s="149"/>
      <c r="AA97" s="149"/>
      <c r="AB97" s="149"/>
      <c r="AC97" s="149"/>
      <c r="AD97" s="149"/>
      <c r="AE97" s="149"/>
      <c r="AF97" s="149"/>
      <c r="AG97" s="149" t="s">
        <v>169</v>
      </c>
      <c r="AH97" s="149">
        <v>0</v>
      </c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outlineLevel="1" x14ac:dyDescent="0.2">
      <c r="A98" s="156"/>
      <c r="B98" s="157"/>
      <c r="C98" s="190" t="s">
        <v>178</v>
      </c>
      <c r="D98" s="162"/>
      <c r="E98" s="163">
        <v>12.81</v>
      </c>
      <c r="F98" s="160"/>
      <c r="G98" s="160"/>
      <c r="H98" s="160"/>
      <c r="I98" s="160"/>
      <c r="J98" s="160"/>
      <c r="K98" s="160"/>
      <c r="L98" s="160"/>
      <c r="M98" s="160"/>
      <c r="N98" s="159"/>
      <c r="O98" s="159"/>
      <c r="P98" s="159"/>
      <c r="Q98" s="159"/>
      <c r="R98" s="160"/>
      <c r="S98" s="160"/>
      <c r="T98" s="160"/>
      <c r="U98" s="160"/>
      <c r="V98" s="160"/>
      <c r="W98" s="160"/>
      <c r="X98" s="160"/>
      <c r="Y98" s="149"/>
      <c r="Z98" s="149"/>
      <c r="AA98" s="149"/>
      <c r="AB98" s="149"/>
      <c r="AC98" s="149"/>
      <c r="AD98" s="149"/>
      <c r="AE98" s="149"/>
      <c r="AF98" s="149"/>
      <c r="AG98" s="149" t="s">
        <v>169</v>
      </c>
      <c r="AH98" s="149">
        <v>0</v>
      </c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outlineLevel="1" x14ac:dyDescent="0.2">
      <c r="A99" s="156"/>
      <c r="B99" s="157"/>
      <c r="C99" s="190" t="s">
        <v>179</v>
      </c>
      <c r="D99" s="162"/>
      <c r="E99" s="163">
        <v>17.3</v>
      </c>
      <c r="F99" s="160"/>
      <c r="G99" s="160"/>
      <c r="H99" s="160"/>
      <c r="I99" s="160"/>
      <c r="J99" s="160"/>
      <c r="K99" s="160"/>
      <c r="L99" s="160"/>
      <c r="M99" s="160"/>
      <c r="N99" s="159"/>
      <c r="O99" s="159"/>
      <c r="P99" s="159"/>
      <c r="Q99" s="159"/>
      <c r="R99" s="160"/>
      <c r="S99" s="160"/>
      <c r="T99" s="160"/>
      <c r="U99" s="160"/>
      <c r="V99" s="160"/>
      <c r="W99" s="160"/>
      <c r="X99" s="160"/>
      <c r="Y99" s="149"/>
      <c r="Z99" s="149"/>
      <c r="AA99" s="149"/>
      <c r="AB99" s="149"/>
      <c r="AC99" s="149"/>
      <c r="AD99" s="149"/>
      <c r="AE99" s="149"/>
      <c r="AF99" s="149"/>
      <c r="AG99" s="149" t="s">
        <v>169</v>
      </c>
      <c r="AH99" s="149">
        <v>0</v>
      </c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outlineLevel="1" x14ac:dyDescent="0.2">
      <c r="A100" s="181">
        <v>22</v>
      </c>
      <c r="B100" s="182" t="s">
        <v>249</v>
      </c>
      <c r="C100" s="191" t="s">
        <v>250</v>
      </c>
      <c r="D100" s="183" t="s">
        <v>164</v>
      </c>
      <c r="E100" s="184">
        <v>72.02</v>
      </c>
      <c r="F100" s="185"/>
      <c r="G100" s="186">
        <f>ROUND(E100*F100,2)</f>
        <v>0</v>
      </c>
      <c r="H100" s="161"/>
      <c r="I100" s="160">
        <f>ROUND(E100*H100,2)</f>
        <v>0</v>
      </c>
      <c r="J100" s="161"/>
      <c r="K100" s="160">
        <f>ROUND(E100*J100,2)</f>
        <v>0</v>
      </c>
      <c r="L100" s="160">
        <v>21</v>
      </c>
      <c r="M100" s="160">
        <f>G100*(1+L100/100)</f>
        <v>0</v>
      </c>
      <c r="N100" s="159">
        <v>0</v>
      </c>
      <c r="O100" s="159">
        <f>ROUND(E100*N100,2)</f>
        <v>0</v>
      </c>
      <c r="P100" s="159">
        <v>1.75E-3</v>
      </c>
      <c r="Q100" s="159">
        <f>ROUND(E100*P100,2)</f>
        <v>0.13</v>
      </c>
      <c r="R100" s="160"/>
      <c r="S100" s="160" t="s">
        <v>165</v>
      </c>
      <c r="T100" s="160" t="s">
        <v>165</v>
      </c>
      <c r="U100" s="160">
        <v>0.16500000000000001</v>
      </c>
      <c r="V100" s="160">
        <f>ROUND(E100*U100,2)</f>
        <v>11.88</v>
      </c>
      <c r="W100" s="160"/>
      <c r="X100" s="160" t="s">
        <v>166</v>
      </c>
      <c r="Y100" s="149"/>
      <c r="Z100" s="149"/>
      <c r="AA100" s="149"/>
      <c r="AB100" s="149"/>
      <c r="AC100" s="149"/>
      <c r="AD100" s="149"/>
      <c r="AE100" s="149"/>
      <c r="AF100" s="149"/>
      <c r="AG100" s="149" t="s">
        <v>167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ht="22.5" outlineLevel="1" x14ac:dyDescent="0.2">
      <c r="A101" s="175">
        <v>23</v>
      </c>
      <c r="B101" s="176" t="s">
        <v>251</v>
      </c>
      <c r="C101" s="189" t="s">
        <v>252</v>
      </c>
      <c r="D101" s="177" t="s">
        <v>164</v>
      </c>
      <c r="E101" s="178">
        <v>72.02</v>
      </c>
      <c r="F101" s="179"/>
      <c r="G101" s="180">
        <f>ROUND(E101*F101,2)</f>
        <v>0</v>
      </c>
      <c r="H101" s="161"/>
      <c r="I101" s="160">
        <f>ROUND(E101*H101,2)</f>
        <v>0</v>
      </c>
      <c r="J101" s="161"/>
      <c r="K101" s="160">
        <f>ROUND(E101*J101,2)</f>
        <v>0</v>
      </c>
      <c r="L101" s="160">
        <v>21</v>
      </c>
      <c r="M101" s="160">
        <f>G101*(1+L101/100)</f>
        <v>0</v>
      </c>
      <c r="N101" s="159">
        <v>0</v>
      </c>
      <c r="O101" s="159">
        <f>ROUND(E101*N101,2)</f>
        <v>0</v>
      </c>
      <c r="P101" s="159">
        <v>0.02</v>
      </c>
      <c r="Q101" s="159">
        <f>ROUND(E101*P101,2)</f>
        <v>1.44</v>
      </c>
      <c r="R101" s="160"/>
      <c r="S101" s="160" t="s">
        <v>165</v>
      </c>
      <c r="T101" s="160" t="s">
        <v>165</v>
      </c>
      <c r="U101" s="160">
        <v>7.8E-2</v>
      </c>
      <c r="V101" s="160">
        <f>ROUND(E101*U101,2)</f>
        <v>5.62</v>
      </c>
      <c r="W101" s="160"/>
      <c r="X101" s="160" t="s">
        <v>166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167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56"/>
      <c r="B102" s="157"/>
      <c r="C102" s="190" t="s">
        <v>173</v>
      </c>
      <c r="D102" s="162"/>
      <c r="E102" s="163">
        <v>20.7</v>
      </c>
      <c r="F102" s="160"/>
      <c r="G102" s="160"/>
      <c r="H102" s="160"/>
      <c r="I102" s="160"/>
      <c r="J102" s="160"/>
      <c r="K102" s="160"/>
      <c r="L102" s="160"/>
      <c r="M102" s="160"/>
      <c r="N102" s="159"/>
      <c r="O102" s="159"/>
      <c r="P102" s="159"/>
      <c r="Q102" s="159"/>
      <c r="R102" s="160"/>
      <c r="S102" s="160"/>
      <c r="T102" s="160"/>
      <c r="U102" s="160"/>
      <c r="V102" s="160"/>
      <c r="W102" s="160"/>
      <c r="X102" s="160"/>
      <c r="Y102" s="149"/>
      <c r="Z102" s="149"/>
      <c r="AA102" s="149"/>
      <c r="AB102" s="149"/>
      <c r="AC102" s="149"/>
      <c r="AD102" s="149"/>
      <c r="AE102" s="149"/>
      <c r="AF102" s="149"/>
      <c r="AG102" s="149" t="s">
        <v>169</v>
      </c>
      <c r="AH102" s="149">
        <v>0</v>
      </c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56"/>
      <c r="B103" s="157"/>
      <c r="C103" s="190" t="s">
        <v>174</v>
      </c>
      <c r="D103" s="162"/>
      <c r="E103" s="163">
        <v>35.99</v>
      </c>
      <c r="F103" s="160"/>
      <c r="G103" s="160"/>
      <c r="H103" s="160"/>
      <c r="I103" s="160"/>
      <c r="J103" s="160"/>
      <c r="K103" s="160"/>
      <c r="L103" s="160"/>
      <c r="M103" s="160"/>
      <c r="N103" s="159"/>
      <c r="O103" s="159"/>
      <c r="P103" s="159"/>
      <c r="Q103" s="159"/>
      <c r="R103" s="160"/>
      <c r="S103" s="160"/>
      <c r="T103" s="160"/>
      <c r="U103" s="160"/>
      <c r="V103" s="160"/>
      <c r="W103" s="160"/>
      <c r="X103" s="160"/>
      <c r="Y103" s="149"/>
      <c r="Z103" s="149"/>
      <c r="AA103" s="149"/>
      <c r="AB103" s="149"/>
      <c r="AC103" s="149"/>
      <c r="AD103" s="149"/>
      <c r="AE103" s="149"/>
      <c r="AF103" s="149"/>
      <c r="AG103" s="149" t="s">
        <v>169</v>
      </c>
      <c r="AH103" s="149">
        <v>0</v>
      </c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outlineLevel="1" x14ac:dyDescent="0.2">
      <c r="A104" s="156"/>
      <c r="B104" s="157"/>
      <c r="C104" s="190" t="s">
        <v>175</v>
      </c>
      <c r="D104" s="162"/>
      <c r="E104" s="163">
        <v>11.83</v>
      </c>
      <c r="F104" s="160"/>
      <c r="G104" s="160"/>
      <c r="H104" s="160"/>
      <c r="I104" s="160"/>
      <c r="J104" s="160"/>
      <c r="K104" s="160"/>
      <c r="L104" s="160"/>
      <c r="M104" s="160"/>
      <c r="N104" s="159"/>
      <c r="O104" s="159"/>
      <c r="P104" s="159"/>
      <c r="Q104" s="159"/>
      <c r="R104" s="160"/>
      <c r="S104" s="160"/>
      <c r="T104" s="160"/>
      <c r="U104" s="160"/>
      <c r="V104" s="160"/>
      <c r="W104" s="160"/>
      <c r="X104" s="160"/>
      <c r="Y104" s="149"/>
      <c r="Z104" s="149"/>
      <c r="AA104" s="149"/>
      <c r="AB104" s="149"/>
      <c r="AC104" s="149"/>
      <c r="AD104" s="149"/>
      <c r="AE104" s="149"/>
      <c r="AF104" s="149"/>
      <c r="AG104" s="149" t="s">
        <v>169</v>
      </c>
      <c r="AH104" s="149">
        <v>0</v>
      </c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56"/>
      <c r="B105" s="157"/>
      <c r="C105" s="190" t="s">
        <v>177</v>
      </c>
      <c r="D105" s="162"/>
      <c r="E105" s="163">
        <v>3.5</v>
      </c>
      <c r="F105" s="160"/>
      <c r="G105" s="160"/>
      <c r="H105" s="160"/>
      <c r="I105" s="160"/>
      <c r="J105" s="160"/>
      <c r="K105" s="160"/>
      <c r="L105" s="160"/>
      <c r="M105" s="160"/>
      <c r="N105" s="159"/>
      <c r="O105" s="159"/>
      <c r="P105" s="159"/>
      <c r="Q105" s="159"/>
      <c r="R105" s="160"/>
      <c r="S105" s="160"/>
      <c r="T105" s="160"/>
      <c r="U105" s="160"/>
      <c r="V105" s="160"/>
      <c r="W105" s="160"/>
      <c r="X105" s="160"/>
      <c r="Y105" s="149"/>
      <c r="Z105" s="149"/>
      <c r="AA105" s="149"/>
      <c r="AB105" s="149"/>
      <c r="AC105" s="149"/>
      <c r="AD105" s="149"/>
      <c r="AE105" s="149"/>
      <c r="AF105" s="149"/>
      <c r="AG105" s="149" t="s">
        <v>169</v>
      </c>
      <c r="AH105" s="149">
        <v>0</v>
      </c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75">
        <v>24</v>
      </c>
      <c r="B106" s="176" t="s">
        <v>253</v>
      </c>
      <c r="C106" s="189" t="s">
        <v>254</v>
      </c>
      <c r="D106" s="177" t="s">
        <v>196</v>
      </c>
      <c r="E106" s="178">
        <v>2.5</v>
      </c>
      <c r="F106" s="179"/>
      <c r="G106" s="180">
        <f>ROUND(E106*F106,2)</f>
        <v>0</v>
      </c>
      <c r="H106" s="161"/>
      <c r="I106" s="160">
        <f>ROUND(E106*H106,2)</f>
        <v>0</v>
      </c>
      <c r="J106" s="161"/>
      <c r="K106" s="160">
        <f>ROUND(E106*J106,2)</f>
        <v>0</v>
      </c>
      <c r="L106" s="160">
        <v>21</v>
      </c>
      <c r="M106" s="160">
        <f>G106*(1+L106/100)</f>
        <v>0</v>
      </c>
      <c r="N106" s="159">
        <v>0</v>
      </c>
      <c r="O106" s="159">
        <f>ROUND(E106*N106,2)</f>
        <v>0</v>
      </c>
      <c r="P106" s="159">
        <v>1.9630000000000002E-2</v>
      </c>
      <c r="Q106" s="159">
        <f>ROUND(E106*P106,2)</f>
        <v>0.05</v>
      </c>
      <c r="R106" s="160"/>
      <c r="S106" s="160" t="s">
        <v>165</v>
      </c>
      <c r="T106" s="160" t="s">
        <v>165</v>
      </c>
      <c r="U106" s="160">
        <v>3.25</v>
      </c>
      <c r="V106" s="160">
        <f>ROUND(E106*U106,2)</f>
        <v>8.1300000000000008</v>
      </c>
      <c r="W106" s="160"/>
      <c r="X106" s="160" t="s">
        <v>166</v>
      </c>
      <c r="Y106" s="149"/>
      <c r="Z106" s="149"/>
      <c r="AA106" s="149"/>
      <c r="AB106" s="149"/>
      <c r="AC106" s="149"/>
      <c r="AD106" s="149"/>
      <c r="AE106" s="149"/>
      <c r="AF106" s="149"/>
      <c r="AG106" s="149" t="s">
        <v>167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56"/>
      <c r="B107" s="157"/>
      <c r="C107" s="190" t="s">
        <v>255</v>
      </c>
      <c r="D107" s="162"/>
      <c r="E107" s="163">
        <v>2.5</v>
      </c>
      <c r="F107" s="160"/>
      <c r="G107" s="160"/>
      <c r="H107" s="160"/>
      <c r="I107" s="160"/>
      <c r="J107" s="160"/>
      <c r="K107" s="160"/>
      <c r="L107" s="160"/>
      <c r="M107" s="160"/>
      <c r="N107" s="159"/>
      <c r="O107" s="159"/>
      <c r="P107" s="159"/>
      <c r="Q107" s="159"/>
      <c r="R107" s="160"/>
      <c r="S107" s="160"/>
      <c r="T107" s="160"/>
      <c r="U107" s="160"/>
      <c r="V107" s="160"/>
      <c r="W107" s="160"/>
      <c r="X107" s="160"/>
      <c r="Y107" s="149"/>
      <c r="Z107" s="149"/>
      <c r="AA107" s="149"/>
      <c r="AB107" s="149"/>
      <c r="AC107" s="149"/>
      <c r="AD107" s="149"/>
      <c r="AE107" s="149"/>
      <c r="AF107" s="149"/>
      <c r="AG107" s="149" t="s">
        <v>169</v>
      </c>
      <c r="AH107" s="149">
        <v>0</v>
      </c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81">
        <v>25</v>
      </c>
      <c r="B108" s="182" t="s">
        <v>256</v>
      </c>
      <c r="C108" s="191" t="s">
        <v>257</v>
      </c>
      <c r="D108" s="183" t="s">
        <v>196</v>
      </c>
      <c r="E108" s="184">
        <v>2.5</v>
      </c>
      <c r="F108" s="185"/>
      <c r="G108" s="186">
        <f>ROUND(E108*F108,2)</f>
        <v>0</v>
      </c>
      <c r="H108" s="161"/>
      <c r="I108" s="160">
        <f>ROUND(E108*H108,2)</f>
        <v>0</v>
      </c>
      <c r="J108" s="161"/>
      <c r="K108" s="160">
        <f>ROUND(E108*J108,2)</f>
        <v>0</v>
      </c>
      <c r="L108" s="160">
        <v>21</v>
      </c>
      <c r="M108" s="160">
        <f>G108*(1+L108/100)</f>
        <v>0</v>
      </c>
      <c r="N108" s="159">
        <v>2.2499999999999998E-3</v>
      </c>
      <c r="O108" s="159">
        <f>ROUND(E108*N108,2)</f>
        <v>0.01</v>
      </c>
      <c r="P108" s="159">
        <v>0</v>
      </c>
      <c r="Q108" s="159">
        <f>ROUND(E108*P108,2)</f>
        <v>0</v>
      </c>
      <c r="R108" s="160"/>
      <c r="S108" s="160" t="s">
        <v>165</v>
      </c>
      <c r="T108" s="160" t="s">
        <v>165</v>
      </c>
      <c r="U108" s="160">
        <v>1.9890000000000001</v>
      </c>
      <c r="V108" s="160">
        <f>ROUND(E108*U108,2)</f>
        <v>4.97</v>
      </c>
      <c r="W108" s="160"/>
      <c r="X108" s="160" t="s">
        <v>166</v>
      </c>
      <c r="Y108" s="149"/>
      <c r="Z108" s="149"/>
      <c r="AA108" s="149"/>
      <c r="AB108" s="149"/>
      <c r="AC108" s="149"/>
      <c r="AD108" s="149"/>
      <c r="AE108" s="149"/>
      <c r="AF108" s="149"/>
      <c r="AG108" s="149" t="s">
        <v>167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81">
        <v>26</v>
      </c>
      <c r="B109" s="182" t="s">
        <v>258</v>
      </c>
      <c r="C109" s="191" t="s">
        <v>259</v>
      </c>
      <c r="D109" s="183" t="s">
        <v>196</v>
      </c>
      <c r="E109" s="184">
        <v>2.5</v>
      </c>
      <c r="F109" s="185"/>
      <c r="G109" s="186">
        <f>ROUND(E109*F109,2)</f>
        <v>0</v>
      </c>
      <c r="H109" s="161"/>
      <c r="I109" s="160">
        <f>ROUND(E109*H109,2)</f>
        <v>0</v>
      </c>
      <c r="J109" s="161"/>
      <c r="K109" s="160">
        <f>ROUND(E109*J109,2)</f>
        <v>0</v>
      </c>
      <c r="L109" s="160">
        <v>21</v>
      </c>
      <c r="M109" s="160">
        <f>G109*(1+L109/100)</f>
        <v>0</v>
      </c>
      <c r="N109" s="159">
        <v>0</v>
      </c>
      <c r="O109" s="159">
        <f>ROUND(E109*N109,2)</f>
        <v>0</v>
      </c>
      <c r="P109" s="159">
        <v>0</v>
      </c>
      <c r="Q109" s="159">
        <f>ROUND(E109*P109,2)</f>
        <v>0</v>
      </c>
      <c r="R109" s="160"/>
      <c r="S109" s="160" t="s">
        <v>165</v>
      </c>
      <c r="T109" s="160" t="s">
        <v>165</v>
      </c>
      <c r="U109" s="160">
        <v>0.35</v>
      </c>
      <c r="V109" s="160">
        <f>ROUND(E109*U109,2)</f>
        <v>0.88</v>
      </c>
      <c r="W109" s="160"/>
      <c r="X109" s="160" t="s">
        <v>166</v>
      </c>
      <c r="Y109" s="149"/>
      <c r="Z109" s="149"/>
      <c r="AA109" s="149"/>
      <c r="AB109" s="149"/>
      <c r="AC109" s="149"/>
      <c r="AD109" s="149"/>
      <c r="AE109" s="149"/>
      <c r="AF109" s="149"/>
      <c r="AG109" s="149" t="s">
        <v>167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75">
        <v>27</v>
      </c>
      <c r="B110" s="176" t="s">
        <v>260</v>
      </c>
      <c r="C110" s="189" t="s">
        <v>261</v>
      </c>
      <c r="D110" s="177" t="s">
        <v>164</v>
      </c>
      <c r="E110" s="178">
        <v>105.03</v>
      </c>
      <c r="F110" s="179"/>
      <c r="G110" s="180">
        <f>ROUND(E110*F110,2)</f>
        <v>0</v>
      </c>
      <c r="H110" s="161"/>
      <c r="I110" s="160">
        <f>ROUND(E110*H110,2)</f>
        <v>0</v>
      </c>
      <c r="J110" s="161"/>
      <c r="K110" s="160">
        <f>ROUND(E110*J110,2)</f>
        <v>0</v>
      </c>
      <c r="L110" s="160">
        <v>21</v>
      </c>
      <c r="M110" s="160">
        <f>G110*(1+L110/100)</f>
        <v>0</v>
      </c>
      <c r="N110" s="159">
        <v>0</v>
      </c>
      <c r="O110" s="159">
        <f>ROUND(E110*N110,2)</f>
        <v>0</v>
      </c>
      <c r="P110" s="159">
        <v>0.02</v>
      </c>
      <c r="Q110" s="159">
        <f>ROUND(E110*P110,2)</f>
        <v>2.1</v>
      </c>
      <c r="R110" s="160"/>
      <c r="S110" s="160" t="s">
        <v>165</v>
      </c>
      <c r="T110" s="160" t="s">
        <v>165</v>
      </c>
      <c r="U110" s="160">
        <v>0.13</v>
      </c>
      <c r="V110" s="160">
        <f>ROUND(E110*U110,2)</f>
        <v>13.65</v>
      </c>
      <c r="W110" s="160"/>
      <c r="X110" s="160" t="s">
        <v>166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167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ht="22.5" outlineLevel="1" x14ac:dyDescent="0.2">
      <c r="A111" s="156"/>
      <c r="B111" s="157"/>
      <c r="C111" s="190" t="s">
        <v>212</v>
      </c>
      <c r="D111" s="162"/>
      <c r="E111" s="163">
        <v>55.33</v>
      </c>
      <c r="F111" s="160"/>
      <c r="G111" s="160"/>
      <c r="H111" s="160"/>
      <c r="I111" s="160"/>
      <c r="J111" s="160"/>
      <c r="K111" s="160"/>
      <c r="L111" s="160"/>
      <c r="M111" s="160"/>
      <c r="N111" s="159"/>
      <c r="O111" s="159"/>
      <c r="P111" s="159"/>
      <c r="Q111" s="159"/>
      <c r="R111" s="160"/>
      <c r="S111" s="160"/>
      <c r="T111" s="160"/>
      <c r="U111" s="160"/>
      <c r="V111" s="160"/>
      <c r="W111" s="160"/>
      <c r="X111" s="160"/>
      <c r="Y111" s="149"/>
      <c r="Z111" s="149"/>
      <c r="AA111" s="149"/>
      <c r="AB111" s="149"/>
      <c r="AC111" s="149"/>
      <c r="AD111" s="149"/>
      <c r="AE111" s="149"/>
      <c r="AF111" s="149"/>
      <c r="AG111" s="149" t="s">
        <v>169</v>
      </c>
      <c r="AH111" s="149">
        <v>0</v>
      </c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ht="22.5" outlineLevel="1" x14ac:dyDescent="0.2">
      <c r="A112" s="156"/>
      <c r="B112" s="157"/>
      <c r="C112" s="190" t="s">
        <v>213</v>
      </c>
      <c r="D112" s="162"/>
      <c r="E112" s="163">
        <v>23.15</v>
      </c>
      <c r="F112" s="160"/>
      <c r="G112" s="160"/>
      <c r="H112" s="160"/>
      <c r="I112" s="160"/>
      <c r="J112" s="160"/>
      <c r="K112" s="160"/>
      <c r="L112" s="160"/>
      <c r="M112" s="160"/>
      <c r="N112" s="159"/>
      <c r="O112" s="159"/>
      <c r="P112" s="159"/>
      <c r="Q112" s="159"/>
      <c r="R112" s="160"/>
      <c r="S112" s="160"/>
      <c r="T112" s="160"/>
      <c r="U112" s="160"/>
      <c r="V112" s="160"/>
      <c r="W112" s="160"/>
      <c r="X112" s="160"/>
      <c r="Y112" s="149"/>
      <c r="Z112" s="149"/>
      <c r="AA112" s="149"/>
      <c r="AB112" s="149"/>
      <c r="AC112" s="149"/>
      <c r="AD112" s="149"/>
      <c r="AE112" s="149"/>
      <c r="AF112" s="149"/>
      <c r="AG112" s="149" t="s">
        <v>169</v>
      </c>
      <c r="AH112" s="149">
        <v>0</v>
      </c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ht="22.5" outlineLevel="1" x14ac:dyDescent="0.2">
      <c r="A113" s="156"/>
      <c r="B113" s="157"/>
      <c r="C113" s="190" t="s">
        <v>214</v>
      </c>
      <c r="D113" s="162"/>
      <c r="E113" s="163">
        <v>26.55</v>
      </c>
      <c r="F113" s="160"/>
      <c r="G113" s="160"/>
      <c r="H113" s="160"/>
      <c r="I113" s="160"/>
      <c r="J113" s="160"/>
      <c r="K113" s="160"/>
      <c r="L113" s="160"/>
      <c r="M113" s="160"/>
      <c r="N113" s="159"/>
      <c r="O113" s="159"/>
      <c r="P113" s="159"/>
      <c r="Q113" s="159"/>
      <c r="R113" s="160"/>
      <c r="S113" s="160"/>
      <c r="T113" s="160"/>
      <c r="U113" s="160"/>
      <c r="V113" s="160"/>
      <c r="W113" s="160"/>
      <c r="X113" s="160"/>
      <c r="Y113" s="149"/>
      <c r="Z113" s="149"/>
      <c r="AA113" s="149"/>
      <c r="AB113" s="149"/>
      <c r="AC113" s="149"/>
      <c r="AD113" s="149"/>
      <c r="AE113" s="149"/>
      <c r="AF113" s="149"/>
      <c r="AG113" s="149" t="s">
        <v>169</v>
      </c>
      <c r="AH113" s="149">
        <v>0</v>
      </c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75">
        <v>28</v>
      </c>
      <c r="B114" s="176" t="s">
        <v>262</v>
      </c>
      <c r="C114" s="189" t="s">
        <v>263</v>
      </c>
      <c r="D114" s="177" t="s">
        <v>164</v>
      </c>
      <c r="E114" s="178">
        <v>179.21100000000001</v>
      </c>
      <c r="F114" s="179"/>
      <c r="G114" s="180">
        <f>ROUND(E114*F114,2)</f>
        <v>0</v>
      </c>
      <c r="H114" s="161"/>
      <c r="I114" s="160">
        <f>ROUND(E114*H114,2)</f>
        <v>0</v>
      </c>
      <c r="J114" s="161"/>
      <c r="K114" s="160">
        <f>ROUND(E114*J114,2)</f>
        <v>0</v>
      </c>
      <c r="L114" s="160">
        <v>21</v>
      </c>
      <c r="M114" s="160">
        <f>G114*(1+L114/100)</f>
        <v>0</v>
      </c>
      <c r="N114" s="159">
        <v>0</v>
      </c>
      <c r="O114" s="159">
        <f>ROUND(E114*N114,2)</f>
        <v>0</v>
      </c>
      <c r="P114" s="159">
        <v>4.5999999999999999E-2</v>
      </c>
      <c r="Q114" s="159">
        <f>ROUND(E114*P114,2)</f>
        <v>8.24</v>
      </c>
      <c r="R114" s="160"/>
      <c r="S114" s="160" t="s">
        <v>165</v>
      </c>
      <c r="T114" s="160" t="s">
        <v>165</v>
      </c>
      <c r="U114" s="160">
        <v>0.26</v>
      </c>
      <c r="V114" s="160">
        <f>ROUND(E114*U114,2)</f>
        <v>46.59</v>
      </c>
      <c r="W114" s="160"/>
      <c r="X114" s="160" t="s">
        <v>166</v>
      </c>
      <c r="Y114" s="149"/>
      <c r="Z114" s="149"/>
      <c r="AA114" s="149"/>
      <c r="AB114" s="149"/>
      <c r="AC114" s="149"/>
      <c r="AD114" s="149"/>
      <c r="AE114" s="149"/>
      <c r="AF114" s="149"/>
      <c r="AG114" s="149" t="s">
        <v>167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ht="45" outlineLevel="1" x14ac:dyDescent="0.2">
      <c r="A115" s="156"/>
      <c r="B115" s="157"/>
      <c r="C115" s="190" t="s">
        <v>206</v>
      </c>
      <c r="D115" s="162"/>
      <c r="E115" s="163">
        <v>60.401000000000003</v>
      </c>
      <c r="F115" s="160"/>
      <c r="G115" s="160"/>
      <c r="H115" s="160"/>
      <c r="I115" s="160"/>
      <c r="J115" s="160"/>
      <c r="K115" s="160"/>
      <c r="L115" s="160"/>
      <c r="M115" s="160"/>
      <c r="N115" s="159"/>
      <c r="O115" s="159"/>
      <c r="P115" s="159"/>
      <c r="Q115" s="159"/>
      <c r="R115" s="160"/>
      <c r="S115" s="160"/>
      <c r="T115" s="160"/>
      <c r="U115" s="160"/>
      <c r="V115" s="160"/>
      <c r="W115" s="160"/>
      <c r="X115" s="160"/>
      <c r="Y115" s="149"/>
      <c r="Z115" s="149"/>
      <c r="AA115" s="149"/>
      <c r="AB115" s="149"/>
      <c r="AC115" s="149"/>
      <c r="AD115" s="149"/>
      <c r="AE115" s="149"/>
      <c r="AF115" s="149"/>
      <c r="AG115" s="149" t="s">
        <v>169</v>
      </c>
      <c r="AH115" s="149">
        <v>0</v>
      </c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ht="33.75" outlineLevel="1" x14ac:dyDescent="0.2">
      <c r="A116" s="156"/>
      <c r="B116" s="157"/>
      <c r="C116" s="190" t="s">
        <v>207</v>
      </c>
      <c r="D116" s="162"/>
      <c r="E116" s="163">
        <v>62.231999999999999</v>
      </c>
      <c r="F116" s="160"/>
      <c r="G116" s="160"/>
      <c r="H116" s="160"/>
      <c r="I116" s="160"/>
      <c r="J116" s="160"/>
      <c r="K116" s="160"/>
      <c r="L116" s="160"/>
      <c r="M116" s="160"/>
      <c r="N116" s="159"/>
      <c r="O116" s="159"/>
      <c r="P116" s="159"/>
      <c r="Q116" s="159"/>
      <c r="R116" s="160"/>
      <c r="S116" s="160"/>
      <c r="T116" s="160"/>
      <c r="U116" s="160"/>
      <c r="V116" s="160"/>
      <c r="W116" s="160"/>
      <c r="X116" s="160"/>
      <c r="Y116" s="149"/>
      <c r="Z116" s="149"/>
      <c r="AA116" s="149"/>
      <c r="AB116" s="149"/>
      <c r="AC116" s="149"/>
      <c r="AD116" s="149"/>
      <c r="AE116" s="149"/>
      <c r="AF116" s="149"/>
      <c r="AG116" s="149" t="s">
        <v>169</v>
      </c>
      <c r="AH116" s="149">
        <v>0</v>
      </c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ht="22.5" outlineLevel="1" x14ac:dyDescent="0.2">
      <c r="A117" s="156"/>
      <c r="B117" s="157"/>
      <c r="C117" s="190" t="s">
        <v>208</v>
      </c>
      <c r="D117" s="162"/>
      <c r="E117" s="163">
        <v>43.454000000000001</v>
      </c>
      <c r="F117" s="160"/>
      <c r="G117" s="160"/>
      <c r="H117" s="160"/>
      <c r="I117" s="160"/>
      <c r="J117" s="160"/>
      <c r="K117" s="160"/>
      <c r="L117" s="160"/>
      <c r="M117" s="160"/>
      <c r="N117" s="159"/>
      <c r="O117" s="159"/>
      <c r="P117" s="159"/>
      <c r="Q117" s="159"/>
      <c r="R117" s="160"/>
      <c r="S117" s="160"/>
      <c r="T117" s="160"/>
      <c r="U117" s="160"/>
      <c r="V117" s="160"/>
      <c r="W117" s="160"/>
      <c r="X117" s="160"/>
      <c r="Y117" s="149"/>
      <c r="Z117" s="149"/>
      <c r="AA117" s="149"/>
      <c r="AB117" s="149"/>
      <c r="AC117" s="149"/>
      <c r="AD117" s="149"/>
      <c r="AE117" s="149"/>
      <c r="AF117" s="149"/>
      <c r="AG117" s="149" t="s">
        <v>169</v>
      </c>
      <c r="AH117" s="149">
        <v>0</v>
      </c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">
      <c r="A118" s="156"/>
      <c r="B118" s="157"/>
      <c r="C118" s="190" t="s">
        <v>209</v>
      </c>
      <c r="D118" s="162"/>
      <c r="E118" s="163">
        <v>13.124000000000001</v>
      </c>
      <c r="F118" s="160"/>
      <c r="G118" s="160"/>
      <c r="H118" s="160"/>
      <c r="I118" s="160"/>
      <c r="J118" s="160"/>
      <c r="K118" s="160"/>
      <c r="L118" s="160"/>
      <c r="M118" s="160"/>
      <c r="N118" s="159"/>
      <c r="O118" s="159"/>
      <c r="P118" s="159"/>
      <c r="Q118" s="159"/>
      <c r="R118" s="160"/>
      <c r="S118" s="160"/>
      <c r="T118" s="160"/>
      <c r="U118" s="160"/>
      <c r="V118" s="160"/>
      <c r="W118" s="160"/>
      <c r="X118" s="160"/>
      <c r="Y118" s="149"/>
      <c r="Z118" s="149"/>
      <c r="AA118" s="149"/>
      <c r="AB118" s="149"/>
      <c r="AC118" s="149"/>
      <c r="AD118" s="149"/>
      <c r="AE118" s="149"/>
      <c r="AF118" s="149"/>
      <c r="AG118" s="149" t="s">
        <v>169</v>
      </c>
      <c r="AH118" s="149">
        <v>0</v>
      </c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75">
        <v>29</v>
      </c>
      <c r="B119" s="176" t="s">
        <v>264</v>
      </c>
      <c r="C119" s="189" t="s">
        <v>265</v>
      </c>
      <c r="D119" s="177" t="s">
        <v>164</v>
      </c>
      <c r="E119" s="178">
        <v>182.21100000000001</v>
      </c>
      <c r="F119" s="179"/>
      <c r="G119" s="180">
        <f>ROUND(E119*F119,2)</f>
        <v>0</v>
      </c>
      <c r="H119" s="161"/>
      <c r="I119" s="160">
        <f>ROUND(E119*H119,2)</f>
        <v>0</v>
      </c>
      <c r="J119" s="161"/>
      <c r="K119" s="160">
        <f>ROUND(E119*J119,2)</f>
        <v>0</v>
      </c>
      <c r="L119" s="160">
        <v>21</v>
      </c>
      <c r="M119" s="160">
        <f>G119*(1+L119/100)</f>
        <v>0</v>
      </c>
      <c r="N119" s="159">
        <v>0</v>
      </c>
      <c r="O119" s="159">
        <f>ROUND(E119*N119,2)</f>
        <v>0</v>
      </c>
      <c r="P119" s="159">
        <v>6.8000000000000005E-2</v>
      </c>
      <c r="Q119" s="159">
        <f>ROUND(E119*P119,2)</f>
        <v>12.39</v>
      </c>
      <c r="R119" s="160"/>
      <c r="S119" s="160" t="s">
        <v>165</v>
      </c>
      <c r="T119" s="160" t="s">
        <v>165</v>
      </c>
      <c r="U119" s="160">
        <v>0.3</v>
      </c>
      <c r="V119" s="160">
        <f>ROUND(E119*U119,2)</f>
        <v>54.66</v>
      </c>
      <c r="W119" s="160"/>
      <c r="X119" s="160" t="s">
        <v>166</v>
      </c>
      <c r="Y119" s="149"/>
      <c r="Z119" s="149"/>
      <c r="AA119" s="149"/>
      <c r="AB119" s="149"/>
      <c r="AC119" s="149"/>
      <c r="AD119" s="149"/>
      <c r="AE119" s="149"/>
      <c r="AF119" s="149"/>
      <c r="AG119" s="149" t="s">
        <v>167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ht="45" outlineLevel="1" x14ac:dyDescent="0.2">
      <c r="A120" s="156"/>
      <c r="B120" s="157"/>
      <c r="C120" s="190" t="s">
        <v>206</v>
      </c>
      <c r="D120" s="162"/>
      <c r="E120" s="163">
        <v>60.401000000000003</v>
      </c>
      <c r="F120" s="160"/>
      <c r="G120" s="160"/>
      <c r="H120" s="160"/>
      <c r="I120" s="160"/>
      <c r="J120" s="160"/>
      <c r="K120" s="160"/>
      <c r="L120" s="160"/>
      <c r="M120" s="160"/>
      <c r="N120" s="159"/>
      <c r="O120" s="159"/>
      <c r="P120" s="159"/>
      <c r="Q120" s="159"/>
      <c r="R120" s="160"/>
      <c r="S120" s="160"/>
      <c r="T120" s="160"/>
      <c r="U120" s="160"/>
      <c r="V120" s="160"/>
      <c r="W120" s="160"/>
      <c r="X120" s="160"/>
      <c r="Y120" s="149"/>
      <c r="Z120" s="149"/>
      <c r="AA120" s="149"/>
      <c r="AB120" s="149"/>
      <c r="AC120" s="149"/>
      <c r="AD120" s="149"/>
      <c r="AE120" s="149"/>
      <c r="AF120" s="149"/>
      <c r="AG120" s="149" t="s">
        <v>169</v>
      </c>
      <c r="AH120" s="149">
        <v>0</v>
      </c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ht="33.75" outlineLevel="1" x14ac:dyDescent="0.2">
      <c r="A121" s="156"/>
      <c r="B121" s="157"/>
      <c r="C121" s="190" t="s">
        <v>207</v>
      </c>
      <c r="D121" s="162"/>
      <c r="E121" s="163">
        <v>62.231999999999999</v>
      </c>
      <c r="F121" s="160"/>
      <c r="G121" s="160"/>
      <c r="H121" s="160"/>
      <c r="I121" s="160"/>
      <c r="J121" s="160"/>
      <c r="K121" s="160"/>
      <c r="L121" s="160"/>
      <c r="M121" s="160"/>
      <c r="N121" s="159"/>
      <c r="O121" s="159"/>
      <c r="P121" s="159"/>
      <c r="Q121" s="159"/>
      <c r="R121" s="160"/>
      <c r="S121" s="160"/>
      <c r="T121" s="160"/>
      <c r="U121" s="160"/>
      <c r="V121" s="160"/>
      <c r="W121" s="160"/>
      <c r="X121" s="160"/>
      <c r="Y121" s="149"/>
      <c r="Z121" s="149"/>
      <c r="AA121" s="149"/>
      <c r="AB121" s="149"/>
      <c r="AC121" s="149"/>
      <c r="AD121" s="149"/>
      <c r="AE121" s="149"/>
      <c r="AF121" s="149"/>
      <c r="AG121" s="149" t="s">
        <v>169</v>
      </c>
      <c r="AH121" s="149">
        <v>0</v>
      </c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ht="22.5" outlineLevel="1" x14ac:dyDescent="0.2">
      <c r="A122" s="156"/>
      <c r="B122" s="157"/>
      <c r="C122" s="190" t="s">
        <v>208</v>
      </c>
      <c r="D122" s="162"/>
      <c r="E122" s="163">
        <v>43.454000000000001</v>
      </c>
      <c r="F122" s="160"/>
      <c r="G122" s="160"/>
      <c r="H122" s="160"/>
      <c r="I122" s="160"/>
      <c r="J122" s="160"/>
      <c r="K122" s="160"/>
      <c r="L122" s="160"/>
      <c r="M122" s="160"/>
      <c r="N122" s="159"/>
      <c r="O122" s="159"/>
      <c r="P122" s="159"/>
      <c r="Q122" s="159"/>
      <c r="R122" s="160"/>
      <c r="S122" s="160"/>
      <c r="T122" s="160"/>
      <c r="U122" s="160"/>
      <c r="V122" s="160"/>
      <c r="W122" s="160"/>
      <c r="X122" s="160"/>
      <c r="Y122" s="149"/>
      <c r="Z122" s="149"/>
      <c r="AA122" s="149"/>
      <c r="AB122" s="149"/>
      <c r="AC122" s="149"/>
      <c r="AD122" s="149"/>
      <c r="AE122" s="149"/>
      <c r="AF122" s="149"/>
      <c r="AG122" s="149" t="s">
        <v>169</v>
      </c>
      <c r="AH122" s="149">
        <v>0</v>
      </c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56"/>
      <c r="B123" s="157"/>
      <c r="C123" s="190" t="s">
        <v>209</v>
      </c>
      <c r="D123" s="162"/>
      <c r="E123" s="163">
        <v>13.124000000000001</v>
      </c>
      <c r="F123" s="160"/>
      <c r="G123" s="160"/>
      <c r="H123" s="160"/>
      <c r="I123" s="160"/>
      <c r="J123" s="160"/>
      <c r="K123" s="160"/>
      <c r="L123" s="160"/>
      <c r="M123" s="160"/>
      <c r="N123" s="159"/>
      <c r="O123" s="159"/>
      <c r="P123" s="159"/>
      <c r="Q123" s="159"/>
      <c r="R123" s="160"/>
      <c r="S123" s="160"/>
      <c r="T123" s="160"/>
      <c r="U123" s="160"/>
      <c r="V123" s="160"/>
      <c r="W123" s="160"/>
      <c r="X123" s="160"/>
      <c r="Y123" s="149"/>
      <c r="Z123" s="149"/>
      <c r="AA123" s="149"/>
      <c r="AB123" s="149"/>
      <c r="AC123" s="149"/>
      <c r="AD123" s="149"/>
      <c r="AE123" s="149"/>
      <c r="AF123" s="149"/>
      <c r="AG123" s="149" t="s">
        <v>169</v>
      </c>
      <c r="AH123" s="149">
        <v>0</v>
      </c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56"/>
      <c r="B124" s="157"/>
      <c r="C124" s="190" t="s">
        <v>266</v>
      </c>
      <c r="D124" s="162"/>
      <c r="E124" s="163">
        <v>3</v>
      </c>
      <c r="F124" s="160"/>
      <c r="G124" s="160"/>
      <c r="H124" s="160"/>
      <c r="I124" s="160"/>
      <c r="J124" s="160"/>
      <c r="K124" s="160"/>
      <c r="L124" s="160"/>
      <c r="M124" s="160"/>
      <c r="N124" s="159"/>
      <c r="O124" s="159"/>
      <c r="P124" s="159"/>
      <c r="Q124" s="159"/>
      <c r="R124" s="160"/>
      <c r="S124" s="160"/>
      <c r="T124" s="160"/>
      <c r="U124" s="160"/>
      <c r="V124" s="160"/>
      <c r="W124" s="160"/>
      <c r="X124" s="160"/>
      <c r="Y124" s="149"/>
      <c r="Z124" s="149"/>
      <c r="AA124" s="149"/>
      <c r="AB124" s="149"/>
      <c r="AC124" s="149"/>
      <c r="AD124" s="149"/>
      <c r="AE124" s="149"/>
      <c r="AF124" s="149"/>
      <c r="AG124" s="149" t="s">
        <v>169</v>
      </c>
      <c r="AH124" s="149">
        <v>0</v>
      </c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81">
        <v>30</v>
      </c>
      <c r="B125" s="182" t="s">
        <v>267</v>
      </c>
      <c r="C125" s="191" t="s">
        <v>268</v>
      </c>
      <c r="D125" s="183" t="s">
        <v>269</v>
      </c>
      <c r="E125" s="184">
        <v>6</v>
      </c>
      <c r="F125" s="185"/>
      <c r="G125" s="186">
        <f>ROUND(E125*F125,2)</f>
        <v>0</v>
      </c>
      <c r="H125" s="161"/>
      <c r="I125" s="160">
        <f>ROUND(E125*H125,2)</f>
        <v>0</v>
      </c>
      <c r="J125" s="161"/>
      <c r="K125" s="160">
        <f>ROUND(E125*J125,2)</f>
        <v>0</v>
      </c>
      <c r="L125" s="160">
        <v>21</v>
      </c>
      <c r="M125" s="160">
        <f>G125*(1+L125/100)</f>
        <v>0</v>
      </c>
      <c r="N125" s="159">
        <v>0</v>
      </c>
      <c r="O125" s="159">
        <f>ROUND(E125*N125,2)</f>
        <v>0</v>
      </c>
      <c r="P125" s="159">
        <v>1.9460000000000002E-2</v>
      </c>
      <c r="Q125" s="159">
        <f>ROUND(E125*P125,2)</f>
        <v>0.12</v>
      </c>
      <c r="R125" s="160"/>
      <c r="S125" s="160" t="s">
        <v>165</v>
      </c>
      <c r="T125" s="160" t="s">
        <v>165</v>
      </c>
      <c r="U125" s="160">
        <v>0.38200000000000001</v>
      </c>
      <c r="V125" s="160">
        <f>ROUND(E125*U125,2)</f>
        <v>2.29</v>
      </c>
      <c r="W125" s="160"/>
      <c r="X125" s="160" t="s">
        <v>166</v>
      </c>
      <c r="Y125" s="149"/>
      <c r="Z125" s="149"/>
      <c r="AA125" s="149"/>
      <c r="AB125" s="149"/>
      <c r="AC125" s="149"/>
      <c r="AD125" s="149"/>
      <c r="AE125" s="149"/>
      <c r="AF125" s="149"/>
      <c r="AG125" s="149" t="s">
        <v>167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81">
        <v>31</v>
      </c>
      <c r="B126" s="182" t="s">
        <v>270</v>
      </c>
      <c r="C126" s="191" t="s">
        <v>271</v>
      </c>
      <c r="D126" s="183" t="s">
        <v>269</v>
      </c>
      <c r="E126" s="184">
        <v>1</v>
      </c>
      <c r="F126" s="185"/>
      <c r="G126" s="186">
        <f>ROUND(E126*F126,2)</f>
        <v>0</v>
      </c>
      <c r="H126" s="161"/>
      <c r="I126" s="160">
        <f>ROUND(E126*H126,2)</f>
        <v>0</v>
      </c>
      <c r="J126" s="161"/>
      <c r="K126" s="160">
        <f>ROUND(E126*J126,2)</f>
        <v>0</v>
      </c>
      <c r="L126" s="160">
        <v>21</v>
      </c>
      <c r="M126" s="160">
        <f>G126*(1+L126/100)</f>
        <v>0</v>
      </c>
      <c r="N126" s="159">
        <v>0</v>
      </c>
      <c r="O126" s="159">
        <f>ROUND(E126*N126,2)</f>
        <v>0</v>
      </c>
      <c r="P126" s="159">
        <v>3.4700000000000002E-2</v>
      </c>
      <c r="Q126" s="159">
        <f>ROUND(E126*P126,2)</f>
        <v>0.03</v>
      </c>
      <c r="R126" s="160"/>
      <c r="S126" s="160" t="s">
        <v>165</v>
      </c>
      <c r="T126" s="160" t="s">
        <v>165</v>
      </c>
      <c r="U126" s="160">
        <v>0.56899999999999995</v>
      </c>
      <c r="V126" s="160">
        <f>ROUND(E126*U126,2)</f>
        <v>0.56999999999999995</v>
      </c>
      <c r="W126" s="160"/>
      <c r="X126" s="160" t="s">
        <v>166</v>
      </c>
      <c r="Y126" s="149"/>
      <c r="Z126" s="149"/>
      <c r="AA126" s="149"/>
      <c r="AB126" s="149"/>
      <c r="AC126" s="149"/>
      <c r="AD126" s="149"/>
      <c r="AE126" s="149"/>
      <c r="AF126" s="149"/>
      <c r="AG126" s="149" t="s">
        <v>167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81">
        <v>32</v>
      </c>
      <c r="B127" s="182" t="s">
        <v>272</v>
      </c>
      <c r="C127" s="191" t="s">
        <v>273</v>
      </c>
      <c r="D127" s="183" t="s">
        <v>269</v>
      </c>
      <c r="E127" s="184">
        <v>7</v>
      </c>
      <c r="F127" s="185"/>
      <c r="G127" s="186">
        <f>ROUND(E127*F127,2)</f>
        <v>0</v>
      </c>
      <c r="H127" s="161"/>
      <c r="I127" s="160">
        <f>ROUND(E127*H127,2)</f>
        <v>0</v>
      </c>
      <c r="J127" s="161"/>
      <c r="K127" s="160">
        <f>ROUND(E127*J127,2)</f>
        <v>0</v>
      </c>
      <c r="L127" s="160">
        <v>21</v>
      </c>
      <c r="M127" s="160">
        <f>G127*(1+L127/100)</f>
        <v>0</v>
      </c>
      <c r="N127" s="159">
        <v>0</v>
      </c>
      <c r="O127" s="159">
        <f>ROUND(E127*N127,2)</f>
        <v>0</v>
      </c>
      <c r="P127" s="159">
        <v>1.56E-3</v>
      </c>
      <c r="Q127" s="159">
        <f>ROUND(E127*P127,2)</f>
        <v>0.01</v>
      </c>
      <c r="R127" s="160"/>
      <c r="S127" s="160" t="s">
        <v>165</v>
      </c>
      <c r="T127" s="160" t="s">
        <v>165</v>
      </c>
      <c r="U127" s="160">
        <v>0.217</v>
      </c>
      <c r="V127" s="160">
        <f>ROUND(E127*U127,2)</f>
        <v>1.52</v>
      </c>
      <c r="W127" s="160"/>
      <c r="X127" s="160" t="s">
        <v>166</v>
      </c>
      <c r="Y127" s="149"/>
      <c r="Z127" s="149"/>
      <c r="AA127" s="149"/>
      <c r="AB127" s="149"/>
      <c r="AC127" s="149"/>
      <c r="AD127" s="149"/>
      <c r="AE127" s="149"/>
      <c r="AF127" s="149"/>
      <c r="AG127" s="149" t="s">
        <v>167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">
      <c r="A128" s="175">
        <v>33</v>
      </c>
      <c r="B128" s="176" t="s">
        <v>274</v>
      </c>
      <c r="C128" s="189" t="s">
        <v>275</v>
      </c>
      <c r="D128" s="177" t="s">
        <v>164</v>
      </c>
      <c r="E128" s="178">
        <v>52.8</v>
      </c>
      <c r="F128" s="179"/>
      <c r="G128" s="180">
        <f>ROUND(E128*F128,2)</f>
        <v>0</v>
      </c>
      <c r="H128" s="161"/>
      <c r="I128" s="160">
        <f>ROUND(E128*H128,2)</f>
        <v>0</v>
      </c>
      <c r="J128" s="161"/>
      <c r="K128" s="160">
        <f>ROUND(E128*J128,2)</f>
        <v>0</v>
      </c>
      <c r="L128" s="160">
        <v>21</v>
      </c>
      <c r="M128" s="160">
        <f>G128*(1+L128/100)</f>
        <v>0</v>
      </c>
      <c r="N128" s="159">
        <v>0</v>
      </c>
      <c r="O128" s="159">
        <f>ROUND(E128*N128,2)</f>
        <v>0</v>
      </c>
      <c r="P128" s="159">
        <v>1.057E-2</v>
      </c>
      <c r="Q128" s="159">
        <f>ROUND(E128*P128,2)</f>
        <v>0.56000000000000005</v>
      </c>
      <c r="R128" s="160"/>
      <c r="S128" s="160" t="s">
        <v>165</v>
      </c>
      <c r="T128" s="160" t="s">
        <v>165</v>
      </c>
      <c r="U128" s="160">
        <v>0.08</v>
      </c>
      <c r="V128" s="160">
        <f>ROUND(E128*U128,2)</f>
        <v>4.22</v>
      </c>
      <c r="W128" s="160"/>
      <c r="X128" s="160" t="s">
        <v>166</v>
      </c>
      <c r="Y128" s="149"/>
      <c r="Z128" s="149"/>
      <c r="AA128" s="149"/>
      <c r="AB128" s="149"/>
      <c r="AC128" s="149"/>
      <c r="AD128" s="149"/>
      <c r="AE128" s="149"/>
      <c r="AF128" s="149"/>
      <c r="AG128" s="149" t="s">
        <v>167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">
      <c r="A129" s="156"/>
      <c r="B129" s="157"/>
      <c r="C129" s="190" t="s">
        <v>276</v>
      </c>
      <c r="D129" s="162"/>
      <c r="E129" s="163">
        <v>7.2</v>
      </c>
      <c r="F129" s="160"/>
      <c r="G129" s="160"/>
      <c r="H129" s="160"/>
      <c r="I129" s="160"/>
      <c r="J129" s="160"/>
      <c r="K129" s="160"/>
      <c r="L129" s="160"/>
      <c r="M129" s="160"/>
      <c r="N129" s="159"/>
      <c r="O129" s="159"/>
      <c r="P129" s="159"/>
      <c r="Q129" s="159"/>
      <c r="R129" s="160"/>
      <c r="S129" s="160"/>
      <c r="T129" s="160"/>
      <c r="U129" s="160"/>
      <c r="V129" s="160"/>
      <c r="W129" s="160"/>
      <c r="X129" s="160"/>
      <c r="Y129" s="149"/>
      <c r="Z129" s="149"/>
      <c r="AA129" s="149"/>
      <c r="AB129" s="149"/>
      <c r="AC129" s="149"/>
      <c r="AD129" s="149"/>
      <c r="AE129" s="149"/>
      <c r="AF129" s="149"/>
      <c r="AG129" s="149" t="s">
        <v>169</v>
      </c>
      <c r="AH129" s="149">
        <v>0</v>
      </c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56"/>
      <c r="B130" s="157"/>
      <c r="C130" s="190" t="s">
        <v>277</v>
      </c>
      <c r="D130" s="162"/>
      <c r="E130" s="163">
        <v>14.4</v>
      </c>
      <c r="F130" s="160"/>
      <c r="G130" s="160"/>
      <c r="H130" s="160"/>
      <c r="I130" s="160"/>
      <c r="J130" s="160"/>
      <c r="K130" s="160"/>
      <c r="L130" s="160"/>
      <c r="M130" s="160"/>
      <c r="N130" s="159"/>
      <c r="O130" s="159"/>
      <c r="P130" s="159"/>
      <c r="Q130" s="159"/>
      <c r="R130" s="160"/>
      <c r="S130" s="160"/>
      <c r="T130" s="160"/>
      <c r="U130" s="160"/>
      <c r="V130" s="160"/>
      <c r="W130" s="160"/>
      <c r="X130" s="160"/>
      <c r="Y130" s="149"/>
      <c r="Z130" s="149"/>
      <c r="AA130" s="149"/>
      <c r="AB130" s="149"/>
      <c r="AC130" s="149"/>
      <c r="AD130" s="149"/>
      <c r="AE130" s="149"/>
      <c r="AF130" s="149"/>
      <c r="AG130" s="149" t="s">
        <v>169</v>
      </c>
      <c r="AH130" s="149">
        <v>0</v>
      </c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56"/>
      <c r="B131" s="157"/>
      <c r="C131" s="190" t="s">
        <v>278</v>
      </c>
      <c r="D131" s="162"/>
      <c r="E131" s="163">
        <v>14.4</v>
      </c>
      <c r="F131" s="160"/>
      <c r="G131" s="160"/>
      <c r="H131" s="160"/>
      <c r="I131" s="160"/>
      <c r="J131" s="160"/>
      <c r="K131" s="160"/>
      <c r="L131" s="160"/>
      <c r="M131" s="160"/>
      <c r="N131" s="159"/>
      <c r="O131" s="159"/>
      <c r="P131" s="159"/>
      <c r="Q131" s="159"/>
      <c r="R131" s="160"/>
      <c r="S131" s="160"/>
      <c r="T131" s="160"/>
      <c r="U131" s="160"/>
      <c r="V131" s="160"/>
      <c r="W131" s="160"/>
      <c r="X131" s="160"/>
      <c r="Y131" s="149"/>
      <c r="Z131" s="149"/>
      <c r="AA131" s="149"/>
      <c r="AB131" s="149"/>
      <c r="AC131" s="149"/>
      <c r="AD131" s="149"/>
      <c r="AE131" s="149"/>
      <c r="AF131" s="149"/>
      <c r="AG131" s="149" t="s">
        <v>169</v>
      </c>
      <c r="AH131" s="149">
        <v>0</v>
      </c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56"/>
      <c r="B132" s="157"/>
      <c r="C132" s="190" t="s">
        <v>279</v>
      </c>
      <c r="D132" s="162"/>
      <c r="E132" s="163">
        <v>2.4</v>
      </c>
      <c r="F132" s="160"/>
      <c r="G132" s="160"/>
      <c r="H132" s="160"/>
      <c r="I132" s="160"/>
      <c r="J132" s="160"/>
      <c r="K132" s="160"/>
      <c r="L132" s="160"/>
      <c r="M132" s="160"/>
      <c r="N132" s="159"/>
      <c r="O132" s="159"/>
      <c r="P132" s="159"/>
      <c r="Q132" s="159"/>
      <c r="R132" s="160"/>
      <c r="S132" s="160"/>
      <c r="T132" s="160"/>
      <c r="U132" s="160"/>
      <c r="V132" s="160"/>
      <c r="W132" s="160"/>
      <c r="X132" s="160"/>
      <c r="Y132" s="149"/>
      <c r="Z132" s="149"/>
      <c r="AA132" s="149"/>
      <c r="AB132" s="149"/>
      <c r="AC132" s="149"/>
      <c r="AD132" s="149"/>
      <c r="AE132" s="149"/>
      <c r="AF132" s="149"/>
      <c r="AG132" s="149" t="s">
        <v>169</v>
      </c>
      <c r="AH132" s="149">
        <v>0</v>
      </c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56"/>
      <c r="B133" s="157"/>
      <c r="C133" s="190" t="s">
        <v>280</v>
      </c>
      <c r="D133" s="162"/>
      <c r="E133" s="163">
        <v>7.2</v>
      </c>
      <c r="F133" s="160"/>
      <c r="G133" s="160"/>
      <c r="H133" s="160"/>
      <c r="I133" s="160"/>
      <c r="J133" s="160"/>
      <c r="K133" s="160"/>
      <c r="L133" s="160"/>
      <c r="M133" s="160"/>
      <c r="N133" s="159"/>
      <c r="O133" s="159"/>
      <c r="P133" s="159"/>
      <c r="Q133" s="159"/>
      <c r="R133" s="160"/>
      <c r="S133" s="160"/>
      <c r="T133" s="160"/>
      <c r="U133" s="160"/>
      <c r="V133" s="160"/>
      <c r="W133" s="160"/>
      <c r="X133" s="160"/>
      <c r="Y133" s="149"/>
      <c r="Z133" s="149"/>
      <c r="AA133" s="149"/>
      <c r="AB133" s="149"/>
      <c r="AC133" s="149"/>
      <c r="AD133" s="149"/>
      <c r="AE133" s="149"/>
      <c r="AF133" s="149"/>
      <c r="AG133" s="149" t="s">
        <v>169</v>
      </c>
      <c r="AH133" s="149">
        <v>0</v>
      </c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56"/>
      <c r="B134" s="157"/>
      <c r="C134" s="190" t="s">
        <v>281</v>
      </c>
      <c r="D134" s="162"/>
      <c r="E134" s="163">
        <v>7.2</v>
      </c>
      <c r="F134" s="160"/>
      <c r="G134" s="160"/>
      <c r="H134" s="160"/>
      <c r="I134" s="160"/>
      <c r="J134" s="160"/>
      <c r="K134" s="160"/>
      <c r="L134" s="160"/>
      <c r="M134" s="160"/>
      <c r="N134" s="159"/>
      <c r="O134" s="159"/>
      <c r="P134" s="159"/>
      <c r="Q134" s="159"/>
      <c r="R134" s="160"/>
      <c r="S134" s="160"/>
      <c r="T134" s="160"/>
      <c r="U134" s="160"/>
      <c r="V134" s="160"/>
      <c r="W134" s="160"/>
      <c r="X134" s="160"/>
      <c r="Y134" s="149"/>
      <c r="Z134" s="149"/>
      <c r="AA134" s="149"/>
      <c r="AB134" s="149"/>
      <c r="AC134" s="149"/>
      <c r="AD134" s="149"/>
      <c r="AE134" s="149"/>
      <c r="AF134" s="149"/>
      <c r="AG134" s="149" t="s">
        <v>169</v>
      </c>
      <c r="AH134" s="149">
        <v>0</v>
      </c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75">
        <v>34</v>
      </c>
      <c r="B135" s="176" t="s">
        <v>282</v>
      </c>
      <c r="C135" s="189" t="s">
        <v>283</v>
      </c>
      <c r="D135" s="177" t="s">
        <v>245</v>
      </c>
      <c r="E135" s="178">
        <v>32</v>
      </c>
      <c r="F135" s="179"/>
      <c r="G135" s="180">
        <f>ROUND(E135*F135,2)</f>
        <v>0</v>
      </c>
      <c r="H135" s="161"/>
      <c r="I135" s="160">
        <f>ROUND(E135*H135,2)</f>
        <v>0</v>
      </c>
      <c r="J135" s="161"/>
      <c r="K135" s="160">
        <f>ROUND(E135*J135,2)</f>
        <v>0</v>
      </c>
      <c r="L135" s="160">
        <v>21</v>
      </c>
      <c r="M135" s="160">
        <f>G135*(1+L135/100)</f>
        <v>0</v>
      </c>
      <c r="N135" s="159">
        <v>1.0000000000000001E-5</v>
      </c>
      <c r="O135" s="159">
        <f>ROUND(E135*N135,2)</f>
        <v>0</v>
      </c>
      <c r="P135" s="159">
        <v>7.5000000000000002E-4</v>
      </c>
      <c r="Q135" s="159">
        <f>ROUND(E135*P135,2)</f>
        <v>0.02</v>
      </c>
      <c r="R135" s="160"/>
      <c r="S135" s="160" t="s">
        <v>165</v>
      </c>
      <c r="T135" s="160" t="s">
        <v>165</v>
      </c>
      <c r="U135" s="160">
        <v>0.03</v>
      </c>
      <c r="V135" s="160">
        <f>ROUND(E135*U135,2)</f>
        <v>0.96</v>
      </c>
      <c r="W135" s="160"/>
      <c r="X135" s="160" t="s">
        <v>166</v>
      </c>
      <c r="Y135" s="149"/>
      <c r="Z135" s="149"/>
      <c r="AA135" s="149"/>
      <c r="AB135" s="149"/>
      <c r="AC135" s="149"/>
      <c r="AD135" s="149"/>
      <c r="AE135" s="149"/>
      <c r="AF135" s="149"/>
      <c r="AG135" s="149" t="s">
        <v>167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">
      <c r="A136" s="156"/>
      <c r="B136" s="157"/>
      <c r="C136" s="190" t="s">
        <v>284</v>
      </c>
      <c r="D136" s="162"/>
      <c r="E136" s="163">
        <v>4</v>
      </c>
      <c r="F136" s="160"/>
      <c r="G136" s="160"/>
      <c r="H136" s="160"/>
      <c r="I136" s="160"/>
      <c r="J136" s="160"/>
      <c r="K136" s="160"/>
      <c r="L136" s="160"/>
      <c r="M136" s="160"/>
      <c r="N136" s="159"/>
      <c r="O136" s="159"/>
      <c r="P136" s="159"/>
      <c r="Q136" s="159"/>
      <c r="R136" s="160"/>
      <c r="S136" s="160"/>
      <c r="T136" s="160"/>
      <c r="U136" s="160"/>
      <c r="V136" s="160"/>
      <c r="W136" s="160"/>
      <c r="X136" s="160"/>
      <c r="Y136" s="149"/>
      <c r="Z136" s="149"/>
      <c r="AA136" s="149"/>
      <c r="AB136" s="149"/>
      <c r="AC136" s="149"/>
      <c r="AD136" s="149"/>
      <c r="AE136" s="149"/>
      <c r="AF136" s="149"/>
      <c r="AG136" s="149" t="s">
        <v>169</v>
      </c>
      <c r="AH136" s="149">
        <v>0</v>
      </c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56"/>
      <c r="B137" s="157"/>
      <c r="C137" s="190" t="s">
        <v>285</v>
      </c>
      <c r="D137" s="162"/>
      <c r="E137" s="163">
        <v>8</v>
      </c>
      <c r="F137" s="160"/>
      <c r="G137" s="160"/>
      <c r="H137" s="160"/>
      <c r="I137" s="160"/>
      <c r="J137" s="160"/>
      <c r="K137" s="160"/>
      <c r="L137" s="160"/>
      <c r="M137" s="160"/>
      <c r="N137" s="159"/>
      <c r="O137" s="159"/>
      <c r="P137" s="159"/>
      <c r="Q137" s="159"/>
      <c r="R137" s="160"/>
      <c r="S137" s="160"/>
      <c r="T137" s="160"/>
      <c r="U137" s="160"/>
      <c r="V137" s="160"/>
      <c r="W137" s="160"/>
      <c r="X137" s="160"/>
      <c r="Y137" s="149"/>
      <c r="Z137" s="149"/>
      <c r="AA137" s="149"/>
      <c r="AB137" s="149"/>
      <c r="AC137" s="149"/>
      <c r="AD137" s="149"/>
      <c r="AE137" s="149"/>
      <c r="AF137" s="149"/>
      <c r="AG137" s="149" t="s">
        <v>169</v>
      </c>
      <c r="AH137" s="149">
        <v>0</v>
      </c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">
      <c r="A138" s="156"/>
      <c r="B138" s="157"/>
      <c r="C138" s="190" t="s">
        <v>286</v>
      </c>
      <c r="D138" s="162"/>
      <c r="E138" s="163">
        <v>8</v>
      </c>
      <c r="F138" s="160"/>
      <c r="G138" s="160"/>
      <c r="H138" s="160"/>
      <c r="I138" s="160"/>
      <c r="J138" s="160"/>
      <c r="K138" s="160"/>
      <c r="L138" s="160"/>
      <c r="M138" s="160"/>
      <c r="N138" s="159"/>
      <c r="O138" s="159"/>
      <c r="P138" s="159"/>
      <c r="Q138" s="159"/>
      <c r="R138" s="160"/>
      <c r="S138" s="160"/>
      <c r="T138" s="160"/>
      <c r="U138" s="160"/>
      <c r="V138" s="160"/>
      <c r="W138" s="160"/>
      <c r="X138" s="160"/>
      <c r="Y138" s="149"/>
      <c r="Z138" s="149"/>
      <c r="AA138" s="149"/>
      <c r="AB138" s="149"/>
      <c r="AC138" s="149"/>
      <c r="AD138" s="149"/>
      <c r="AE138" s="149"/>
      <c r="AF138" s="149"/>
      <c r="AG138" s="149" t="s">
        <v>169</v>
      </c>
      <c r="AH138" s="149">
        <v>0</v>
      </c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56"/>
      <c r="B139" s="157"/>
      <c r="C139" s="190" t="s">
        <v>287</v>
      </c>
      <c r="D139" s="162"/>
      <c r="E139" s="163">
        <v>4</v>
      </c>
      <c r="F139" s="160"/>
      <c r="G139" s="160"/>
      <c r="H139" s="160"/>
      <c r="I139" s="160"/>
      <c r="J139" s="160"/>
      <c r="K139" s="160"/>
      <c r="L139" s="160"/>
      <c r="M139" s="160"/>
      <c r="N139" s="159"/>
      <c r="O139" s="159"/>
      <c r="P139" s="159"/>
      <c r="Q139" s="159"/>
      <c r="R139" s="160"/>
      <c r="S139" s="160"/>
      <c r="T139" s="160"/>
      <c r="U139" s="160"/>
      <c r="V139" s="160"/>
      <c r="W139" s="160"/>
      <c r="X139" s="160"/>
      <c r="Y139" s="149"/>
      <c r="Z139" s="149"/>
      <c r="AA139" s="149"/>
      <c r="AB139" s="149"/>
      <c r="AC139" s="149"/>
      <c r="AD139" s="149"/>
      <c r="AE139" s="149"/>
      <c r="AF139" s="149"/>
      <c r="AG139" s="149" t="s">
        <v>169</v>
      </c>
      <c r="AH139" s="149">
        <v>0</v>
      </c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56"/>
      <c r="B140" s="157"/>
      <c r="C140" s="190" t="s">
        <v>288</v>
      </c>
      <c r="D140" s="162"/>
      <c r="E140" s="163">
        <v>4</v>
      </c>
      <c r="F140" s="160"/>
      <c r="G140" s="160"/>
      <c r="H140" s="160"/>
      <c r="I140" s="160"/>
      <c r="J140" s="160"/>
      <c r="K140" s="160"/>
      <c r="L140" s="160"/>
      <c r="M140" s="160"/>
      <c r="N140" s="159"/>
      <c r="O140" s="159"/>
      <c r="P140" s="159"/>
      <c r="Q140" s="159"/>
      <c r="R140" s="160"/>
      <c r="S140" s="160"/>
      <c r="T140" s="160"/>
      <c r="U140" s="160"/>
      <c r="V140" s="160"/>
      <c r="W140" s="160"/>
      <c r="X140" s="160"/>
      <c r="Y140" s="149"/>
      <c r="Z140" s="149"/>
      <c r="AA140" s="149"/>
      <c r="AB140" s="149"/>
      <c r="AC140" s="149"/>
      <c r="AD140" s="149"/>
      <c r="AE140" s="149"/>
      <c r="AF140" s="149"/>
      <c r="AG140" s="149" t="s">
        <v>169</v>
      </c>
      <c r="AH140" s="149">
        <v>0</v>
      </c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56"/>
      <c r="B141" s="157"/>
      <c r="C141" s="190" t="s">
        <v>289</v>
      </c>
      <c r="D141" s="162"/>
      <c r="E141" s="163">
        <v>4</v>
      </c>
      <c r="F141" s="160"/>
      <c r="G141" s="160"/>
      <c r="H141" s="160"/>
      <c r="I141" s="160"/>
      <c r="J141" s="160"/>
      <c r="K141" s="160"/>
      <c r="L141" s="160"/>
      <c r="M141" s="160"/>
      <c r="N141" s="159"/>
      <c r="O141" s="159"/>
      <c r="P141" s="159"/>
      <c r="Q141" s="159"/>
      <c r="R141" s="160"/>
      <c r="S141" s="160"/>
      <c r="T141" s="160"/>
      <c r="U141" s="160"/>
      <c r="V141" s="160"/>
      <c r="W141" s="160"/>
      <c r="X141" s="160"/>
      <c r="Y141" s="149"/>
      <c r="Z141" s="149"/>
      <c r="AA141" s="149"/>
      <c r="AB141" s="149"/>
      <c r="AC141" s="149"/>
      <c r="AD141" s="149"/>
      <c r="AE141" s="149"/>
      <c r="AF141" s="149"/>
      <c r="AG141" s="149" t="s">
        <v>169</v>
      </c>
      <c r="AH141" s="149">
        <v>0</v>
      </c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75">
        <v>35</v>
      </c>
      <c r="B142" s="176" t="s">
        <v>290</v>
      </c>
      <c r="C142" s="189" t="s">
        <v>291</v>
      </c>
      <c r="D142" s="177" t="s">
        <v>164</v>
      </c>
      <c r="E142" s="178">
        <v>26.66</v>
      </c>
      <c r="F142" s="179"/>
      <c r="G142" s="180">
        <f>ROUND(E142*F142,2)</f>
        <v>0</v>
      </c>
      <c r="H142" s="161"/>
      <c r="I142" s="160">
        <f>ROUND(E142*H142,2)</f>
        <v>0</v>
      </c>
      <c r="J142" s="161"/>
      <c r="K142" s="160">
        <f>ROUND(E142*J142,2)</f>
        <v>0</v>
      </c>
      <c r="L142" s="160">
        <v>21</v>
      </c>
      <c r="M142" s="160">
        <f>G142*(1+L142/100)</f>
        <v>0</v>
      </c>
      <c r="N142" s="159">
        <v>0</v>
      </c>
      <c r="O142" s="159">
        <f>ROUND(E142*N142,2)</f>
        <v>0</v>
      </c>
      <c r="P142" s="159">
        <v>5.0000000000000001E-3</v>
      </c>
      <c r="Q142" s="159">
        <f>ROUND(E142*P142,2)</f>
        <v>0.13</v>
      </c>
      <c r="R142" s="160"/>
      <c r="S142" s="160" t="s">
        <v>165</v>
      </c>
      <c r="T142" s="160" t="s">
        <v>165</v>
      </c>
      <c r="U142" s="160">
        <v>0.51</v>
      </c>
      <c r="V142" s="160">
        <f>ROUND(E142*U142,2)</f>
        <v>13.6</v>
      </c>
      <c r="W142" s="160"/>
      <c r="X142" s="160" t="s">
        <v>166</v>
      </c>
      <c r="Y142" s="149"/>
      <c r="Z142" s="149"/>
      <c r="AA142" s="149"/>
      <c r="AB142" s="149"/>
      <c r="AC142" s="149"/>
      <c r="AD142" s="149"/>
      <c r="AE142" s="149"/>
      <c r="AF142" s="149"/>
      <c r="AG142" s="149" t="s">
        <v>167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56"/>
      <c r="B143" s="157"/>
      <c r="C143" s="190" t="s">
        <v>176</v>
      </c>
      <c r="D143" s="162"/>
      <c r="E143" s="163">
        <v>26.66</v>
      </c>
      <c r="F143" s="160"/>
      <c r="G143" s="160"/>
      <c r="H143" s="160"/>
      <c r="I143" s="160"/>
      <c r="J143" s="160"/>
      <c r="K143" s="160"/>
      <c r="L143" s="160"/>
      <c r="M143" s="160"/>
      <c r="N143" s="159"/>
      <c r="O143" s="159"/>
      <c r="P143" s="159"/>
      <c r="Q143" s="159"/>
      <c r="R143" s="160"/>
      <c r="S143" s="160"/>
      <c r="T143" s="160"/>
      <c r="U143" s="160"/>
      <c r="V143" s="160"/>
      <c r="W143" s="160"/>
      <c r="X143" s="160"/>
      <c r="Y143" s="149"/>
      <c r="Z143" s="149"/>
      <c r="AA143" s="149"/>
      <c r="AB143" s="149"/>
      <c r="AC143" s="149"/>
      <c r="AD143" s="149"/>
      <c r="AE143" s="149"/>
      <c r="AF143" s="149"/>
      <c r="AG143" s="149" t="s">
        <v>169</v>
      </c>
      <c r="AH143" s="149">
        <v>0</v>
      </c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81">
        <v>36</v>
      </c>
      <c r="B144" s="182" t="s">
        <v>292</v>
      </c>
      <c r="C144" s="191" t="s">
        <v>293</v>
      </c>
      <c r="D144" s="183" t="s">
        <v>164</v>
      </c>
      <c r="E144" s="184">
        <v>26.66</v>
      </c>
      <c r="F144" s="185"/>
      <c r="G144" s="186">
        <f>ROUND(E144*F144,2)</f>
        <v>0</v>
      </c>
      <c r="H144" s="161"/>
      <c r="I144" s="160">
        <f>ROUND(E144*H144,2)</f>
        <v>0</v>
      </c>
      <c r="J144" s="161"/>
      <c r="K144" s="160">
        <f>ROUND(E144*J144,2)</f>
        <v>0</v>
      </c>
      <c r="L144" s="160">
        <v>21</v>
      </c>
      <c r="M144" s="160">
        <f>G144*(1+L144/100)</f>
        <v>0</v>
      </c>
      <c r="N144" s="159">
        <v>0</v>
      </c>
      <c r="O144" s="159">
        <f>ROUND(E144*N144,2)</f>
        <v>0</v>
      </c>
      <c r="P144" s="159">
        <v>2E-3</v>
      </c>
      <c r="Q144" s="159">
        <f>ROUND(E144*P144,2)</f>
        <v>0.05</v>
      </c>
      <c r="R144" s="160"/>
      <c r="S144" s="160" t="s">
        <v>165</v>
      </c>
      <c r="T144" s="160" t="s">
        <v>165</v>
      </c>
      <c r="U144" s="160">
        <v>0.1</v>
      </c>
      <c r="V144" s="160">
        <f>ROUND(E144*U144,2)</f>
        <v>2.67</v>
      </c>
      <c r="W144" s="160"/>
      <c r="X144" s="160" t="s">
        <v>166</v>
      </c>
      <c r="Y144" s="149"/>
      <c r="Z144" s="149"/>
      <c r="AA144" s="149"/>
      <c r="AB144" s="149"/>
      <c r="AC144" s="149"/>
      <c r="AD144" s="149"/>
      <c r="AE144" s="149"/>
      <c r="AF144" s="149"/>
      <c r="AG144" s="149" t="s">
        <v>167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">
      <c r="A145" s="175">
        <v>37</v>
      </c>
      <c r="B145" s="176" t="s">
        <v>294</v>
      </c>
      <c r="C145" s="189" t="s">
        <v>295</v>
      </c>
      <c r="D145" s="177" t="s">
        <v>164</v>
      </c>
      <c r="E145" s="178">
        <v>56.77</v>
      </c>
      <c r="F145" s="179"/>
      <c r="G145" s="180">
        <f>ROUND(E145*F145,2)</f>
        <v>0</v>
      </c>
      <c r="H145" s="161"/>
      <c r="I145" s="160">
        <f>ROUND(E145*H145,2)</f>
        <v>0</v>
      </c>
      <c r="J145" s="161"/>
      <c r="K145" s="160">
        <f>ROUND(E145*J145,2)</f>
        <v>0</v>
      </c>
      <c r="L145" s="160">
        <v>21</v>
      </c>
      <c r="M145" s="160">
        <f>G145*(1+L145/100)</f>
        <v>0</v>
      </c>
      <c r="N145" s="159">
        <v>0</v>
      </c>
      <c r="O145" s="159">
        <f>ROUND(E145*N145,2)</f>
        <v>0</v>
      </c>
      <c r="P145" s="159">
        <v>1E-3</v>
      </c>
      <c r="Q145" s="159">
        <f>ROUND(E145*P145,2)</f>
        <v>0.06</v>
      </c>
      <c r="R145" s="160"/>
      <c r="S145" s="160" t="s">
        <v>165</v>
      </c>
      <c r="T145" s="160" t="s">
        <v>165</v>
      </c>
      <c r="U145" s="160">
        <v>0.255</v>
      </c>
      <c r="V145" s="160">
        <f>ROUND(E145*U145,2)</f>
        <v>14.48</v>
      </c>
      <c r="W145" s="160"/>
      <c r="X145" s="160" t="s">
        <v>166</v>
      </c>
      <c r="Y145" s="149"/>
      <c r="Z145" s="149"/>
      <c r="AA145" s="149"/>
      <c r="AB145" s="149"/>
      <c r="AC145" s="149"/>
      <c r="AD145" s="149"/>
      <c r="AE145" s="149"/>
      <c r="AF145" s="149"/>
      <c r="AG145" s="149" t="s">
        <v>167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56"/>
      <c r="B146" s="157"/>
      <c r="C146" s="190" t="s">
        <v>176</v>
      </c>
      <c r="D146" s="162"/>
      <c r="E146" s="163">
        <v>26.66</v>
      </c>
      <c r="F146" s="160"/>
      <c r="G146" s="160"/>
      <c r="H146" s="160"/>
      <c r="I146" s="160"/>
      <c r="J146" s="160"/>
      <c r="K146" s="160"/>
      <c r="L146" s="160"/>
      <c r="M146" s="160"/>
      <c r="N146" s="159"/>
      <c r="O146" s="159"/>
      <c r="P146" s="159"/>
      <c r="Q146" s="159"/>
      <c r="R146" s="160"/>
      <c r="S146" s="160"/>
      <c r="T146" s="160"/>
      <c r="U146" s="160"/>
      <c r="V146" s="160"/>
      <c r="W146" s="160"/>
      <c r="X146" s="160"/>
      <c r="Y146" s="149"/>
      <c r="Z146" s="149"/>
      <c r="AA146" s="149"/>
      <c r="AB146" s="149"/>
      <c r="AC146" s="149"/>
      <c r="AD146" s="149"/>
      <c r="AE146" s="149"/>
      <c r="AF146" s="149"/>
      <c r="AG146" s="149" t="s">
        <v>169</v>
      </c>
      <c r="AH146" s="149">
        <v>0</v>
      </c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">
      <c r="A147" s="156"/>
      <c r="B147" s="157"/>
      <c r="C147" s="190" t="s">
        <v>178</v>
      </c>
      <c r="D147" s="162"/>
      <c r="E147" s="163">
        <v>12.81</v>
      </c>
      <c r="F147" s="160"/>
      <c r="G147" s="160"/>
      <c r="H147" s="160"/>
      <c r="I147" s="160"/>
      <c r="J147" s="160"/>
      <c r="K147" s="160"/>
      <c r="L147" s="160"/>
      <c r="M147" s="160"/>
      <c r="N147" s="159"/>
      <c r="O147" s="159"/>
      <c r="P147" s="159"/>
      <c r="Q147" s="159"/>
      <c r="R147" s="160"/>
      <c r="S147" s="160"/>
      <c r="T147" s="160"/>
      <c r="U147" s="160"/>
      <c r="V147" s="160"/>
      <c r="W147" s="160"/>
      <c r="X147" s="160"/>
      <c r="Y147" s="149"/>
      <c r="Z147" s="149"/>
      <c r="AA147" s="149"/>
      <c r="AB147" s="149"/>
      <c r="AC147" s="149"/>
      <c r="AD147" s="149"/>
      <c r="AE147" s="149"/>
      <c r="AF147" s="149"/>
      <c r="AG147" s="149" t="s">
        <v>169</v>
      </c>
      <c r="AH147" s="149">
        <v>0</v>
      </c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outlineLevel="1" x14ac:dyDescent="0.2">
      <c r="A148" s="156"/>
      <c r="B148" s="157"/>
      <c r="C148" s="190" t="s">
        <v>179</v>
      </c>
      <c r="D148" s="162"/>
      <c r="E148" s="163">
        <v>17.3</v>
      </c>
      <c r="F148" s="160"/>
      <c r="G148" s="160"/>
      <c r="H148" s="160"/>
      <c r="I148" s="160"/>
      <c r="J148" s="160"/>
      <c r="K148" s="160"/>
      <c r="L148" s="160"/>
      <c r="M148" s="160"/>
      <c r="N148" s="159"/>
      <c r="O148" s="159"/>
      <c r="P148" s="159"/>
      <c r="Q148" s="159"/>
      <c r="R148" s="160"/>
      <c r="S148" s="160"/>
      <c r="T148" s="160"/>
      <c r="U148" s="160"/>
      <c r="V148" s="160"/>
      <c r="W148" s="160"/>
      <c r="X148" s="160"/>
      <c r="Y148" s="149"/>
      <c r="Z148" s="149"/>
      <c r="AA148" s="149"/>
      <c r="AB148" s="149"/>
      <c r="AC148" s="149"/>
      <c r="AD148" s="149"/>
      <c r="AE148" s="149"/>
      <c r="AF148" s="149"/>
      <c r="AG148" s="149" t="s">
        <v>169</v>
      </c>
      <c r="AH148" s="149">
        <v>0</v>
      </c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x14ac:dyDescent="0.2">
      <c r="A149" s="168" t="s">
        <v>160</v>
      </c>
      <c r="B149" s="169" t="s">
        <v>104</v>
      </c>
      <c r="C149" s="188" t="s">
        <v>105</v>
      </c>
      <c r="D149" s="170"/>
      <c r="E149" s="171"/>
      <c r="F149" s="172"/>
      <c r="G149" s="173">
        <f>SUMIF(AG150:AG150,"&lt;&gt;NOR",G150:G150)</f>
        <v>0</v>
      </c>
      <c r="H149" s="167"/>
      <c r="I149" s="167">
        <f>SUM(I150:I150)</f>
        <v>0</v>
      </c>
      <c r="J149" s="167"/>
      <c r="K149" s="167">
        <f>SUM(K150:K150)</f>
        <v>0</v>
      </c>
      <c r="L149" s="167"/>
      <c r="M149" s="167">
        <f>SUM(M150:M150)</f>
        <v>0</v>
      </c>
      <c r="N149" s="166"/>
      <c r="O149" s="166">
        <f>SUM(O150:O150)</f>
        <v>0</v>
      </c>
      <c r="P149" s="166"/>
      <c r="Q149" s="166">
        <f>SUM(Q150:Q150)</f>
        <v>0</v>
      </c>
      <c r="R149" s="167"/>
      <c r="S149" s="167"/>
      <c r="T149" s="167"/>
      <c r="U149" s="167"/>
      <c r="V149" s="167">
        <f>SUM(V150:V150)</f>
        <v>28.69</v>
      </c>
      <c r="W149" s="167"/>
      <c r="X149" s="167"/>
      <c r="AG149" t="s">
        <v>161</v>
      </c>
    </row>
    <row r="150" spans="1:60" ht="22.5" outlineLevel="1" x14ac:dyDescent="0.2">
      <c r="A150" s="181">
        <v>38</v>
      </c>
      <c r="B150" s="182" t="s">
        <v>296</v>
      </c>
      <c r="C150" s="191" t="s">
        <v>297</v>
      </c>
      <c r="D150" s="183" t="s">
        <v>298</v>
      </c>
      <c r="E150" s="184">
        <v>13.663550000000001</v>
      </c>
      <c r="F150" s="185"/>
      <c r="G150" s="186">
        <f>ROUND(E150*F150,2)</f>
        <v>0</v>
      </c>
      <c r="H150" s="161"/>
      <c r="I150" s="160">
        <f>ROUND(E150*H150,2)</f>
        <v>0</v>
      </c>
      <c r="J150" s="161"/>
      <c r="K150" s="160">
        <f>ROUND(E150*J150,2)</f>
        <v>0</v>
      </c>
      <c r="L150" s="160">
        <v>21</v>
      </c>
      <c r="M150" s="160">
        <f>G150*(1+L150/100)</f>
        <v>0</v>
      </c>
      <c r="N150" s="159">
        <v>0</v>
      </c>
      <c r="O150" s="159">
        <f>ROUND(E150*N150,2)</f>
        <v>0</v>
      </c>
      <c r="P150" s="159">
        <v>0</v>
      </c>
      <c r="Q150" s="159">
        <f>ROUND(E150*P150,2)</f>
        <v>0</v>
      </c>
      <c r="R150" s="160"/>
      <c r="S150" s="160" t="s">
        <v>165</v>
      </c>
      <c r="T150" s="160" t="s">
        <v>165</v>
      </c>
      <c r="U150" s="160">
        <v>2.1</v>
      </c>
      <c r="V150" s="160">
        <f>ROUND(E150*U150,2)</f>
        <v>28.69</v>
      </c>
      <c r="W150" s="160"/>
      <c r="X150" s="160" t="s">
        <v>299</v>
      </c>
      <c r="Y150" s="149"/>
      <c r="Z150" s="149"/>
      <c r="AA150" s="149"/>
      <c r="AB150" s="149"/>
      <c r="AC150" s="149"/>
      <c r="AD150" s="149"/>
      <c r="AE150" s="149"/>
      <c r="AF150" s="149"/>
      <c r="AG150" s="149" t="s">
        <v>300</v>
      </c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x14ac:dyDescent="0.2">
      <c r="A151" s="168" t="s">
        <v>160</v>
      </c>
      <c r="B151" s="169" t="s">
        <v>106</v>
      </c>
      <c r="C151" s="188" t="s">
        <v>107</v>
      </c>
      <c r="D151" s="170"/>
      <c r="E151" s="171"/>
      <c r="F151" s="172"/>
      <c r="G151" s="173">
        <f>SUMIF(AG152:AG162,"&lt;&gt;NOR",G152:G162)</f>
        <v>0</v>
      </c>
      <c r="H151" s="167"/>
      <c r="I151" s="167">
        <f>SUM(I152:I162)</f>
        <v>0</v>
      </c>
      <c r="J151" s="167"/>
      <c r="K151" s="167">
        <f>SUM(K152:K162)</f>
        <v>0</v>
      </c>
      <c r="L151" s="167"/>
      <c r="M151" s="167">
        <f>SUM(M152:M162)</f>
        <v>0</v>
      </c>
      <c r="N151" s="166"/>
      <c r="O151" s="166">
        <f>SUM(O152:O162)</f>
        <v>0</v>
      </c>
      <c r="P151" s="166"/>
      <c r="Q151" s="166">
        <f>SUM(Q152:Q162)</f>
        <v>0</v>
      </c>
      <c r="R151" s="167"/>
      <c r="S151" s="167"/>
      <c r="T151" s="167"/>
      <c r="U151" s="167"/>
      <c r="V151" s="167">
        <f>SUM(V152:V162)</f>
        <v>2.67</v>
      </c>
      <c r="W151" s="167"/>
      <c r="X151" s="167"/>
      <c r="AG151" t="s">
        <v>161</v>
      </c>
    </row>
    <row r="152" spans="1:60" ht="22.5" outlineLevel="1" x14ac:dyDescent="0.2">
      <c r="A152" s="175">
        <v>39</v>
      </c>
      <c r="B152" s="176" t="s">
        <v>301</v>
      </c>
      <c r="C152" s="189" t="s">
        <v>302</v>
      </c>
      <c r="D152" s="177" t="s">
        <v>164</v>
      </c>
      <c r="E152" s="178">
        <v>5.36</v>
      </c>
      <c r="F152" s="179"/>
      <c r="G152" s="180">
        <f>ROUND(E152*F152,2)</f>
        <v>0</v>
      </c>
      <c r="H152" s="161"/>
      <c r="I152" s="160">
        <f>ROUND(E152*H152,2)</f>
        <v>0</v>
      </c>
      <c r="J152" s="161"/>
      <c r="K152" s="160">
        <f>ROUND(E152*J152,2)</f>
        <v>0</v>
      </c>
      <c r="L152" s="160">
        <v>21</v>
      </c>
      <c r="M152" s="160">
        <f>G152*(1+L152/100)</f>
        <v>0</v>
      </c>
      <c r="N152" s="159">
        <v>2.1000000000000001E-4</v>
      </c>
      <c r="O152" s="159">
        <f>ROUND(E152*N152,2)</f>
        <v>0</v>
      </c>
      <c r="P152" s="159">
        <v>0</v>
      </c>
      <c r="Q152" s="159">
        <f>ROUND(E152*P152,2)</f>
        <v>0</v>
      </c>
      <c r="R152" s="160"/>
      <c r="S152" s="160" t="s">
        <v>165</v>
      </c>
      <c r="T152" s="160" t="s">
        <v>165</v>
      </c>
      <c r="U152" s="160">
        <v>9.5000000000000001E-2</v>
      </c>
      <c r="V152" s="160">
        <f>ROUND(E152*U152,2)</f>
        <v>0.51</v>
      </c>
      <c r="W152" s="160"/>
      <c r="X152" s="160" t="s">
        <v>166</v>
      </c>
      <c r="Y152" s="149"/>
      <c r="Z152" s="149"/>
      <c r="AA152" s="149"/>
      <c r="AB152" s="149"/>
      <c r="AC152" s="149"/>
      <c r="AD152" s="149"/>
      <c r="AE152" s="149"/>
      <c r="AF152" s="149"/>
      <c r="AG152" s="149" t="s">
        <v>167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56"/>
      <c r="B153" s="157"/>
      <c r="C153" s="190" t="s">
        <v>303</v>
      </c>
      <c r="D153" s="162"/>
      <c r="E153" s="163">
        <v>3.5</v>
      </c>
      <c r="F153" s="160"/>
      <c r="G153" s="160"/>
      <c r="H153" s="160"/>
      <c r="I153" s="160"/>
      <c r="J153" s="160"/>
      <c r="K153" s="160"/>
      <c r="L153" s="160"/>
      <c r="M153" s="160"/>
      <c r="N153" s="159"/>
      <c r="O153" s="159"/>
      <c r="P153" s="159"/>
      <c r="Q153" s="159"/>
      <c r="R153" s="160"/>
      <c r="S153" s="160"/>
      <c r="T153" s="160"/>
      <c r="U153" s="160"/>
      <c r="V153" s="160"/>
      <c r="W153" s="160"/>
      <c r="X153" s="160"/>
      <c r="Y153" s="149"/>
      <c r="Z153" s="149"/>
      <c r="AA153" s="149"/>
      <c r="AB153" s="149"/>
      <c r="AC153" s="149"/>
      <c r="AD153" s="149"/>
      <c r="AE153" s="149"/>
      <c r="AF153" s="149"/>
      <c r="AG153" s="149" t="s">
        <v>169</v>
      </c>
      <c r="AH153" s="149">
        <v>0</v>
      </c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">
      <c r="A154" s="156"/>
      <c r="B154" s="157"/>
      <c r="C154" s="190" t="s">
        <v>304</v>
      </c>
      <c r="D154" s="162"/>
      <c r="E154" s="163">
        <v>1.86</v>
      </c>
      <c r="F154" s="160"/>
      <c r="G154" s="160"/>
      <c r="H154" s="160"/>
      <c r="I154" s="160"/>
      <c r="J154" s="160"/>
      <c r="K154" s="160"/>
      <c r="L154" s="160"/>
      <c r="M154" s="160"/>
      <c r="N154" s="159"/>
      <c r="O154" s="159"/>
      <c r="P154" s="159"/>
      <c r="Q154" s="159"/>
      <c r="R154" s="160"/>
      <c r="S154" s="160"/>
      <c r="T154" s="160"/>
      <c r="U154" s="160"/>
      <c r="V154" s="160"/>
      <c r="W154" s="160"/>
      <c r="X154" s="160"/>
      <c r="Y154" s="149"/>
      <c r="Z154" s="149"/>
      <c r="AA154" s="149"/>
      <c r="AB154" s="149"/>
      <c r="AC154" s="149"/>
      <c r="AD154" s="149"/>
      <c r="AE154" s="149"/>
      <c r="AF154" s="149"/>
      <c r="AG154" s="149" t="s">
        <v>169</v>
      </c>
      <c r="AH154" s="149">
        <v>0</v>
      </c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ht="22.5" outlineLevel="1" x14ac:dyDescent="0.2">
      <c r="A155" s="181">
        <v>40</v>
      </c>
      <c r="B155" s="182" t="s">
        <v>305</v>
      </c>
      <c r="C155" s="191" t="s">
        <v>306</v>
      </c>
      <c r="D155" s="183" t="s">
        <v>164</v>
      </c>
      <c r="E155" s="184">
        <v>3.5</v>
      </c>
      <c r="F155" s="185"/>
      <c r="G155" s="186">
        <f>ROUND(E155*F155,2)</f>
        <v>0</v>
      </c>
      <c r="H155" s="161"/>
      <c r="I155" s="160">
        <f>ROUND(E155*H155,2)</f>
        <v>0</v>
      </c>
      <c r="J155" s="161"/>
      <c r="K155" s="160">
        <f>ROUND(E155*J155,2)</f>
        <v>0</v>
      </c>
      <c r="L155" s="160">
        <v>21</v>
      </c>
      <c r="M155" s="160">
        <f>G155*(1+L155/100)</f>
        <v>0</v>
      </c>
      <c r="N155" s="159">
        <v>1.2600000000000001E-3</v>
      </c>
      <c r="O155" s="159">
        <f>ROUND(E155*N155,2)</f>
        <v>0</v>
      </c>
      <c r="P155" s="159">
        <v>0</v>
      </c>
      <c r="Q155" s="159">
        <f>ROUND(E155*P155,2)</f>
        <v>0</v>
      </c>
      <c r="R155" s="160"/>
      <c r="S155" s="160" t="s">
        <v>165</v>
      </c>
      <c r="T155" s="160" t="s">
        <v>165</v>
      </c>
      <c r="U155" s="160">
        <v>0.24</v>
      </c>
      <c r="V155" s="160">
        <f>ROUND(E155*U155,2)</f>
        <v>0.84</v>
      </c>
      <c r="W155" s="160"/>
      <c r="X155" s="160" t="s">
        <v>166</v>
      </c>
      <c r="Y155" s="149"/>
      <c r="Z155" s="149"/>
      <c r="AA155" s="149"/>
      <c r="AB155" s="149"/>
      <c r="AC155" s="149"/>
      <c r="AD155" s="149"/>
      <c r="AE155" s="149"/>
      <c r="AF155" s="149"/>
      <c r="AG155" s="149" t="s">
        <v>167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ht="22.5" outlineLevel="1" x14ac:dyDescent="0.2">
      <c r="A156" s="175">
        <v>41</v>
      </c>
      <c r="B156" s="176" t="s">
        <v>307</v>
      </c>
      <c r="C156" s="189" t="s">
        <v>308</v>
      </c>
      <c r="D156" s="177" t="s">
        <v>196</v>
      </c>
      <c r="E156" s="178">
        <v>7</v>
      </c>
      <c r="F156" s="179"/>
      <c r="G156" s="180">
        <f>ROUND(E156*F156,2)</f>
        <v>0</v>
      </c>
      <c r="H156" s="161"/>
      <c r="I156" s="160">
        <f>ROUND(E156*H156,2)</f>
        <v>0</v>
      </c>
      <c r="J156" s="161"/>
      <c r="K156" s="160">
        <f>ROUND(E156*J156,2)</f>
        <v>0</v>
      </c>
      <c r="L156" s="160">
        <v>21</v>
      </c>
      <c r="M156" s="160">
        <f>G156*(1+L156/100)</f>
        <v>0</v>
      </c>
      <c r="N156" s="159">
        <v>3.2000000000000003E-4</v>
      </c>
      <c r="O156" s="159">
        <f>ROUND(E156*N156,2)</f>
        <v>0</v>
      </c>
      <c r="P156" s="159">
        <v>0</v>
      </c>
      <c r="Q156" s="159">
        <f>ROUND(E156*P156,2)</f>
        <v>0</v>
      </c>
      <c r="R156" s="160"/>
      <c r="S156" s="160" t="s">
        <v>165</v>
      </c>
      <c r="T156" s="160" t="s">
        <v>165</v>
      </c>
      <c r="U156" s="160">
        <v>0.11</v>
      </c>
      <c r="V156" s="160">
        <f>ROUND(E156*U156,2)</f>
        <v>0.77</v>
      </c>
      <c r="W156" s="160"/>
      <c r="X156" s="160" t="s">
        <v>166</v>
      </c>
      <c r="Y156" s="149"/>
      <c r="Z156" s="149"/>
      <c r="AA156" s="149"/>
      <c r="AB156" s="149"/>
      <c r="AC156" s="149"/>
      <c r="AD156" s="149"/>
      <c r="AE156" s="149"/>
      <c r="AF156" s="149"/>
      <c r="AG156" s="149" t="s">
        <v>167</v>
      </c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">
      <c r="A157" s="156"/>
      <c r="B157" s="157"/>
      <c r="C157" s="190" t="s">
        <v>309</v>
      </c>
      <c r="D157" s="162"/>
      <c r="E157" s="163">
        <v>7</v>
      </c>
      <c r="F157" s="160"/>
      <c r="G157" s="160"/>
      <c r="H157" s="160"/>
      <c r="I157" s="160"/>
      <c r="J157" s="160"/>
      <c r="K157" s="160"/>
      <c r="L157" s="160"/>
      <c r="M157" s="160"/>
      <c r="N157" s="159"/>
      <c r="O157" s="159"/>
      <c r="P157" s="159"/>
      <c r="Q157" s="159"/>
      <c r="R157" s="160"/>
      <c r="S157" s="160"/>
      <c r="T157" s="160"/>
      <c r="U157" s="160"/>
      <c r="V157" s="160"/>
      <c r="W157" s="160"/>
      <c r="X157" s="160"/>
      <c r="Y157" s="149"/>
      <c r="Z157" s="149"/>
      <c r="AA157" s="149"/>
      <c r="AB157" s="149"/>
      <c r="AC157" s="149"/>
      <c r="AD157" s="149"/>
      <c r="AE157" s="149"/>
      <c r="AF157" s="149"/>
      <c r="AG157" s="149" t="s">
        <v>169</v>
      </c>
      <c r="AH157" s="149">
        <v>0</v>
      </c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ht="22.5" outlineLevel="1" x14ac:dyDescent="0.2">
      <c r="A158" s="181">
        <v>42</v>
      </c>
      <c r="B158" s="182" t="s">
        <v>310</v>
      </c>
      <c r="C158" s="191" t="s">
        <v>311</v>
      </c>
      <c r="D158" s="183" t="s">
        <v>245</v>
      </c>
      <c r="E158" s="184">
        <v>4</v>
      </c>
      <c r="F158" s="185"/>
      <c r="G158" s="186">
        <f>ROUND(E158*F158,2)</f>
        <v>0</v>
      </c>
      <c r="H158" s="161"/>
      <c r="I158" s="160">
        <f>ROUND(E158*H158,2)</f>
        <v>0</v>
      </c>
      <c r="J158" s="161"/>
      <c r="K158" s="160">
        <f>ROUND(E158*J158,2)</f>
        <v>0</v>
      </c>
      <c r="L158" s="160">
        <v>21</v>
      </c>
      <c r="M158" s="160">
        <f>G158*(1+L158/100)</f>
        <v>0</v>
      </c>
      <c r="N158" s="159">
        <v>4.2999999999999999E-4</v>
      </c>
      <c r="O158" s="159">
        <f>ROUND(E158*N158,2)</f>
        <v>0</v>
      </c>
      <c r="P158" s="159">
        <v>0</v>
      </c>
      <c r="Q158" s="159">
        <f>ROUND(E158*P158,2)</f>
        <v>0</v>
      </c>
      <c r="R158" s="160"/>
      <c r="S158" s="160" t="s">
        <v>165</v>
      </c>
      <c r="T158" s="160" t="s">
        <v>165</v>
      </c>
      <c r="U158" s="160">
        <v>6.7000000000000004E-2</v>
      </c>
      <c r="V158" s="160">
        <f>ROUND(E158*U158,2)</f>
        <v>0.27</v>
      </c>
      <c r="W158" s="160"/>
      <c r="X158" s="160" t="s">
        <v>166</v>
      </c>
      <c r="Y158" s="149"/>
      <c r="Z158" s="149"/>
      <c r="AA158" s="149"/>
      <c r="AB158" s="149"/>
      <c r="AC158" s="149"/>
      <c r="AD158" s="149"/>
      <c r="AE158" s="149"/>
      <c r="AF158" s="149"/>
      <c r="AG158" s="149" t="s">
        <v>167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ht="22.5" outlineLevel="1" x14ac:dyDescent="0.2">
      <c r="A159" s="175">
        <v>43</v>
      </c>
      <c r="B159" s="176" t="s">
        <v>312</v>
      </c>
      <c r="C159" s="189" t="s">
        <v>313</v>
      </c>
      <c r="D159" s="177" t="s">
        <v>196</v>
      </c>
      <c r="E159" s="178">
        <v>1.2</v>
      </c>
      <c r="F159" s="179"/>
      <c r="G159" s="180">
        <f>ROUND(E159*F159,2)</f>
        <v>0</v>
      </c>
      <c r="H159" s="161"/>
      <c r="I159" s="160">
        <f>ROUND(E159*H159,2)</f>
        <v>0</v>
      </c>
      <c r="J159" s="161"/>
      <c r="K159" s="160">
        <f>ROUND(E159*J159,2)</f>
        <v>0</v>
      </c>
      <c r="L159" s="160">
        <v>21</v>
      </c>
      <c r="M159" s="160">
        <f>G159*(1+L159/100)</f>
        <v>0</v>
      </c>
      <c r="N159" s="159">
        <v>3.2000000000000003E-4</v>
      </c>
      <c r="O159" s="159">
        <f>ROUND(E159*N159,2)</f>
        <v>0</v>
      </c>
      <c r="P159" s="159">
        <v>0</v>
      </c>
      <c r="Q159" s="159">
        <f>ROUND(E159*P159,2)</f>
        <v>0</v>
      </c>
      <c r="R159" s="160"/>
      <c r="S159" s="160" t="s">
        <v>165</v>
      </c>
      <c r="T159" s="160" t="s">
        <v>165</v>
      </c>
      <c r="U159" s="160">
        <v>0.14000000000000001</v>
      </c>
      <c r="V159" s="160">
        <f>ROUND(E159*U159,2)</f>
        <v>0.17</v>
      </c>
      <c r="W159" s="160"/>
      <c r="X159" s="160" t="s">
        <v>166</v>
      </c>
      <c r="Y159" s="149"/>
      <c r="Z159" s="149"/>
      <c r="AA159" s="149"/>
      <c r="AB159" s="149"/>
      <c r="AC159" s="149"/>
      <c r="AD159" s="149"/>
      <c r="AE159" s="149"/>
      <c r="AF159" s="149"/>
      <c r="AG159" s="149" t="s">
        <v>167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outlineLevel="1" x14ac:dyDescent="0.2">
      <c r="A160" s="156"/>
      <c r="B160" s="157"/>
      <c r="C160" s="190" t="s">
        <v>314</v>
      </c>
      <c r="D160" s="162"/>
      <c r="E160" s="163">
        <v>1.2</v>
      </c>
      <c r="F160" s="160"/>
      <c r="G160" s="160"/>
      <c r="H160" s="160"/>
      <c r="I160" s="160"/>
      <c r="J160" s="160"/>
      <c r="K160" s="160"/>
      <c r="L160" s="160"/>
      <c r="M160" s="160"/>
      <c r="N160" s="159"/>
      <c r="O160" s="159"/>
      <c r="P160" s="159"/>
      <c r="Q160" s="159"/>
      <c r="R160" s="160"/>
      <c r="S160" s="160"/>
      <c r="T160" s="160"/>
      <c r="U160" s="160"/>
      <c r="V160" s="160"/>
      <c r="W160" s="160"/>
      <c r="X160" s="160"/>
      <c r="Y160" s="149"/>
      <c r="Z160" s="149"/>
      <c r="AA160" s="149"/>
      <c r="AB160" s="149"/>
      <c r="AC160" s="149"/>
      <c r="AD160" s="149"/>
      <c r="AE160" s="149"/>
      <c r="AF160" s="149"/>
      <c r="AG160" s="149" t="s">
        <v>169</v>
      </c>
      <c r="AH160" s="149">
        <v>0</v>
      </c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ht="22.5" outlineLevel="1" x14ac:dyDescent="0.2">
      <c r="A161" s="181">
        <v>44</v>
      </c>
      <c r="B161" s="182" t="s">
        <v>315</v>
      </c>
      <c r="C161" s="191" t="s">
        <v>316</v>
      </c>
      <c r="D161" s="183" t="s">
        <v>245</v>
      </c>
      <c r="E161" s="184">
        <v>1</v>
      </c>
      <c r="F161" s="185"/>
      <c r="G161" s="186">
        <f>ROUND(E161*F161,2)</f>
        <v>0</v>
      </c>
      <c r="H161" s="161"/>
      <c r="I161" s="160">
        <f>ROUND(E161*H161,2)</f>
        <v>0</v>
      </c>
      <c r="J161" s="161"/>
      <c r="K161" s="160">
        <f>ROUND(E161*J161,2)</f>
        <v>0</v>
      </c>
      <c r="L161" s="160">
        <v>21</v>
      </c>
      <c r="M161" s="160">
        <f>G161*(1+L161/100)</f>
        <v>0</v>
      </c>
      <c r="N161" s="159">
        <v>5.4000000000000001E-4</v>
      </c>
      <c r="O161" s="159">
        <f>ROUND(E161*N161,2)</f>
        <v>0</v>
      </c>
      <c r="P161" s="159">
        <v>0</v>
      </c>
      <c r="Q161" s="159">
        <f>ROUND(E161*P161,2)</f>
        <v>0</v>
      </c>
      <c r="R161" s="160"/>
      <c r="S161" s="160" t="s">
        <v>165</v>
      </c>
      <c r="T161" s="160" t="s">
        <v>165</v>
      </c>
      <c r="U161" s="160">
        <v>0.09</v>
      </c>
      <c r="V161" s="160">
        <f>ROUND(E161*U161,2)</f>
        <v>0.09</v>
      </c>
      <c r="W161" s="160"/>
      <c r="X161" s="160" t="s">
        <v>166</v>
      </c>
      <c r="Y161" s="149"/>
      <c r="Z161" s="149"/>
      <c r="AA161" s="149"/>
      <c r="AB161" s="149"/>
      <c r="AC161" s="149"/>
      <c r="AD161" s="149"/>
      <c r="AE161" s="149"/>
      <c r="AF161" s="149"/>
      <c r="AG161" s="149" t="s">
        <v>167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">
      <c r="A162" s="181">
        <v>45</v>
      </c>
      <c r="B162" s="182" t="s">
        <v>317</v>
      </c>
      <c r="C162" s="191" t="s">
        <v>318</v>
      </c>
      <c r="D162" s="183" t="s">
        <v>298</v>
      </c>
      <c r="E162" s="184">
        <v>1.042E-2</v>
      </c>
      <c r="F162" s="185"/>
      <c r="G162" s="186">
        <f>ROUND(E162*F162,2)</f>
        <v>0</v>
      </c>
      <c r="H162" s="161"/>
      <c r="I162" s="160">
        <f>ROUND(E162*H162,2)</f>
        <v>0</v>
      </c>
      <c r="J162" s="161"/>
      <c r="K162" s="160">
        <f>ROUND(E162*J162,2)</f>
        <v>0</v>
      </c>
      <c r="L162" s="160">
        <v>21</v>
      </c>
      <c r="M162" s="160">
        <f>G162*(1+L162/100)</f>
        <v>0</v>
      </c>
      <c r="N162" s="159">
        <v>0</v>
      </c>
      <c r="O162" s="159">
        <f>ROUND(E162*N162,2)</f>
        <v>0</v>
      </c>
      <c r="P162" s="159">
        <v>0</v>
      </c>
      <c r="Q162" s="159">
        <f>ROUND(E162*P162,2)</f>
        <v>0</v>
      </c>
      <c r="R162" s="160"/>
      <c r="S162" s="160" t="s">
        <v>165</v>
      </c>
      <c r="T162" s="160" t="s">
        <v>165</v>
      </c>
      <c r="U162" s="160">
        <v>1.5669999999999999</v>
      </c>
      <c r="V162" s="160">
        <f>ROUND(E162*U162,2)</f>
        <v>0.02</v>
      </c>
      <c r="W162" s="160"/>
      <c r="X162" s="160" t="s">
        <v>299</v>
      </c>
      <c r="Y162" s="149"/>
      <c r="Z162" s="149"/>
      <c r="AA162" s="149"/>
      <c r="AB162" s="149"/>
      <c r="AC162" s="149"/>
      <c r="AD162" s="149"/>
      <c r="AE162" s="149"/>
      <c r="AF162" s="149"/>
      <c r="AG162" s="149" t="s">
        <v>300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x14ac:dyDescent="0.2">
      <c r="A163" s="168" t="s">
        <v>160</v>
      </c>
      <c r="B163" s="169" t="s">
        <v>108</v>
      </c>
      <c r="C163" s="188" t="s">
        <v>109</v>
      </c>
      <c r="D163" s="170"/>
      <c r="E163" s="171"/>
      <c r="F163" s="172"/>
      <c r="G163" s="173">
        <f>SUMIF(AG164:AG170,"&lt;&gt;NOR",G164:G170)</f>
        <v>0</v>
      </c>
      <c r="H163" s="167"/>
      <c r="I163" s="167">
        <f>SUM(I164:I170)</f>
        <v>0</v>
      </c>
      <c r="J163" s="167"/>
      <c r="K163" s="167">
        <f>SUM(K164:K170)</f>
        <v>0</v>
      </c>
      <c r="L163" s="167"/>
      <c r="M163" s="167">
        <f>SUM(M164:M170)</f>
        <v>0</v>
      </c>
      <c r="N163" s="166"/>
      <c r="O163" s="166">
        <f>SUM(O164:O170)</f>
        <v>0.16</v>
      </c>
      <c r="P163" s="166"/>
      <c r="Q163" s="166">
        <f>SUM(Q164:Q170)</f>
        <v>0</v>
      </c>
      <c r="R163" s="167"/>
      <c r="S163" s="167"/>
      <c r="T163" s="167"/>
      <c r="U163" s="167"/>
      <c r="V163" s="167">
        <f>SUM(V164:V170)</f>
        <v>21.270000000000003</v>
      </c>
      <c r="W163" s="167"/>
      <c r="X163" s="167"/>
      <c r="AG163" t="s">
        <v>161</v>
      </c>
    </row>
    <row r="164" spans="1:60" ht="22.5" outlineLevel="1" x14ac:dyDescent="0.2">
      <c r="A164" s="181">
        <v>46</v>
      </c>
      <c r="B164" s="182" t="s">
        <v>319</v>
      </c>
      <c r="C164" s="191" t="s">
        <v>320</v>
      </c>
      <c r="D164" s="183" t="s">
        <v>224</v>
      </c>
      <c r="E164" s="184">
        <v>20</v>
      </c>
      <c r="F164" s="185"/>
      <c r="G164" s="186">
        <f>ROUND(E164*F164,2)</f>
        <v>0</v>
      </c>
      <c r="H164" s="161"/>
      <c r="I164" s="160">
        <f>ROUND(E164*H164,2)</f>
        <v>0</v>
      </c>
      <c r="J164" s="161"/>
      <c r="K164" s="160">
        <f>ROUND(E164*J164,2)</f>
        <v>0</v>
      </c>
      <c r="L164" s="160">
        <v>21</v>
      </c>
      <c r="M164" s="160">
        <f>G164*(1+L164/100)</f>
        <v>0</v>
      </c>
      <c r="N164" s="159">
        <v>0</v>
      </c>
      <c r="O164" s="159">
        <f>ROUND(E164*N164,2)</f>
        <v>0</v>
      </c>
      <c r="P164" s="159">
        <v>0</v>
      </c>
      <c r="Q164" s="159">
        <f>ROUND(E164*P164,2)</f>
        <v>0</v>
      </c>
      <c r="R164" s="160"/>
      <c r="S164" s="160" t="s">
        <v>225</v>
      </c>
      <c r="T164" s="160" t="s">
        <v>226</v>
      </c>
      <c r="U164" s="160">
        <v>0</v>
      </c>
      <c r="V164" s="160">
        <f>ROUND(E164*U164,2)</f>
        <v>0</v>
      </c>
      <c r="W164" s="160"/>
      <c r="X164" s="160" t="s">
        <v>166</v>
      </c>
      <c r="Y164" s="149"/>
      <c r="Z164" s="149"/>
      <c r="AA164" s="149"/>
      <c r="AB164" s="149"/>
      <c r="AC164" s="149"/>
      <c r="AD164" s="149"/>
      <c r="AE164" s="149"/>
      <c r="AF164" s="149"/>
      <c r="AG164" s="149" t="s">
        <v>167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">
      <c r="A165" s="175">
        <v>47</v>
      </c>
      <c r="B165" s="176" t="s">
        <v>321</v>
      </c>
      <c r="C165" s="189" t="s">
        <v>322</v>
      </c>
      <c r="D165" s="177" t="s">
        <v>245</v>
      </c>
      <c r="E165" s="178">
        <v>6</v>
      </c>
      <c r="F165" s="179"/>
      <c r="G165" s="180">
        <f>ROUND(E165*F165,2)</f>
        <v>0</v>
      </c>
      <c r="H165" s="161"/>
      <c r="I165" s="160">
        <f>ROUND(E165*H165,2)</f>
        <v>0</v>
      </c>
      <c r="J165" s="161"/>
      <c r="K165" s="160">
        <f>ROUND(E165*J165,2)</f>
        <v>0</v>
      </c>
      <c r="L165" s="160">
        <v>21</v>
      </c>
      <c r="M165" s="160">
        <f>G165*(1+L165/100)</f>
        <v>0</v>
      </c>
      <c r="N165" s="159">
        <v>1.8669999999999999E-2</v>
      </c>
      <c r="O165" s="159">
        <f>ROUND(E165*N165,2)</f>
        <v>0.11</v>
      </c>
      <c r="P165" s="159">
        <v>0</v>
      </c>
      <c r="Q165" s="159">
        <f>ROUND(E165*P165,2)</f>
        <v>0</v>
      </c>
      <c r="R165" s="160"/>
      <c r="S165" s="160" t="s">
        <v>165</v>
      </c>
      <c r="T165" s="160" t="s">
        <v>165</v>
      </c>
      <c r="U165" s="160">
        <v>2.9221499999999998</v>
      </c>
      <c r="V165" s="160">
        <f>ROUND(E165*U165,2)</f>
        <v>17.53</v>
      </c>
      <c r="W165" s="160"/>
      <c r="X165" s="160" t="s">
        <v>323</v>
      </c>
      <c r="Y165" s="149"/>
      <c r="Z165" s="149"/>
      <c r="AA165" s="149"/>
      <c r="AB165" s="149"/>
      <c r="AC165" s="149"/>
      <c r="AD165" s="149"/>
      <c r="AE165" s="149"/>
      <c r="AF165" s="149"/>
      <c r="AG165" s="149" t="s">
        <v>324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">
      <c r="A166" s="156"/>
      <c r="B166" s="157"/>
      <c r="C166" s="190" t="s">
        <v>325</v>
      </c>
      <c r="D166" s="162"/>
      <c r="E166" s="163">
        <v>2</v>
      </c>
      <c r="F166" s="160"/>
      <c r="G166" s="160"/>
      <c r="H166" s="160"/>
      <c r="I166" s="160"/>
      <c r="J166" s="160"/>
      <c r="K166" s="160"/>
      <c r="L166" s="160"/>
      <c r="M166" s="160"/>
      <c r="N166" s="159"/>
      <c r="O166" s="159"/>
      <c r="P166" s="159"/>
      <c r="Q166" s="159"/>
      <c r="R166" s="160"/>
      <c r="S166" s="160"/>
      <c r="T166" s="160"/>
      <c r="U166" s="160"/>
      <c r="V166" s="160"/>
      <c r="W166" s="160"/>
      <c r="X166" s="160"/>
      <c r="Y166" s="149"/>
      <c r="Z166" s="149"/>
      <c r="AA166" s="149"/>
      <c r="AB166" s="149"/>
      <c r="AC166" s="149"/>
      <c r="AD166" s="149"/>
      <c r="AE166" s="149"/>
      <c r="AF166" s="149"/>
      <c r="AG166" s="149" t="s">
        <v>169</v>
      </c>
      <c r="AH166" s="149">
        <v>0</v>
      </c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outlineLevel="1" x14ac:dyDescent="0.2">
      <c r="A167" s="156"/>
      <c r="B167" s="157"/>
      <c r="C167" s="190" t="s">
        <v>326</v>
      </c>
      <c r="D167" s="162"/>
      <c r="E167" s="163">
        <v>3</v>
      </c>
      <c r="F167" s="160"/>
      <c r="G167" s="160"/>
      <c r="H167" s="160"/>
      <c r="I167" s="160"/>
      <c r="J167" s="160"/>
      <c r="K167" s="160"/>
      <c r="L167" s="160"/>
      <c r="M167" s="160"/>
      <c r="N167" s="159"/>
      <c r="O167" s="159"/>
      <c r="P167" s="159"/>
      <c r="Q167" s="159"/>
      <c r="R167" s="160"/>
      <c r="S167" s="160"/>
      <c r="T167" s="160"/>
      <c r="U167" s="160"/>
      <c r="V167" s="160"/>
      <c r="W167" s="160"/>
      <c r="X167" s="160"/>
      <c r="Y167" s="149"/>
      <c r="Z167" s="149"/>
      <c r="AA167" s="149"/>
      <c r="AB167" s="149"/>
      <c r="AC167" s="149"/>
      <c r="AD167" s="149"/>
      <c r="AE167" s="149"/>
      <c r="AF167" s="149"/>
      <c r="AG167" s="149" t="s">
        <v>169</v>
      </c>
      <c r="AH167" s="149">
        <v>0</v>
      </c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2">
      <c r="A168" s="156"/>
      <c r="B168" s="157"/>
      <c r="C168" s="190" t="s">
        <v>327</v>
      </c>
      <c r="D168" s="162"/>
      <c r="E168" s="163">
        <v>1</v>
      </c>
      <c r="F168" s="160"/>
      <c r="G168" s="160"/>
      <c r="H168" s="160"/>
      <c r="I168" s="160"/>
      <c r="J168" s="160"/>
      <c r="K168" s="160"/>
      <c r="L168" s="160"/>
      <c r="M168" s="160"/>
      <c r="N168" s="159"/>
      <c r="O168" s="159"/>
      <c r="P168" s="159"/>
      <c r="Q168" s="159"/>
      <c r="R168" s="160"/>
      <c r="S168" s="160"/>
      <c r="T168" s="160"/>
      <c r="U168" s="160"/>
      <c r="V168" s="160"/>
      <c r="W168" s="160"/>
      <c r="X168" s="160"/>
      <c r="Y168" s="149"/>
      <c r="Z168" s="149"/>
      <c r="AA168" s="149"/>
      <c r="AB168" s="149"/>
      <c r="AC168" s="149"/>
      <c r="AD168" s="149"/>
      <c r="AE168" s="149"/>
      <c r="AF168" s="149"/>
      <c r="AG168" s="149" t="s">
        <v>169</v>
      </c>
      <c r="AH168" s="149">
        <v>0</v>
      </c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outlineLevel="1" x14ac:dyDescent="0.2">
      <c r="A169" s="175">
        <v>48</v>
      </c>
      <c r="B169" s="176" t="s">
        <v>328</v>
      </c>
      <c r="C169" s="189" t="s">
        <v>329</v>
      </c>
      <c r="D169" s="177" t="s">
        <v>245</v>
      </c>
      <c r="E169" s="178">
        <v>1</v>
      </c>
      <c r="F169" s="179"/>
      <c r="G169" s="180">
        <f>ROUND(E169*F169,2)</f>
        <v>0</v>
      </c>
      <c r="H169" s="161"/>
      <c r="I169" s="160">
        <f>ROUND(E169*H169,2)</f>
        <v>0</v>
      </c>
      <c r="J169" s="161"/>
      <c r="K169" s="160">
        <f>ROUND(E169*J169,2)</f>
        <v>0</v>
      </c>
      <c r="L169" s="160">
        <v>21</v>
      </c>
      <c r="M169" s="160">
        <f>G169*(1+L169/100)</f>
        <v>0</v>
      </c>
      <c r="N169" s="159">
        <v>5.3249999999999999E-2</v>
      </c>
      <c r="O169" s="159">
        <f>ROUND(E169*N169,2)</f>
        <v>0.05</v>
      </c>
      <c r="P169" s="159">
        <v>0</v>
      </c>
      <c r="Q169" s="159">
        <f>ROUND(E169*P169,2)</f>
        <v>0</v>
      </c>
      <c r="R169" s="160"/>
      <c r="S169" s="160" t="s">
        <v>165</v>
      </c>
      <c r="T169" s="160" t="s">
        <v>165</v>
      </c>
      <c r="U169" s="160">
        <v>3.7397300000000002</v>
      </c>
      <c r="V169" s="160">
        <f>ROUND(E169*U169,2)</f>
        <v>3.74</v>
      </c>
      <c r="W169" s="160"/>
      <c r="X169" s="160" t="s">
        <v>323</v>
      </c>
      <c r="Y169" s="149"/>
      <c r="Z169" s="149"/>
      <c r="AA169" s="149"/>
      <c r="AB169" s="149"/>
      <c r="AC169" s="149"/>
      <c r="AD169" s="149"/>
      <c r="AE169" s="149"/>
      <c r="AF169" s="149"/>
      <c r="AG169" s="149" t="s">
        <v>324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outlineLevel="1" x14ac:dyDescent="0.2">
      <c r="A170" s="156"/>
      <c r="B170" s="157"/>
      <c r="C170" s="190" t="s">
        <v>330</v>
      </c>
      <c r="D170" s="162"/>
      <c r="E170" s="163">
        <v>1</v>
      </c>
      <c r="F170" s="160"/>
      <c r="G170" s="160"/>
      <c r="H170" s="160"/>
      <c r="I170" s="160"/>
      <c r="J170" s="160"/>
      <c r="K170" s="160"/>
      <c r="L170" s="160"/>
      <c r="M170" s="160"/>
      <c r="N170" s="159"/>
      <c r="O170" s="159"/>
      <c r="P170" s="159"/>
      <c r="Q170" s="159"/>
      <c r="R170" s="160"/>
      <c r="S170" s="160"/>
      <c r="T170" s="160"/>
      <c r="U170" s="160"/>
      <c r="V170" s="160"/>
      <c r="W170" s="160"/>
      <c r="X170" s="160"/>
      <c r="Y170" s="149"/>
      <c r="Z170" s="149"/>
      <c r="AA170" s="149"/>
      <c r="AB170" s="149"/>
      <c r="AC170" s="149"/>
      <c r="AD170" s="149"/>
      <c r="AE170" s="149"/>
      <c r="AF170" s="149"/>
      <c r="AG170" s="149" t="s">
        <v>169</v>
      </c>
      <c r="AH170" s="149">
        <v>0</v>
      </c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x14ac:dyDescent="0.2">
      <c r="A171" s="168" t="s">
        <v>160</v>
      </c>
      <c r="B171" s="169" t="s">
        <v>110</v>
      </c>
      <c r="C171" s="188" t="s">
        <v>111</v>
      </c>
      <c r="D171" s="170"/>
      <c r="E171" s="171"/>
      <c r="F171" s="172"/>
      <c r="G171" s="173">
        <f>SUMIF(AG172:AG175,"&lt;&gt;NOR",G172:G175)</f>
        <v>0</v>
      </c>
      <c r="H171" s="167"/>
      <c r="I171" s="167">
        <f>SUM(I172:I175)</f>
        <v>0</v>
      </c>
      <c r="J171" s="167"/>
      <c r="K171" s="167">
        <f>SUM(K172:K175)</f>
        <v>0</v>
      </c>
      <c r="L171" s="167"/>
      <c r="M171" s="167">
        <f>SUM(M172:M175)</f>
        <v>0</v>
      </c>
      <c r="N171" s="166"/>
      <c r="O171" s="166">
        <f>SUM(O172:O175)</f>
        <v>0</v>
      </c>
      <c r="P171" s="166"/>
      <c r="Q171" s="166">
        <f>SUM(Q172:Q175)</f>
        <v>0</v>
      </c>
      <c r="R171" s="167"/>
      <c r="S171" s="167"/>
      <c r="T171" s="167"/>
      <c r="U171" s="167"/>
      <c r="V171" s="167">
        <f>SUM(V172:V175)</f>
        <v>0</v>
      </c>
      <c r="W171" s="167"/>
      <c r="X171" s="167"/>
      <c r="AG171" t="s">
        <v>161</v>
      </c>
    </row>
    <row r="172" spans="1:60" outlineLevel="1" x14ac:dyDescent="0.2">
      <c r="A172" s="181">
        <v>49</v>
      </c>
      <c r="B172" s="182" t="s">
        <v>331</v>
      </c>
      <c r="C172" s="191" t="s">
        <v>332</v>
      </c>
      <c r="D172" s="183" t="s">
        <v>224</v>
      </c>
      <c r="E172" s="184">
        <v>5</v>
      </c>
      <c r="F172" s="185"/>
      <c r="G172" s="186">
        <f>ROUND(E172*F172,2)</f>
        <v>0</v>
      </c>
      <c r="H172" s="161"/>
      <c r="I172" s="160">
        <f>ROUND(E172*H172,2)</f>
        <v>0</v>
      </c>
      <c r="J172" s="161"/>
      <c r="K172" s="160">
        <f>ROUND(E172*J172,2)</f>
        <v>0</v>
      </c>
      <c r="L172" s="160">
        <v>21</v>
      </c>
      <c r="M172" s="160">
        <f>G172*(1+L172/100)</f>
        <v>0</v>
      </c>
      <c r="N172" s="159">
        <v>0</v>
      </c>
      <c r="O172" s="159">
        <f>ROUND(E172*N172,2)</f>
        <v>0</v>
      </c>
      <c r="P172" s="159">
        <v>0</v>
      </c>
      <c r="Q172" s="159">
        <f>ROUND(E172*P172,2)</f>
        <v>0</v>
      </c>
      <c r="R172" s="160"/>
      <c r="S172" s="160" t="s">
        <v>225</v>
      </c>
      <c r="T172" s="160" t="s">
        <v>226</v>
      </c>
      <c r="U172" s="160">
        <v>0</v>
      </c>
      <c r="V172" s="160">
        <f>ROUND(E172*U172,2)</f>
        <v>0</v>
      </c>
      <c r="W172" s="160"/>
      <c r="X172" s="160" t="s">
        <v>166</v>
      </c>
      <c r="Y172" s="149"/>
      <c r="Z172" s="149"/>
      <c r="AA172" s="149"/>
      <c r="AB172" s="149"/>
      <c r="AC172" s="149"/>
      <c r="AD172" s="149"/>
      <c r="AE172" s="149"/>
      <c r="AF172" s="149"/>
      <c r="AG172" s="149" t="s">
        <v>167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ht="22.5" outlineLevel="1" x14ac:dyDescent="0.2">
      <c r="A173" s="181">
        <v>50</v>
      </c>
      <c r="B173" s="182" t="s">
        <v>333</v>
      </c>
      <c r="C173" s="191" t="s">
        <v>334</v>
      </c>
      <c r="D173" s="183" t="s">
        <v>245</v>
      </c>
      <c r="E173" s="184">
        <v>3</v>
      </c>
      <c r="F173" s="185"/>
      <c r="G173" s="186">
        <f>ROUND(E173*F173,2)</f>
        <v>0</v>
      </c>
      <c r="H173" s="161"/>
      <c r="I173" s="160">
        <f>ROUND(E173*H173,2)</f>
        <v>0</v>
      </c>
      <c r="J173" s="161"/>
      <c r="K173" s="160">
        <f>ROUND(E173*J173,2)</f>
        <v>0</v>
      </c>
      <c r="L173" s="160">
        <v>21</v>
      </c>
      <c r="M173" s="160">
        <f>G173*(1+L173/100)</f>
        <v>0</v>
      </c>
      <c r="N173" s="159">
        <v>0</v>
      </c>
      <c r="O173" s="159">
        <f>ROUND(E173*N173,2)</f>
        <v>0</v>
      </c>
      <c r="P173" s="159">
        <v>0</v>
      </c>
      <c r="Q173" s="159">
        <f>ROUND(E173*P173,2)</f>
        <v>0</v>
      </c>
      <c r="R173" s="160"/>
      <c r="S173" s="160" t="s">
        <v>225</v>
      </c>
      <c r="T173" s="160" t="s">
        <v>226</v>
      </c>
      <c r="U173" s="160">
        <v>0</v>
      </c>
      <c r="V173" s="160">
        <f>ROUND(E173*U173,2)</f>
        <v>0</v>
      </c>
      <c r="W173" s="160"/>
      <c r="X173" s="160" t="s">
        <v>166</v>
      </c>
      <c r="Y173" s="149"/>
      <c r="Z173" s="149"/>
      <c r="AA173" s="149"/>
      <c r="AB173" s="149"/>
      <c r="AC173" s="149"/>
      <c r="AD173" s="149"/>
      <c r="AE173" s="149"/>
      <c r="AF173" s="149"/>
      <c r="AG173" s="149" t="s">
        <v>167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ht="22.5" outlineLevel="1" x14ac:dyDescent="0.2">
      <c r="A174" s="175">
        <v>51</v>
      </c>
      <c r="B174" s="176" t="s">
        <v>335</v>
      </c>
      <c r="C174" s="189" t="s">
        <v>336</v>
      </c>
      <c r="D174" s="177" t="s">
        <v>245</v>
      </c>
      <c r="E174" s="178">
        <v>1</v>
      </c>
      <c r="F174" s="179"/>
      <c r="G174" s="180">
        <f>ROUND(E174*F174,2)</f>
        <v>0</v>
      </c>
      <c r="H174" s="161"/>
      <c r="I174" s="160">
        <f>ROUND(E174*H174,2)</f>
        <v>0</v>
      </c>
      <c r="J174" s="161"/>
      <c r="K174" s="160">
        <f>ROUND(E174*J174,2)</f>
        <v>0</v>
      </c>
      <c r="L174" s="160">
        <v>21</v>
      </c>
      <c r="M174" s="160">
        <f>G174*(1+L174/100)</f>
        <v>0</v>
      </c>
      <c r="N174" s="159">
        <v>0</v>
      </c>
      <c r="O174" s="159">
        <f>ROUND(E174*N174,2)</f>
        <v>0</v>
      </c>
      <c r="P174" s="159">
        <v>0</v>
      </c>
      <c r="Q174" s="159">
        <f>ROUND(E174*P174,2)</f>
        <v>0</v>
      </c>
      <c r="R174" s="160"/>
      <c r="S174" s="160" t="s">
        <v>225</v>
      </c>
      <c r="T174" s="160" t="s">
        <v>226</v>
      </c>
      <c r="U174" s="160">
        <v>0</v>
      </c>
      <c r="V174" s="160">
        <f>ROUND(E174*U174,2)</f>
        <v>0</v>
      </c>
      <c r="W174" s="160"/>
      <c r="X174" s="160" t="s">
        <v>166</v>
      </c>
      <c r="Y174" s="149"/>
      <c r="Z174" s="149"/>
      <c r="AA174" s="149"/>
      <c r="AB174" s="149"/>
      <c r="AC174" s="149"/>
      <c r="AD174" s="149"/>
      <c r="AE174" s="149"/>
      <c r="AF174" s="149"/>
      <c r="AG174" s="149" t="s">
        <v>167</v>
      </c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outlineLevel="1" x14ac:dyDescent="0.2">
      <c r="A175" s="156">
        <v>52</v>
      </c>
      <c r="B175" s="157" t="s">
        <v>337</v>
      </c>
      <c r="C175" s="192" t="s">
        <v>338</v>
      </c>
      <c r="D175" s="158" t="s">
        <v>0</v>
      </c>
      <c r="E175" s="187"/>
      <c r="F175" s="161"/>
      <c r="G175" s="160">
        <f>ROUND(E175*F175,2)</f>
        <v>0</v>
      </c>
      <c r="H175" s="161"/>
      <c r="I175" s="160">
        <f>ROUND(E175*H175,2)</f>
        <v>0</v>
      </c>
      <c r="J175" s="161"/>
      <c r="K175" s="160">
        <f>ROUND(E175*J175,2)</f>
        <v>0</v>
      </c>
      <c r="L175" s="160">
        <v>21</v>
      </c>
      <c r="M175" s="160">
        <f>G175*(1+L175/100)</f>
        <v>0</v>
      </c>
      <c r="N175" s="159">
        <v>0</v>
      </c>
      <c r="O175" s="159">
        <f>ROUND(E175*N175,2)</f>
        <v>0</v>
      </c>
      <c r="P175" s="159">
        <v>0</v>
      </c>
      <c r="Q175" s="159">
        <f>ROUND(E175*P175,2)</f>
        <v>0</v>
      </c>
      <c r="R175" s="160"/>
      <c r="S175" s="160" t="s">
        <v>165</v>
      </c>
      <c r="T175" s="160" t="s">
        <v>165</v>
      </c>
      <c r="U175" s="160">
        <v>0</v>
      </c>
      <c r="V175" s="160">
        <f>ROUND(E175*U175,2)</f>
        <v>0</v>
      </c>
      <c r="W175" s="160"/>
      <c r="X175" s="160" t="s">
        <v>299</v>
      </c>
      <c r="Y175" s="149"/>
      <c r="Z175" s="149"/>
      <c r="AA175" s="149"/>
      <c r="AB175" s="149"/>
      <c r="AC175" s="149"/>
      <c r="AD175" s="149"/>
      <c r="AE175" s="149"/>
      <c r="AF175" s="149"/>
      <c r="AG175" s="149" t="s">
        <v>300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x14ac:dyDescent="0.2">
      <c r="A176" s="168" t="s">
        <v>160</v>
      </c>
      <c r="B176" s="169" t="s">
        <v>112</v>
      </c>
      <c r="C176" s="188" t="s">
        <v>113</v>
      </c>
      <c r="D176" s="170"/>
      <c r="E176" s="171"/>
      <c r="F176" s="172"/>
      <c r="G176" s="173">
        <f>SUMIF(AG177:AG199,"&lt;&gt;NOR",G177:G199)</f>
        <v>0</v>
      </c>
      <c r="H176" s="167"/>
      <c r="I176" s="167">
        <f>SUM(I177:I199)</f>
        <v>0</v>
      </c>
      <c r="J176" s="167"/>
      <c r="K176" s="167">
        <f>SUM(K177:K199)</f>
        <v>0</v>
      </c>
      <c r="L176" s="167"/>
      <c r="M176" s="167">
        <f>SUM(M177:M199)</f>
        <v>0</v>
      </c>
      <c r="N176" s="166"/>
      <c r="O176" s="166">
        <f>SUM(O177:O199)</f>
        <v>0.86</v>
      </c>
      <c r="P176" s="166"/>
      <c r="Q176" s="166">
        <f>SUM(Q177:Q199)</f>
        <v>0</v>
      </c>
      <c r="R176" s="167"/>
      <c r="S176" s="167"/>
      <c r="T176" s="167"/>
      <c r="U176" s="167"/>
      <c r="V176" s="167">
        <f>SUM(V177:V199)</f>
        <v>62.85</v>
      </c>
      <c r="W176" s="167"/>
      <c r="X176" s="167"/>
      <c r="AG176" t="s">
        <v>161</v>
      </c>
    </row>
    <row r="177" spans="1:60" ht="22.5" outlineLevel="1" x14ac:dyDescent="0.2">
      <c r="A177" s="175">
        <v>53</v>
      </c>
      <c r="B177" s="176" t="s">
        <v>339</v>
      </c>
      <c r="C177" s="189" t="s">
        <v>340</v>
      </c>
      <c r="D177" s="177" t="s">
        <v>245</v>
      </c>
      <c r="E177" s="178">
        <v>8</v>
      </c>
      <c r="F177" s="179"/>
      <c r="G177" s="180">
        <f>ROUND(E177*F177,2)</f>
        <v>0</v>
      </c>
      <c r="H177" s="161"/>
      <c r="I177" s="160">
        <f>ROUND(E177*H177,2)</f>
        <v>0</v>
      </c>
      <c r="J177" s="161"/>
      <c r="K177" s="160">
        <f>ROUND(E177*J177,2)</f>
        <v>0</v>
      </c>
      <c r="L177" s="160">
        <v>21</v>
      </c>
      <c r="M177" s="160">
        <f>G177*(1+L177/100)</f>
        <v>0</v>
      </c>
      <c r="N177" s="159">
        <v>3.4000000000000002E-4</v>
      </c>
      <c r="O177" s="159">
        <f>ROUND(E177*N177,2)</f>
        <v>0</v>
      </c>
      <c r="P177" s="159">
        <v>0</v>
      </c>
      <c r="Q177" s="159">
        <f>ROUND(E177*P177,2)</f>
        <v>0</v>
      </c>
      <c r="R177" s="160"/>
      <c r="S177" s="160" t="s">
        <v>165</v>
      </c>
      <c r="T177" s="160" t="s">
        <v>165</v>
      </c>
      <c r="U177" s="160">
        <v>0.247</v>
      </c>
      <c r="V177" s="160">
        <f>ROUND(E177*U177,2)</f>
        <v>1.98</v>
      </c>
      <c r="W177" s="160"/>
      <c r="X177" s="160" t="s">
        <v>166</v>
      </c>
      <c r="Y177" s="149"/>
      <c r="Z177" s="149"/>
      <c r="AA177" s="149"/>
      <c r="AB177" s="149"/>
      <c r="AC177" s="149"/>
      <c r="AD177" s="149"/>
      <c r="AE177" s="149"/>
      <c r="AF177" s="149"/>
      <c r="AG177" s="149" t="s">
        <v>167</v>
      </c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outlineLevel="1" x14ac:dyDescent="0.2">
      <c r="A178" s="156"/>
      <c r="B178" s="157"/>
      <c r="C178" s="190" t="s">
        <v>341</v>
      </c>
      <c r="D178" s="162"/>
      <c r="E178" s="163">
        <v>1</v>
      </c>
      <c r="F178" s="160"/>
      <c r="G178" s="160"/>
      <c r="H178" s="160"/>
      <c r="I178" s="160"/>
      <c r="J178" s="160"/>
      <c r="K178" s="160"/>
      <c r="L178" s="160"/>
      <c r="M178" s="160"/>
      <c r="N178" s="159"/>
      <c r="O178" s="159"/>
      <c r="P178" s="159"/>
      <c r="Q178" s="159"/>
      <c r="R178" s="160"/>
      <c r="S178" s="160"/>
      <c r="T178" s="160"/>
      <c r="U178" s="160"/>
      <c r="V178" s="160"/>
      <c r="W178" s="160"/>
      <c r="X178" s="160"/>
      <c r="Y178" s="149"/>
      <c r="Z178" s="149"/>
      <c r="AA178" s="149"/>
      <c r="AB178" s="149"/>
      <c r="AC178" s="149"/>
      <c r="AD178" s="149"/>
      <c r="AE178" s="149"/>
      <c r="AF178" s="149"/>
      <c r="AG178" s="149" t="s">
        <v>169</v>
      </c>
      <c r="AH178" s="149">
        <v>0</v>
      </c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">
      <c r="A179" s="156"/>
      <c r="B179" s="157"/>
      <c r="C179" s="190" t="s">
        <v>342</v>
      </c>
      <c r="D179" s="162"/>
      <c r="E179" s="163">
        <v>2</v>
      </c>
      <c r="F179" s="160"/>
      <c r="G179" s="160"/>
      <c r="H179" s="160"/>
      <c r="I179" s="160"/>
      <c r="J179" s="160"/>
      <c r="K179" s="160"/>
      <c r="L179" s="160"/>
      <c r="M179" s="160"/>
      <c r="N179" s="159"/>
      <c r="O179" s="159"/>
      <c r="P179" s="159"/>
      <c r="Q179" s="159"/>
      <c r="R179" s="160"/>
      <c r="S179" s="160"/>
      <c r="T179" s="160"/>
      <c r="U179" s="160"/>
      <c r="V179" s="160"/>
      <c r="W179" s="160"/>
      <c r="X179" s="160"/>
      <c r="Y179" s="149"/>
      <c r="Z179" s="149"/>
      <c r="AA179" s="149"/>
      <c r="AB179" s="149"/>
      <c r="AC179" s="149"/>
      <c r="AD179" s="149"/>
      <c r="AE179" s="149"/>
      <c r="AF179" s="149"/>
      <c r="AG179" s="149" t="s">
        <v>169</v>
      </c>
      <c r="AH179" s="149">
        <v>0</v>
      </c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 x14ac:dyDescent="0.2">
      <c r="A180" s="156"/>
      <c r="B180" s="157"/>
      <c r="C180" s="190" t="s">
        <v>343</v>
      </c>
      <c r="D180" s="162"/>
      <c r="E180" s="163">
        <v>2</v>
      </c>
      <c r="F180" s="160"/>
      <c r="G180" s="160"/>
      <c r="H180" s="160"/>
      <c r="I180" s="160"/>
      <c r="J180" s="160"/>
      <c r="K180" s="160"/>
      <c r="L180" s="160"/>
      <c r="M180" s="160"/>
      <c r="N180" s="159"/>
      <c r="O180" s="159"/>
      <c r="P180" s="159"/>
      <c r="Q180" s="159"/>
      <c r="R180" s="160"/>
      <c r="S180" s="160"/>
      <c r="T180" s="160"/>
      <c r="U180" s="160"/>
      <c r="V180" s="160"/>
      <c r="W180" s="160"/>
      <c r="X180" s="160"/>
      <c r="Y180" s="149"/>
      <c r="Z180" s="149"/>
      <c r="AA180" s="149"/>
      <c r="AB180" s="149"/>
      <c r="AC180" s="149"/>
      <c r="AD180" s="149"/>
      <c r="AE180" s="149"/>
      <c r="AF180" s="149"/>
      <c r="AG180" s="149" t="s">
        <v>169</v>
      </c>
      <c r="AH180" s="149">
        <v>0</v>
      </c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">
      <c r="A181" s="156"/>
      <c r="B181" s="157"/>
      <c r="C181" s="190" t="s">
        <v>344</v>
      </c>
      <c r="D181" s="162"/>
      <c r="E181" s="163">
        <v>1</v>
      </c>
      <c r="F181" s="160"/>
      <c r="G181" s="160"/>
      <c r="H181" s="160"/>
      <c r="I181" s="160"/>
      <c r="J181" s="160"/>
      <c r="K181" s="160"/>
      <c r="L181" s="160"/>
      <c r="M181" s="160"/>
      <c r="N181" s="159"/>
      <c r="O181" s="159"/>
      <c r="P181" s="159"/>
      <c r="Q181" s="159"/>
      <c r="R181" s="160"/>
      <c r="S181" s="160"/>
      <c r="T181" s="160"/>
      <c r="U181" s="160"/>
      <c r="V181" s="160"/>
      <c r="W181" s="160"/>
      <c r="X181" s="160"/>
      <c r="Y181" s="149"/>
      <c r="Z181" s="149"/>
      <c r="AA181" s="149"/>
      <c r="AB181" s="149"/>
      <c r="AC181" s="149"/>
      <c r="AD181" s="149"/>
      <c r="AE181" s="149"/>
      <c r="AF181" s="149"/>
      <c r="AG181" s="149" t="s">
        <v>169</v>
      </c>
      <c r="AH181" s="149">
        <v>0</v>
      </c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1" x14ac:dyDescent="0.2">
      <c r="A182" s="156"/>
      <c r="B182" s="157"/>
      <c r="C182" s="190" t="s">
        <v>327</v>
      </c>
      <c r="D182" s="162"/>
      <c r="E182" s="163">
        <v>1</v>
      </c>
      <c r="F182" s="160"/>
      <c r="G182" s="160"/>
      <c r="H182" s="160"/>
      <c r="I182" s="160"/>
      <c r="J182" s="160"/>
      <c r="K182" s="160"/>
      <c r="L182" s="160"/>
      <c r="M182" s="160"/>
      <c r="N182" s="159"/>
      <c r="O182" s="159"/>
      <c r="P182" s="159"/>
      <c r="Q182" s="159"/>
      <c r="R182" s="160"/>
      <c r="S182" s="160"/>
      <c r="T182" s="160"/>
      <c r="U182" s="160"/>
      <c r="V182" s="160"/>
      <c r="W182" s="160"/>
      <c r="X182" s="160"/>
      <c r="Y182" s="149"/>
      <c r="Z182" s="149"/>
      <c r="AA182" s="149"/>
      <c r="AB182" s="149"/>
      <c r="AC182" s="149"/>
      <c r="AD182" s="149"/>
      <c r="AE182" s="149"/>
      <c r="AF182" s="149"/>
      <c r="AG182" s="149" t="s">
        <v>169</v>
      </c>
      <c r="AH182" s="149">
        <v>0</v>
      </c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">
      <c r="A183" s="156"/>
      <c r="B183" s="157"/>
      <c r="C183" s="190" t="s">
        <v>345</v>
      </c>
      <c r="D183" s="162"/>
      <c r="E183" s="163">
        <v>1</v>
      </c>
      <c r="F183" s="160"/>
      <c r="G183" s="160"/>
      <c r="H183" s="160"/>
      <c r="I183" s="160"/>
      <c r="J183" s="160"/>
      <c r="K183" s="160"/>
      <c r="L183" s="160"/>
      <c r="M183" s="160"/>
      <c r="N183" s="159"/>
      <c r="O183" s="159"/>
      <c r="P183" s="159"/>
      <c r="Q183" s="159"/>
      <c r="R183" s="160"/>
      <c r="S183" s="160"/>
      <c r="T183" s="160"/>
      <c r="U183" s="160"/>
      <c r="V183" s="160"/>
      <c r="W183" s="160"/>
      <c r="X183" s="160"/>
      <c r="Y183" s="149"/>
      <c r="Z183" s="149"/>
      <c r="AA183" s="149"/>
      <c r="AB183" s="149"/>
      <c r="AC183" s="149"/>
      <c r="AD183" s="149"/>
      <c r="AE183" s="149"/>
      <c r="AF183" s="149"/>
      <c r="AG183" s="149" t="s">
        <v>169</v>
      </c>
      <c r="AH183" s="149">
        <v>0</v>
      </c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">
      <c r="A184" s="181">
        <v>54</v>
      </c>
      <c r="B184" s="182" t="s">
        <v>346</v>
      </c>
      <c r="C184" s="191" t="s">
        <v>347</v>
      </c>
      <c r="D184" s="183" t="s">
        <v>245</v>
      </c>
      <c r="E184" s="184">
        <v>8</v>
      </c>
      <c r="F184" s="185"/>
      <c r="G184" s="186">
        <f>ROUND(E184*F184,2)</f>
        <v>0</v>
      </c>
      <c r="H184" s="161"/>
      <c r="I184" s="160">
        <f>ROUND(E184*H184,2)</f>
        <v>0</v>
      </c>
      <c r="J184" s="161"/>
      <c r="K184" s="160">
        <f>ROUND(E184*J184,2)</f>
        <v>0</v>
      </c>
      <c r="L184" s="160">
        <v>21</v>
      </c>
      <c r="M184" s="160">
        <f>G184*(1+L184/100)</f>
        <v>0</v>
      </c>
      <c r="N184" s="159">
        <v>2.5999999999999998E-4</v>
      </c>
      <c r="O184" s="159">
        <f>ROUND(E184*N184,2)</f>
        <v>0</v>
      </c>
      <c r="P184" s="159">
        <v>0</v>
      </c>
      <c r="Q184" s="159">
        <f>ROUND(E184*P184,2)</f>
        <v>0</v>
      </c>
      <c r="R184" s="160"/>
      <c r="S184" s="160" t="s">
        <v>165</v>
      </c>
      <c r="T184" s="160" t="s">
        <v>165</v>
      </c>
      <c r="U184" s="160">
        <v>8.2000000000000003E-2</v>
      </c>
      <c r="V184" s="160">
        <f>ROUND(E184*U184,2)</f>
        <v>0.66</v>
      </c>
      <c r="W184" s="160"/>
      <c r="X184" s="160" t="s">
        <v>166</v>
      </c>
      <c r="Y184" s="149"/>
      <c r="Z184" s="149"/>
      <c r="AA184" s="149"/>
      <c r="AB184" s="149"/>
      <c r="AC184" s="149"/>
      <c r="AD184" s="149"/>
      <c r="AE184" s="149"/>
      <c r="AF184" s="149"/>
      <c r="AG184" s="149" t="s">
        <v>167</v>
      </c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 x14ac:dyDescent="0.2">
      <c r="A185" s="181">
        <v>55</v>
      </c>
      <c r="B185" s="182" t="s">
        <v>348</v>
      </c>
      <c r="C185" s="191" t="s">
        <v>349</v>
      </c>
      <c r="D185" s="183" t="s">
        <v>245</v>
      </c>
      <c r="E185" s="184">
        <v>8</v>
      </c>
      <c r="F185" s="185"/>
      <c r="G185" s="186">
        <f>ROUND(E185*F185,2)</f>
        <v>0</v>
      </c>
      <c r="H185" s="161"/>
      <c r="I185" s="160">
        <f>ROUND(E185*H185,2)</f>
        <v>0</v>
      </c>
      <c r="J185" s="161"/>
      <c r="K185" s="160">
        <f>ROUND(E185*J185,2)</f>
        <v>0</v>
      </c>
      <c r="L185" s="160">
        <v>21</v>
      </c>
      <c r="M185" s="160">
        <f>G185*(1+L185/100)</f>
        <v>0</v>
      </c>
      <c r="N185" s="159">
        <v>0</v>
      </c>
      <c r="O185" s="159">
        <f>ROUND(E185*N185,2)</f>
        <v>0</v>
      </c>
      <c r="P185" s="159">
        <v>0</v>
      </c>
      <c r="Q185" s="159">
        <f>ROUND(E185*P185,2)</f>
        <v>0</v>
      </c>
      <c r="R185" s="160"/>
      <c r="S185" s="160" t="s">
        <v>165</v>
      </c>
      <c r="T185" s="160" t="s">
        <v>165</v>
      </c>
      <c r="U185" s="160">
        <v>0.26800000000000002</v>
      </c>
      <c r="V185" s="160">
        <f>ROUND(E185*U185,2)</f>
        <v>2.14</v>
      </c>
      <c r="W185" s="160"/>
      <c r="X185" s="160" t="s">
        <v>166</v>
      </c>
      <c r="Y185" s="149"/>
      <c r="Z185" s="149"/>
      <c r="AA185" s="149"/>
      <c r="AB185" s="149"/>
      <c r="AC185" s="149"/>
      <c r="AD185" s="149"/>
      <c r="AE185" s="149"/>
      <c r="AF185" s="149"/>
      <c r="AG185" s="149" t="s">
        <v>167</v>
      </c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1" x14ac:dyDescent="0.2">
      <c r="A186" s="181">
        <v>56</v>
      </c>
      <c r="B186" s="182" t="s">
        <v>350</v>
      </c>
      <c r="C186" s="191" t="s">
        <v>351</v>
      </c>
      <c r="D186" s="183" t="s">
        <v>164</v>
      </c>
      <c r="E186" s="184">
        <v>52.8</v>
      </c>
      <c r="F186" s="185"/>
      <c r="G186" s="186">
        <f>ROUND(E186*F186,2)</f>
        <v>0</v>
      </c>
      <c r="H186" s="161"/>
      <c r="I186" s="160">
        <f>ROUND(E186*H186,2)</f>
        <v>0</v>
      </c>
      <c r="J186" s="161"/>
      <c r="K186" s="160">
        <f>ROUND(E186*J186,2)</f>
        <v>0</v>
      </c>
      <c r="L186" s="160">
        <v>21</v>
      </c>
      <c r="M186" s="160">
        <f>G186*(1+L186/100)</f>
        <v>0</v>
      </c>
      <c r="N186" s="159">
        <v>0</v>
      </c>
      <c r="O186" s="159">
        <f>ROUND(E186*N186,2)</f>
        <v>0</v>
      </c>
      <c r="P186" s="159">
        <v>0</v>
      </c>
      <c r="Q186" s="159">
        <f>ROUND(E186*P186,2)</f>
        <v>0</v>
      </c>
      <c r="R186" s="160"/>
      <c r="S186" s="160" t="s">
        <v>165</v>
      </c>
      <c r="T186" s="160" t="s">
        <v>165</v>
      </c>
      <c r="U186" s="160">
        <v>0.14399999999999999</v>
      </c>
      <c r="V186" s="160">
        <f>ROUND(E186*U186,2)</f>
        <v>7.6</v>
      </c>
      <c r="W186" s="160"/>
      <c r="X186" s="160" t="s">
        <v>166</v>
      </c>
      <c r="Y186" s="149"/>
      <c r="Z186" s="149"/>
      <c r="AA186" s="149"/>
      <c r="AB186" s="149"/>
      <c r="AC186" s="149"/>
      <c r="AD186" s="149"/>
      <c r="AE186" s="149"/>
      <c r="AF186" s="149"/>
      <c r="AG186" s="149" t="s">
        <v>167</v>
      </c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outlineLevel="1" x14ac:dyDescent="0.2">
      <c r="A187" s="181">
        <v>57</v>
      </c>
      <c r="B187" s="182" t="s">
        <v>352</v>
      </c>
      <c r="C187" s="191" t="s">
        <v>353</v>
      </c>
      <c r="D187" s="183" t="s">
        <v>164</v>
      </c>
      <c r="E187" s="184">
        <v>52.8</v>
      </c>
      <c r="F187" s="185"/>
      <c r="G187" s="186">
        <f>ROUND(E187*F187,2)</f>
        <v>0</v>
      </c>
      <c r="H187" s="161"/>
      <c r="I187" s="160">
        <f>ROUND(E187*H187,2)</f>
        <v>0</v>
      </c>
      <c r="J187" s="161"/>
      <c r="K187" s="160">
        <f>ROUND(E187*J187,2)</f>
        <v>0</v>
      </c>
      <c r="L187" s="160">
        <v>21</v>
      </c>
      <c r="M187" s="160">
        <f>G187*(1+L187/100)</f>
        <v>0</v>
      </c>
      <c r="N187" s="159">
        <v>0</v>
      </c>
      <c r="O187" s="159">
        <f>ROUND(E187*N187,2)</f>
        <v>0</v>
      </c>
      <c r="P187" s="159">
        <v>0</v>
      </c>
      <c r="Q187" s="159">
        <f>ROUND(E187*P187,2)</f>
        <v>0</v>
      </c>
      <c r="R187" s="160"/>
      <c r="S187" s="160" t="s">
        <v>165</v>
      </c>
      <c r="T187" s="160" t="s">
        <v>165</v>
      </c>
      <c r="U187" s="160">
        <v>0.13400000000000001</v>
      </c>
      <c r="V187" s="160">
        <f>ROUND(E187*U187,2)</f>
        <v>7.08</v>
      </c>
      <c r="W187" s="160"/>
      <c r="X187" s="160" t="s">
        <v>166</v>
      </c>
      <c r="Y187" s="149"/>
      <c r="Z187" s="149"/>
      <c r="AA187" s="149"/>
      <c r="AB187" s="149"/>
      <c r="AC187" s="149"/>
      <c r="AD187" s="149"/>
      <c r="AE187" s="149"/>
      <c r="AF187" s="149"/>
      <c r="AG187" s="149" t="s">
        <v>167</v>
      </c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">
      <c r="A188" s="175">
        <v>58</v>
      </c>
      <c r="B188" s="176" t="s">
        <v>354</v>
      </c>
      <c r="C188" s="189" t="s">
        <v>355</v>
      </c>
      <c r="D188" s="177" t="s">
        <v>164</v>
      </c>
      <c r="E188" s="178">
        <v>52.8</v>
      </c>
      <c r="F188" s="179"/>
      <c r="G188" s="180">
        <f>ROUND(E188*F188,2)</f>
        <v>0</v>
      </c>
      <c r="H188" s="161"/>
      <c r="I188" s="160">
        <f>ROUND(E188*H188,2)</f>
        <v>0</v>
      </c>
      <c r="J188" s="161"/>
      <c r="K188" s="160">
        <f>ROUND(E188*J188,2)</f>
        <v>0</v>
      </c>
      <c r="L188" s="160">
        <v>21</v>
      </c>
      <c r="M188" s="160">
        <f>G188*(1+L188/100)</f>
        <v>0</v>
      </c>
      <c r="N188" s="159">
        <v>1.6320000000000001E-2</v>
      </c>
      <c r="O188" s="159">
        <f>ROUND(E188*N188,2)</f>
        <v>0.86</v>
      </c>
      <c r="P188" s="159">
        <v>0</v>
      </c>
      <c r="Q188" s="159">
        <f>ROUND(E188*P188,2)</f>
        <v>0</v>
      </c>
      <c r="R188" s="160"/>
      <c r="S188" s="160" t="s">
        <v>165</v>
      </c>
      <c r="T188" s="160" t="s">
        <v>165</v>
      </c>
      <c r="U188" s="160">
        <v>0.42899999999999999</v>
      </c>
      <c r="V188" s="160">
        <f>ROUND(E188*U188,2)</f>
        <v>22.65</v>
      </c>
      <c r="W188" s="160"/>
      <c r="X188" s="160" t="s">
        <v>166</v>
      </c>
      <c r="Y188" s="149"/>
      <c r="Z188" s="149"/>
      <c r="AA188" s="149"/>
      <c r="AB188" s="149"/>
      <c r="AC188" s="149"/>
      <c r="AD188" s="149"/>
      <c r="AE188" s="149"/>
      <c r="AF188" s="149"/>
      <c r="AG188" s="149" t="s">
        <v>167</v>
      </c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1" x14ac:dyDescent="0.2">
      <c r="A189" s="156"/>
      <c r="B189" s="157"/>
      <c r="C189" s="190" t="s">
        <v>276</v>
      </c>
      <c r="D189" s="162"/>
      <c r="E189" s="163">
        <v>7.2</v>
      </c>
      <c r="F189" s="160"/>
      <c r="G189" s="160"/>
      <c r="H189" s="160"/>
      <c r="I189" s="160"/>
      <c r="J189" s="160"/>
      <c r="K189" s="160"/>
      <c r="L189" s="160"/>
      <c r="M189" s="160"/>
      <c r="N189" s="159"/>
      <c r="O189" s="159"/>
      <c r="P189" s="159"/>
      <c r="Q189" s="159"/>
      <c r="R189" s="160"/>
      <c r="S189" s="160"/>
      <c r="T189" s="160"/>
      <c r="U189" s="160"/>
      <c r="V189" s="160"/>
      <c r="W189" s="160"/>
      <c r="X189" s="160"/>
      <c r="Y189" s="149"/>
      <c r="Z189" s="149"/>
      <c r="AA189" s="149"/>
      <c r="AB189" s="149"/>
      <c r="AC189" s="149"/>
      <c r="AD189" s="149"/>
      <c r="AE189" s="149"/>
      <c r="AF189" s="149"/>
      <c r="AG189" s="149" t="s">
        <v>169</v>
      </c>
      <c r="AH189" s="149">
        <v>0</v>
      </c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outlineLevel="1" x14ac:dyDescent="0.2">
      <c r="A190" s="156"/>
      <c r="B190" s="157"/>
      <c r="C190" s="190" t="s">
        <v>277</v>
      </c>
      <c r="D190" s="162"/>
      <c r="E190" s="163">
        <v>14.4</v>
      </c>
      <c r="F190" s="160"/>
      <c r="G190" s="160"/>
      <c r="H190" s="160"/>
      <c r="I190" s="160"/>
      <c r="J190" s="160"/>
      <c r="K190" s="160"/>
      <c r="L190" s="160"/>
      <c r="M190" s="160"/>
      <c r="N190" s="159"/>
      <c r="O190" s="159"/>
      <c r="P190" s="159"/>
      <c r="Q190" s="159"/>
      <c r="R190" s="160"/>
      <c r="S190" s="160"/>
      <c r="T190" s="160"/>
      <c r="U190" s="160"/>
      <c r="V190" s="160"/>
      <c r="W190" s="160"/>
      <c r="X190" s="160"/>
      <c r="Y190" s="149"/>
      <c r="Z190" s="149"/>
      <c r="AA190" s="149"/>
      <c r="AB190" s="149"/>
      <c r="AC190" s="149"/>
      <c r="AD190" s="149"/>
      <c r="AE190" s="149"/>
      <c r="AF190" s="149"/>
      <c r="AG190" s="149" t="s">
        <v>169</v>
      </c>
      <c r="AH190" s="149">
        <v>0</v>
      </c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2">
      <c r="A191" s="156"/>
      <c r="B191" s="157"/>
      <c r="C191" s="190" t="s">
        <v>278</v>
      </c>
      <c r="D191" s="162"/>
      <c r="E191" s="163">
        <v>14.4</v>
      </c>
      <c r="F191" s="160"/>
      <c r="G191" s="160"/>
      <c r="H191" s="160"/>
      <c r="I191" s="160"/>
      <c r="J191" s="160"/>
      <c r="K191" s="160"/>
      <c r="L191" s="160"/>
      <c r="M191" s="160"/>
      <c r="N191" s="159"/>
      <c r="O191" s="159"/>
      <c r="P191" s="159"/>
      <c r="Q191" s="159"/>
      <c r="R191" s="160"/>
      <c r="S191" s="160"/>
      <c r="T191" s="160"/>
      <c r="U191" s="160"/>
      <c r="V191" s="160"/>
      <c r="W191" s="160"/>
      <c r="X191" s="160"/>
      <c r="Y191" s="149"/>
      <c r="Z191" s="149"/>
      <c r="AA191" s="149"/>
      <c r="AB191" s="149"/>
      <c r="AC191" s="149"/>
      <c r="AD191" s="149"/>
      <c r="AE191" s="149"/>
      <c r="AF191" s="149"/>
      <c r="AG191" s="149" t="s">
        <v>169</v>
      </c>
      <c r="AH191" s="149">
        <v>0</v>
      </c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1" x14ac:dyDescent="0.2">
      <c r="A192" s="156"/>
      <c r="B192" s="157"/>
      <c r="C192" s="190" t="s">
        <v>279</v>
      </c>
      <c r="D192" s="162"/>
      <c r="E192" s="163">
        <v>2.4</v>
      </c>
      <c r="F192" s="160"/>
      <c r="G192" s="160"/>
      <c r="H192" s="160"/>
      <c r="I192" s="160"/>
      <c r="J192" s="160"/>
      <c r="K192" s="160"/>
      <c r="L192" s="160"/>
      <c r="M192" s="160"/>
      <c r="N192" s="159"/>
      <c r="O192" s="159"/>
      <c r="P192" s="159"/>
      <c r="Q192" s="159"/>
      <c r="R192" s="160"/>
      <c r="S192" s="160"/>
      <c r="T192" s="160"/>
      <c r="U192" s="160"/>
      <c r="V192" s="160"/>
      <c r="W192" s="160"/>
      <c r="X192" s="160"/>
      <c r="Y192" s="149"/>
      <c r="Z192" s="149"/>
      <c r="AA192" s="149"/>
      <c r="AB192" s="149"/>
      <c r="AC192" s="149"/>
      <c r="AD192" s="149"/>
      <c r="AE192" s="149"/>
      <c r="AF192" s="149"/>
      <c r="AG192" s="149" t="s">
        <v>169</v>
      </c>
      <c r="AH192" s="149">
        <v>0</v>
      </c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1" x14ac:dyDescent="0.2">
      <c r="A193" s="156"/>
      <c r="B193" s="157"/>
      <c r="C193" s="190" t="s">
        <v>280</v>
      </c>
      <c r="D193" s="162"/>
      <c r="E193" s="163">
        <v>7.2</v>
      </c>
      <c r="F193" s="160"/>
      <c r="G193" s="160"/>
      <c r="H193" s="160"/>
      <c r="I193" s="160"/>
      <c r="J193" s="160"/>
      <c r="K193" s="160"/>
      <c r="L193" s="160"/>
      <c r="M193" s="160"/>
      <c r="N193" s="159"/>
      <c r="O193" s="159"/>
      <c r="P193" s="159"/>
      <c r="Q193" s="159"/>
      <c r="R193" s="160"/>
      <c r="S193" s="160"/>
      <c r="T193" s="160"/>
      <c r="U193" s="160"/>
      <c r="V193" s="160"/>
      <c r="W193" s="160"/>
      <c r="X193" s="160"/>
      <c r="Y193" s="149"/>
      <c r="Z193" s="149"/>
      <c r="AA193" s="149"/>
      <c r="AB193" s="149"/>
      <c r="AC193" s="149"/>
      <c r="AD193" s="149"/>
      <c r="AE193" s="149"/>
      <c r="AF193" s="149"/>
      <c r="AG193" s="149" t="s">
        <v>169</v>
      </c>
      <c r="AH193" s="149">
        <v>0</v>
      </c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outlineLevel="1" x14ac:dyDescent="0.2">
      <c r="A194" s="156"/>
      <c r="B194" s="157"/>
      <c r="C194" s="190" t="s">
        <v>281</v>
      </c>
      <c r="D194" s="162"/>
      <c r="E194" s="163">
        <v>7.2</v>
      </c>
      <c r="F194" s="160"/>
      <c r="G194" s="160"/>
      <c r="H194" s="160"/>
      <c r="I194" s="160"/>
      <c r="J194" s="160"/>
      <c r="K194" s="160"/>
      <c r="L194" s="160"/>
      <c r="M194" s="160"/>
      <c r="N194" s="159"/>
      <c r="O194" s="159"/>
      <c r="P194" s="159"/>
      <c r="Q194" s="159"/>
      <c r="R194" s="160"/>
      <c r="S194" s="160"/>
      <c r="T194" s="160"/>
      <c r="U194" s="160"/>
      <c r="V194" s="160"/>
      <c r="W194" s="160"/>
      <c r="X194" s="160"/>
      <c r="Y194" s="149"/>
      <c r="Z194" s="149"/>
      <c r="AA194" s="149"/>
      <c r="AB194" s="149"/>
      <c r="AC194" s="149"/>
      <c r="AD194" s="149"/>
      <c r="AE194" s="149"/>
      <c r="AF194" s="149"/>
      <c r="AG194" s="149" t="s">
        <v>169</v>
      </c>
      <c r="AH194" s="149">
        <v>0</v>
      </c>
      <c r="AI194" s="149"/>
      <c r="AJ194" s="149"/>
      <c r="AK194" s="149"/>
      <c r="AL194" s="149"/>
      <c r="AM194" s="149"/>
      <c r="AN194" s="149"/>
      <c r="AO194" s="149"/>
      <c r="AP194" s="149"/>
      <c r="AQ194" s="149"/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49"/>
      <c r="BB194" s="149"/>
      <c r="BC194" s="149"/>
      <c r="BD194" s="149"/>
      <c r="BE194" s="149"/>
      <c r="BF194" s="149"/>
      <c r="BG194" s="149"/>
      <c r="BH194" s="149"/>
    </row>
    <row r="195" spans="1:60" outlineLevel="1" x14ac:dyDescent="0.2">
      <c r="A195" s="181">
        <v>59</v>
      </c>
      <c r="B195" s="182" t="s">
        <v>356</v>
      </c>
      <c r="C195" s="191" t="s">
        <v>357</v>
      </c>
      <c r="D195" s="183" t="s">
        <v>245</v>
      </c>
      <c r="E195" s="184">
        <v>8</v>
      </c>
      <c r="F195" s="185"/>
      <c r="G195" s="186">
        <f>ROUND(E195*F195,2)</f>
        <v>0</v>
      </c>
      <c r="H195" s="161"/>
      <c r="I195" s="160">
        <f>ROUND(E195*H195,2)</f>
        <v>0</v>
      </c>
      <c r="J195" s="161"/>
      <c r="K195" s="160">
        <f>ROUND(E195*J195,2)</f>
        <v>0</v>
      </c>
      <c r="L195" s="160">
        <v>21</v>
      </c>
      <c r="M195" s="160">
        <f>G195*(1+L195/100)</f>
        <v>0</v>
      </c>
      <c r="N195" s="159">
        <v>0</v>
      </c>
      <c r="O195" s="159">
        <f>ROUND(E195*N195,2)</f>
        <v>0</v>
      </c>
      <c r="P195" s="159">
        <v>0</v>
      </c>
      <c r="Q195" s="159">
        <f>ROUND(E195*P195,2)</f>
        <v>0</v>
      </c>
      <c r="R195" s="160"/>
      <c r="S195" s="160" t="s">
        <v>165</v>
      </c>
      <c r="T195" s="160" t="s">
        <v>165</v>
      </c>
      <c r="U195" s="160">
        <v>6.2E-2</v>
      </c>
      <c r="V195" s="160">
        <f>ROUND(E195*U195,2)</f>
        <v>0.5</v>
      </c>
      <c r="W195" s="160"/>
      <c r="X195" s="160" t="s">
        <v>166</v>
      </c>
      <c r="Y195" s="149"/>
      <c r="Z195" s="149"/>
      <c r="AA195" s="149"/>
      <c r="AB195" s="149"/>
      <c r="AC195" s="149"/>
      <c r="AD195" s="149"/>
      <c r="AE195" s="149"/>
      <c r="AF195" s="149"/>
      <c r="AG195" s="149" t="s">
        <v>167</v>
      </c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1" x14ac:dyDescent="0.2">
      <c r="A196" s="181">
        <v>60</v>
      </c>
      <c r="B196" s="182" t="s">
        <v>358</v>
      </c>
      <c r="C196" s="191" t="s">
        <v>359</v>
      </c>
      <c r="D196" s="183" t="s">
        <v>269</v>
      </c>
      <c r="E196" s="184">
        <v>3</v>
      </c>
      <c r="F196" s="185"/>
      <c r="G196" s="186">
        <f>ROUND(E196*F196,2)</f>
        <v>0</v>
      </c>
      <c r="H196" s="161"/>
      <c r="I196" s="160">
        <f>ROUND(E196*H196,2)</f>
        <v>0</v>
      </c>
      <c r="J196" s="161"/>
      <c r="K196" s="160">
        <f>ROUND(E196*J196,2)</f>
        <v>0</v>
      </c>
      <c r="L196" s="160">
        <v>21</v>
      </c>
      <c r="M196" s="160">
        <f>G196*(1+L196/100)</f>
        <v>0</v>
      </c>
      <c r="N196" s="159">
        <v>0</v>
      </c>
      <c r="O196" s="159">
        <f>ROUND(E196*N196,2)</f>
        <v>0</v>
      </c>
      <c r="P196" s="159">
        <v>0</v>
      </c>
      <c r="Q196" s="159">
        <f>ROUND(E196*P196,2)</f>
        <v>0</v>
      </c>
      <c r="R196" s="160"/>
      <c r="S196" s="160" t="s">
        <v>225</v>
      </c>
      <c r="T196" s="160" t="s">
        <v>226</v>
      </c>
      <c r="U196" s="160">
        <v>0.03</v>
      </c>
      <c r="V196" s="160">
        <f>ROUND(E196*U196,2)</f>
        <v>0.09</v>
      </c>
      <c r="W196" s="160"/>
      <c r="X196" s="160" t="s">
        <v>166</v>
      </c>
      <c r="Y196" s="149"/>
      <c r="Z196" s="149"/>
      <c r="AA196" s="149"/>
      <c r="AB196" s="149"/>
      <c r="AC196" s="149"/>
      <c r="AD196" s="149"/>
      <c r="AE196" s="149"/>
      <c r="AF196" s="149"/>
      <c r="AG196" s="149" t="s">
        <v>167</v>
      </c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outlineLevel="1" x14ac:dyDescent="0.2">
      <c r="A197" s="181">
        <v>61</v>
      </c>
      <c r="B197" s="182" t="s">
        <v>360</v>
      </c>
      <c r="C197" s="191" t="s">
        <v>361</v>
      </c>
      <c r="D197" s="183" t="s">
        <v>269</v>
      </c>
      <c r="E197" s="184">
        <v>3</v>
      </c>
      <c r="F197" s="185"/>
      <c r="G197" s="186">
        <f>ROUND(E197*F197,2)</f>
        <v>0</v>
      </c>
      <c r="H197" s="161"/>
      <c r="I197" s="160">
        <f>ROUND(E197*H197,2)</f>
        <v>0</v>
      </c>
      <c r="J197" s="161"/>
      <c r="K197" s="160">
        <f>ROUND(E197*J197,2)</f>
        <v>0</v>
      </c>
      <c r="L197" s="160">
        <v>21</v>
      </c>
      <c r="M197" s="160">
        <f>G197*(1+L197/100)</f>
        <v>0</v>
      </c>
      <c r="N197" s="159">
        <v>0</v>
      </c>
      <c r="O197" s="159">
        <f>ROUND(E197*N197,2)</f>
        <v>0</v>
      </c>
      <c r="P197" s="159">
        <v>0</v>
      </c>
      <c r="Q197" s="159">
        <f>ROUND(E197*P197,2)</f>
        <v>0</v>
      </c>
      <c r="R197" s="160"/>
      <c r="S197" s="160" t="s">
        <v>225</v>
      </c>
      <c r="T197" s="160" t="s">
        <v>226</v>
      </c>
      <c r="U197" s="160">
        <v>0.05</v>
      </c>
      <c r="V197" s="160">
        <f>ROUND(E197*U197,2)</f>
        <v>0.15</v>
      </c>
      <c r="W197" s="160"/>
      <c r="X197" s="160" t="s">
        <v>166</v>
      </c>
      <c r="Y197" s="149"/>
      <c r="Z197" s="149"/>
      <c r="AA197" s="149"/>
      <c r="AB197" s="149"/>
      <c r="AC197" s="149"/>
      <c r="AD197" s="149"/>
      <c r="AE197" s="149"/>
      <c r="AF197" s="149"/>
      <c r="AG197" s="149" t="s">
        <v>167</v>
      </c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1" x14ac:dyDescent="0.2">
      <c r="A198" s="175">
        <v>62</v>
      </c>
      <c r="B198" s="176" t="s">
        <v>362</v>
      </c>
      <c r="C198" s="189" t="s">
        <v>363</v>
      </c>
      <c r="D198" s="177" t="s">
        <v>364</v>
      </c>
      <c r="E198" s="178">
        <v>20</v>
      </c>
      <c r="F198" s="179"/>
      <c r="G198" s="180">
        <f>ROUND(E198*F198,2)</f>
        <v>0</v>
      </c>
      <c r="H198" s="161"/>
      <c r="I198" s="160">
        <f>ROUND(E198*H198,2)</f>
        <v>0</v>
      </c>
      <c r="J198" s="161"/>
      <c r="K198" s="160">
        <f>ROUND(E198*J198,2)</f>
        <v>0</v>
      </c>
      <c r="L198" s="160">
        <v>21</v>
      </c>
      <c r="M198" s="160">
        <f>G198*(1+L198/100)</f>
        <v>0</v>
      </c>
      <c r="N198" s="159">
        <v>0</v>
      </c>
      <c r="O198" s="159">
        <f>ROUND(E198*N198,2)</f>
        <v>0</v>
      </c>
      <c r="P198" s="159">
        <v>0</v>
      </c>
      <c r="Q198" s="159">
        <f>ROUND(E198*P198,2)</f>
        <v>0</v>
      </c>
      <c r="R198" s="160" t="s">
        <v>365</v>
      </c>
      <c r="S198" s="160" t="s">
        <v>165</v>
      </c>
      <c r="T198" s="160" t="s">
        <v>165</v>
      </c>
      <c r="U198" s="160">
        <v>1</v>
      </c>
      <c r="V198" s="160">
        <f>ROUND(E198*U198,2)</f>
        <v>20</v>
      </c>
      <c r="W198" s="160"/>
      <c r="X198" s="160" t="s">
        <v>366</v>
      </c>
      <c r="Y198" s="149"/>
      <c r="Z198" s="149"/>
      <c r="AA198" s="149"/>
      <c r="AB198" s="149"/>
      <c r="AC198" s="149"/>
      <c r="AD198" s="149"/>
      <c r="AE198" s="149"/>
      <c r="AF198" s="149"/>
      <c r="AG198" s="149" t="s">
        <v>367</v>
      </c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outlineLevel="1" x14ac:dyDescent="0.2">
      <c r="A199" s="156">
        <v>63</v>
      </c>
      <c r="B199" s="157" t="s">
        <v>368</v>
      </c>
      <c r="C199" s="192" t="s">
        <v>369</v>
      </c>
      <c r="D199" s="158" t="s">
        <v>0</v>
      </c>
      <c r="E199" s="187"/>
      <c r="F199" s="161"/>
      <c r="G199" s="160">
        <f>ROUND(E199*F199,2)</f>
        <v>0</v>
      </c>
      <c r="H199" s="161"/>
      <c r="I199" s="160">
        <f>ROUND(E199*H199,2)</f>
        <v>0</v>
      </c>
      <c r="J199" s="161"/>
      <c r="K199" s="160">
        <f>ROUND(E199*J199,2)</f>
        <v>0</v>
      </c>
      <c r="L199" s="160">
        <v>21</v>
      </c>
      <c r="M199" s="160">
        <f>G199*(1+L199/100)</f>
        <v>0</v>
      </c>
      <c r="N199" s="159">
        <v>0</v>
      </c>
      <c r="O199" s="159">
        <f>ROUND(E199*N199,2)</f>
        <v>0</v>
      </c>
      <c r="P199" s="159">
        <v>0</v>
      </c>
      <c r="Q199" s="159">
        <f>ROUND(E199*P199,2)</f>
        <v>0</v>
      </c>
      <c r="R199" s="160"/>
      <c r="S199" s="160" t="s">
        <v>165</v>
      </c>
      <c r="T199" s="160" t="s">
        <v>165</v>
      </c>
      <c r="U199" s="160">
        <v>0</v>
      </c>
      <c r="V199" s="160">
        <f>ROUND(E199*U199,2)</f>
        <v>0</v>
      </c>
      <c r="W199" s="160"/>
      <c r="X199" s="160" t="s">
        <v>299</v>
      </c>
      <c r="Y199" s="149"/>
      <c r="Z199" s="149"/>
      <c r="AA199" s="149"/>
      <c r="AB199" s="149"/>
      <c r="AC199" s="149"/>
      <c r="AD199" s="149"/>
      <c r="AE199" s="149"/>
      <c r="AF199" s="149"/>
      <c r="AG199" s="149" t="s">
        <v>300</v>
      </c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x14ac:dyDescent="0.2">
      <c r="A200" s="168" t="s">
        <v>160</v>
      </c>
      <c r="B200" s="169" t="s">
        <v>114</v>
      </c>
      <c r="C200" s="188" t="s">
        <v>115</v>
      </c>
      <c r="D200" s="170"/>
      <c r="E200" s="171"/>
      <c r="F200" s="172"/>
      <c r="G200" s="173">
        <f>SUMIF(AG201:AG210,"&lt;&gt;NOR",G201:G210)</f>
        <v>0</v>
      </c>
      <c r="H200" s="167"/>
      <c r="I200" s="167">
        <f>SUM(I201:I210)</f>
        <v>0</v>
      </c>
      <c r="J200" s="167"/>
      <c r="K200" s="167">
        <f>SUM(K201:K210)</f>
        <v>0</v>
      </c>
      <c r="L200" s="167"/>
      <c r="M200" s="167">
        <f>SUM(M201:M210)</f>
        <v>0</v>
      </c>
      <c r="N200" s="166"/>
      <c r="O200" s="166">
        <f>SUM(O201:O210)</f>
        <v>0.1</v>
      </c>
      <c r="P200" s="166"/>
      <c r="Q200" s="166">
        <f>SUM(Q201:Q210)</f>
        <v>0</v>
      </c>
      <c r="R200" s="167"/>
      <c r="S200" s="167"/>
      <c r="T200" s="167"/>
      <c r="U200" s="167"/>
      <c r="V200" s="167">
        <f>SUM(V201:V210)</f>
        <v>4.4200000000000008</v>
      </c>
      <c r="W200" s="167"/>
      <c r="X200" s="167"/>
      <c r="AG200" t="s">
        <v>161</v>
      </c>
    </row>
    <row r="201" spans="1:60" ht="22.5" outlineLevel="1" x14ac:dyDescent="0.2">
      <c r="A201" s="175">
        <v>64</v>
      </c>
      <c r="B201" s="176" t="s">
        <v>370</v>
      </c>
      <c r="C201" s="189" t="s">
        <v>371</v>
      </c>
      <c r="D201" s="177" t="s">
        <v>164</v>
      </c>
      <c r="E201" s="178">
        <v>3.5</v>
      </c>
      <c r="F201" s="179"/>
      <c r="G201" s="180">
        <f>ROUND(E201*F201,2)</f>
        <v>0</v>
      </c>
      <c r="H201" s="161"/>
      <c r="I201" s="160">
        <f>ROUND(E201*H201,2)</f>
        <v>0</v>
      </c>
      <c r="J201" s="161"/>
      <c r="K201" s="160">
        <f>ROUND(E201*J201,2)</f>
        <v>0</v>
      </c>
      <c r="L201" s="160">
        <v>21</v>
      </c>
      <c r="M201" s="160">
        <f>G201*(1+L201/100)</f>
        <v>0</v>
      </c>
      <c r="N201" s="159">
        <v>0</v>
      </c>
      <c r="O201" s="159">
        <f>ROUND(E201*N201,2)</f>
        <v>0</v>
      </c>
      <c r="P201" s="159">
        <v>0</v>
      </c>
      <c r="Q201" s="159">
        <f>ROUND(E201*P201,2)</f>
        <v>0</v>
      </c>
      <c r="R201" s="160"/>
      <c r="S201" s="160" t="s">
        <v>165</v>
      </c>
      <c r="T201" s="160" t="s">
        <v>165</v>
      </c>
      <c r="U201" s="160">
        <v>1.6E-2</v>
      </c>
      <c r="V201" s="160">
        <f>ROUND(E201*U201,2)</f>
        <v>0.06</v>
      </c>
      <c r="W201" s="160"/>
      <c r="X201" s="160" t="s">
        <v>166</v>
      </c>
      <c r="Y201" s="149"/>
      <c r="Z201" s="149"/>
      <c r="AA201" s="149"/>
      <c r="AB201" s="149"/>
      <c r="AC201" s="149"/>
      <c r="AD201" s="149"/>
      <c r="AE201" s="149"/>
      <c r="AF201" s="149"/>
      <c r="AG201" s="149" t="s">
        <v>167</v>
      </c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1" x14ac:dyDescent="0.2">
      <c r="A202" s="156"/>
      <c r="B202" s="157"/>
      <c r="C202" s="190" t="s">
        <v>303</v>
      </c>
      <c r="D202" s="162"/>
      <c r="E202" s="163">
        <v>3.5</v>
      </c>
      <c r="F202" s="160"/>
      <c r="G202" s="160"/>
      <c r="H202" s="160"/>
      <c r="I202" s="160"/>
      <c r="J202" s="160"/>
      <c r="K202" s="160"/>
      <c r="L202" s="160"/>
      <c r="M202" s="160"/>
      <c r="N202" s="159"/>
      <c r="O202" s="159"/>
      <c r="P202" s="159"/>
      <c r="Q202" s="159"/>
      <c r="R202" s="160"/>
      <c r="S202" s="160"/>
      <c r="T202" s="160"/>
      <c r="U202" s="160"/>
      <c r="V202" s="160"/>
      <c r="W202" s="160"/>
      <c r="X202" s="160"/>
      <c r="Y202" s="149"/>
      <c r="Z202" s="149"/>
      <c r="AA202" s="149"/>
      <c r="AB202" s="149"/>
      <c r="AC202" s="149"/>
      <c r="AD202" s="149"/>
      <c r="AE202" s="149"/>
      <c r="AF202" s="149"/>
      <c r="AG202" s="149" t="s">
        <v>169</v>
      </c>
      <c r="AH202" s="149">
        <v>0</v>
      </c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1" x14ac:dyDescent="0.2">
      <c r="A203" s="181">
        <v>65</v>
      </c>
      <c r="B203" s="182" t="s">
        <v>372</v>
      </c>
      <c r="C203" s="191" t="s">
        <v>373</v>
      </c>
      <c r="D203" s="183" t="s">
        <v>164</v>
      </c>
      <c r="E203" s="184">
        <v>3.5</v>
      </c>
      <c r="F203" s="185"/>
      <c r="G203" s="186">
        <f>ROUND(E203*F203,2)</f>
        <v>0</v>
      </c>
      <c r="H203" s="161"/>
      <c r="I203" s="160">
        <f>ROUND(E203*H203,2)</f>
        <v>0</v>
      </c>
      <c r="J203" s="161"/>
      <c r="K203" s="160">
        <f>ROUND(E203*J203,2)</f>
        <v>0</v>
      </c>
      <c r="L203" s="160">
        <v>21</v>
      </c>
      <c r="M203" s="160">
        <f>G203*(1+L203/100)</f>
        <v>0</v>
      </c>
      <c r="N203" s="159">
        <v>2.1000000000000001E-4</v>
      </c>
      <c r="O203" s="159">
        <f>ROUND(E203*N203,2)</f>
        <v>0</v>
      </c>
      <c r="P203" s="159">
        <v>0</v>
      </c>
      <c r="Q203" s="159">
        <f>ROUND(E203*P203,2)</f>
        <v>0</v>
      </c>
      <c r="R203" s="160"/>
      <c r="S203" s="160" t="s">
        <v>165</v>
      </c>
      <c r="T203" s="160" t="s">
        <v>165</v>
      </c>
      <c r="U203" s="160">
        <v>0.05</v>
      </c>
      <c r="V203" s="160">
        <f>ROUND(E203*U203,2)</f>
        <v>0.18</v>
      </c>
      <c r="W203" s="160"/>
      <c r="X203" s="160" t="s">
        <v>166</v>
      </c>
      <c r="Y203" s="149"/>
      <c r="Z203" s="149"/>
      <c r="AA203" s="149"/>
      <c r="AB203" s="149"/>
      <c r="AC203" s="149"/>
      <c r="AD203" s="149"/>
      <c r="AE203" s="149"/>
      <c r="AF203" s="149"/>
      <c r="AG203" s="149" t="s">
        <v>167</v>
      </c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1" x14ac:dyDescent="0.2">
      <c r="A204" s="181">
        <v>66</v>
      </c>
      <c r="B204" s="182" t="s">
        <v>374</v>
      </c>
      <c r="C204" s="191" t="s">
        <v>375</v>
      </c>
      <c r="D204" s="183" t="s">
        <v>164</v>
      </c>
      <c r="E204" s="184">
        <v>3.5</v>
      </c>
      <c r="F204" s="185"/>
      <c r="G204" s="186">
        <f>ROUND(E204*F204,2)</f>
        <v>0</v>
      </c>
      <c r="H204" s="161"/>
      <c r="I204" s="160">
        <f>ROUND(E204*H204,2)</f>
        <v>0</v>
      </c>
      <c r="J204" s="161"/>
      <c r="K204" s="160">
        <f>ROUND(E204*J204,2)</f>
        <v>0</v>
      </c>
      <c r="L204" s="160">
        <v>21</v>
      </c>
      <c r="M204" s="160">
        <f>G204*(1+L204/100)</f>
        <v>0</v>
      </c>
      <c r="N204" s="159">
        <v>5.0400000000000002E-3</v>
      </c>
      <c r="O204" s="159">
        <f>ROUND(E204*N204,2)</f>
        <v>0.02</v>
      </c>
      <c r="P204" s="159">
        <v>0</v>
      </c>
      <c r="Q204" s="159">
        <f>ROUND(E204*P204,2)</f>
        <v>0</v>
      </c>
      <c r="R204" s="160"/>
      <c r="S204" s="160" t="s">
        <v>165</v>
      </c>
      <c r="T204" s="160" t="s">
        <v>165</v>
      </c>
      <c r="U204" s="160">
        <v>0.97799999999999998</v>
      </c>
      <c r="V204" s="160">
        <f>ROUND(E204*U204,2)</f>
        <v>3.42</v>
      </c>
      <c r="W204" s="160"/>
      <c r="X204" s="160" t="s">
        <v>166</v>
      </c>
      <c r="Y204" s="149"/>
      <c r="Z204" s="149"/>
      <c r="AA204" s="149"/>
      <c r="AB204" s="149"/>
      <c r="AC204" s="149"/>
      <c r="AD204" s="149"/>
      <c r="AE204" s="149"/>
      <c r="AF204" s="149"/>
      <c r="AG204" s="149" t="s">
        <v>167</v>
      </c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1" x14ac:dyDescent="0.2">
      <c r="A205" s="175">
        <v>67</v>
      </c>
      <c r="B205" s="176" t="s">
        <v>376</v>
      </c>
      <c r="C205" s="189" t="s">
        <v>377</v>
      </c>
      <c r="D205" s="177" t="s">
        <v>196</v>
      </c>
      <c r="E205" s="178">
        <v>7</v>
      </c>
      <c r="F205" s="179"/>
      <c r="G205" s="180">
        <f>ROUND(E205*F205,2)</f>
        <v>0</v>
      </c>
      <c r="H205" s="161"/>
      <c r="I205" s="160">
        <f>ROUND(E205*H205,2)</f>
        <v>0</v>
      </c>
      <c r="J205" s="161"/>
      <c r="K205" s="160">
        <f>ROUND(E205*J205,2)</f>
        <v>0</v>
      </c>
      <c r="L205" s="160">
        <v>21</v>
      </c>
      <c r="M205" s="160">
        <f>G205*(1+L205/100)</f>
        <v>0</v>
      </c>
      <c r="N205" s="159">
        <v>4.0000000000000003E-5</v>
      </c>
      <c r="O205" s="159">
        <f>ROUND(E205*N205,2)</f>
        <v>0</v>
      </c>
      <c r="P205" s="159">
        <v>0</v>
      </c>
      <c r="Q205" s="159">
        <f>ROUND(E205*P205,2)</f>
        <v>0</v>
      </c>
      <c r="R205" s="160"/>
      <c r="S205" s="160" t="s">
        <v>165</v>
      </c>
      <c r="T205" s="160" t="s">
        <v>165</v>
      </c>
      <c r="U205" s="160">
        <v>7.0000000000000007E-2</v>
      </c>
      <c r="V205" s="160">
        <f>ROUND(E205*U205,2)</f>
        <v>0.49</v>
      </c>
      <c r="W205" s="160"/>
      <c r="X205" s="160" t="s">
        <v>166</v>
      </c>
      <c r="Y205" s="149"/>
      <c r="Z205" s="149"/>
      <c r="AA205" s="149"/>
      <c r="AB205" s="149"/>
      <c r="AC205" s="149"/>
      <c r="AD205" s="149"/>
      <c r="AE205" s="149"/>
      <c r="AF205" s="149"/>
      <c r="AG205" s="149" t="s">
        <v>167</v>
      </c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1" x14ac:dyDescent="0.2">
      <c r="A206" s="156"/>
      <c r="B206" s="157"/>
      <c r="C206" s="190" t="s">
        <v>309</v>
      </c>
      <c r="D206" s="162"/>
      <c r="E206" s="163">
        <v>7</v>
      </c>
      <c r="F206" s="160"/>
      <c r="G206" s="160"/>
      <c r="H206" s="160"/>
      <c r="I206" s="160"/>
      <c r="J206" s="160"/>
      <c r="K206" s="160"/>
      <c r="L206" s="160"/>
      <c r="M206" s="160"/>
      <c r="N206" s="159"/>
      <c r="O206" s="159"/>
      <c r="P206" s="159"/>
      <c r="Q206" s="159"/>
      <c r="R206" s="160"/>
      <c r="S206" s="160"/>
      <c r="T206" s="160"/>
      <c r="U206" s="160"/>
      <c r="V206" s="160"/>
      <c r="W206" s="160"/>
      <c r="X206" s="160"/>
      <c r="Y206" s="149"/>
      <c r="Z206" s="149"/>
      <c r="AA206" s="149"/>
      <c r="AB206" s="149"/>
      <c r="AC206" s="149"/>
      <c r="AD206" s="149"/>
      <c r="AE206" s="149"/>
      <c r="AF206" s="149"/>
      <c r="AG206" s="149" t="s">
        <v>169</v>
      </c>
      <c r="AH206" s="149">
        <v>0</v>
      </c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1" x14ac:dyDescent="0.2">
      <c r="A207" s="181">
        <v>68</v>
      </c>
      <c r="B207" s="182" t="s">
        <v>378</v>
      </c>
      <c r="C207" s="191" t="s">
        <v>379</v>
      </c>
      <c r="D207" s="183" t="s">
        <v>164</v>
      </c>
      <c r="E207" s="184">
        <v>3.5</v>
      </c>
      <c r="F207" s="185"/>
      <c r="G207" s="186">
        <f>ROUND(E207*F207,2)</f>
        <v>0</v>
      </c>
      <c r="H207" s="161"/>
      <c r="I207" s="160">
        <f>ROUND(E207*H207,2)</f>
        <v>0</v>
      </c>
      <c r="J207" s="161"/>
      <c r="K207" s="160">
        <f>ROUND(E207*J207,2)</f>
        <v>0</v>
      </c>
      <c r="L207" s="160">
        <v>21</v>
      </c>
      <c r="M207" s="160">
        <f>G207*(1+L207/100)</f>
        <v>0</v>
      </c>
      <c r="N207" s="159">
        <v>0</v>
      </c>
      <c r="O207" s="159">
        <f>ROUND(E207*N207,2)</f>
        <v>0</v>
      </c>
      <c r="P207" s="159">
        <v>0</v>
      </c>
      <c r="Q207" s="159">
        <f>ROUND(E207*P207,2)</f>
        <v>0</v>
      </c>
      <c r="R207" s="160"/>
      <c r="S207" s="160" t="s">
        <v>165</v>
      </c>
      <c r="T207" s="160" t="s">
        <v>165</v>
      </c>
      <c r="U207" s="160">
        <v>0.03</v>
      </c>
      <c r="V207" s="160">
        <f>ROUND(E207*U207,2)</f>
        <v>0.11</v>
      </c>
      <c r="W207" s="160"/>
      <c r="X207" s="160" t="s">
        <v>166</v>
      </c>
      <c r="Y207" s="149"/>
      <c r="Z207" s="149"/>
      <c r="AA207" s="149"/>
      <c r="AB207" s="149"/>
      <c r="AC207" s="149"/>
      <c r="AD207" s="149"/>
      <c r="AE207" s="149"/>
      <c r="AF207" s="149"/>
      <c r="AG207" s="149" t="s">
        <v>167</v>
      </c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 x14ac:dyDescent="0.2">
      <c r="A208" s="181">
        <v>69</v>
      </c>
      <c r="B208" s="182" t="s">
        <v>380</v>
      </c>
      <c r="C208" s="191" t="s">
        <v>381</v>
      </c>
      <c r="D208" s="183" t="s">
        <v>164</v>
      </c>
      <c r="E208" s="184">
        <v>3.5</v>
      </c>
      <c r="F208" s="185"/>
      <c r="G208" s="186">
        <f>ROUND(E208*F208,2)</f>
        <v>0</v>
      </c>
      <c r="H208" s="161"/>
      <c r="I208" s="160">
        <f>ROUND(E208*H208,2)</f>
        <v>0</v>
      </c>
      <c r="J208" s="161"/>
      <c r="K208" s="160">
        <f>ROUND(E208*J208,2)</f>
        <v>0</v>
      </c>
      <c r="L208" s="160">
        <v>21</v>
      </c>
      <c r="M208" s="160">
        <f>G208*(1+L208/100)</f>
        <v>0</v>
      </c>
      <c r="N208" s="159">
        <v>1.1999999999999999E-3</v>
      </c>
      <c r="O208" s="159">
        <f>ROUND(E208*N208,2)</f>
        <v>0</v>
      </c>
      <c r="P208" s="159">
        <v>0</v>
      </c>
      <c r="Q208" s="159">
        <f>ROUND(E208*P208,2)</f>
        <v>0</v>
      </c>
      <c r="R208" s="160"/>
      <c r="S208" s="160" t="s">
        <v>165</v>
      </c>
      <c r="T208" s="160" t="s">
        <v>165</v>
      </c>
      <c r="U208" s="160">
        <v>0</v>
      </c>
      <c r="V208" s="160">
        <f>ROUND(E208*U208,2)</f>
        <v>0</v>
      </c>
      <c r="W208" s="160"/>
      <c r="X208" s="160" t="s">
        <v>166</v>
      </c>
      <c r="Y208" s="149"/>
      <c r="Z208" s="149"/>
      <c r="AA208" s="149"/>
      <c r="AB208" s="149"/>
      <c r="AC208" s="149"/>
      <c r="AD208" s="149"/>
      <c r="AE208" s="149"/>
      <c r="AF208" s="149"/>
      <c r="AG208" s="149" t="s">
        <v>167</v>
      </c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1" x14ac:dyDescent="0.2">
      <c r="A209" s="181">
        <v>70</v>
      </c>
      <c r="B209" s="182" t="s">
        <v>382</v>
      </c>
      <c r="C209" s="191" t="s">
        <v>383</v>
      </c>
      <c r="D209" s="183" t="s">
        <v>164</v>
      </c>
      <c r="E209" s="184">
        <v>4</v>
      </c>
      <c r="F209" s="185"/>
      <c r="G209" s="186">
        <f>ROUND(E209*F209,2)</f>
        <v>0</v>
      </c>
      <c r="H209" s="161"/>
      <c r="I209" s="160">
        <f>ROUND(E209*H209,2)</f>
        <v>0</v>
      </c>
      <c r="J209" s="161"/>
      <c r="K209" s="160">
        <f>ROUND(E209*J209,2)</f>
        <v>0</v>
      </c>
      <c r="L209" s="160">
        <v>21</v>
      </c>
      <c r="M209" s="160">
        <f>G209*(1+L209/100)</f>
        <v>0</v>
      </c>
      <c r="N209" s="159">
        <v>1.9199999999999998E-2</v>
      </c>
      <c r="O209" s="159">
        <f>ROUND(E209*N209,2)</f>
        <v>0.08</v>
      </c>
      <c r="P209" s="159">
        <v>0</v>
      </c>
      <c r="Q209" s="159">
        <f>ROUND(E209*P209,2)</f>
        <v>0</v>
      </c>
      <c r="R209" s="160" t="s">
        <v>384</v>
      </c>
      <c r="S209" s="160" t="s">
        <v>165</v>
      </c>
      <c r="T209" s="160" t="s">
        <v>165</v>
      </c>
      <c r="U209" s="160">
        <v>0</v>
      </c>
      <c r="V209" s="160">
        <f>ROUND(E209*U209,2)</f>
        <v>0</v>
      </c>
      <c r="W209" s="160"/>
      <c r="X209" s="160" t="s">
        <v>385</v>
      </c>
      <c r="Y209" s="149"/>
      <c r="Z209" s="149"/>
      <c r="AA209" s="149"/>
      <c r="AB209" s="149"/>
      <c r="AC209" s="149"/>
      <c r="AD209" s="149"/>
      <c r="AE209" s="149"/>
      <c r="AF209" s="149"/>
      <c r="AG209" s="149" t="s">
        <v>386</v>
      </c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 x14ac:dyDescent="0.2">
      <c r="A210" s="181">
        <v>71</v>
      </c>
      <c r="B210" s="182" t="s">
        <v>387</v>
      </c>
      <c r="C210" s="191" t="s">
        <v>388</v>
      </c>
      <c r="D210" s="183" t="s">
        <v>298</v>
      </c>
      <c r="E210" s="184">
        <v>9.9659999999999999E-2</v>
      </c>
      <c r="F210" s="185"/>
      <c r="G210" s="186">
        <f>ROUND(E210*F210,2)</f>
        <v>0</v>
      </c>
      <c r="H210" s="161"/>
      <c r="I210" s="160">
        <f>ROUND(E210*H210,2)</f>
        <v>0</v>
      </c>
      <c r="J210" s="161"/>
      <c r="K210" s="160">
        <f>ROUND(E210*J210,2)</f>
        <v>0</v>
      </c>
      <c r="L210" s="160">
        <v>21</v>
      </c>
      <c r="M210" s="160">
        <f>G210*(1+L210/100)</f>
        <v>0</v>
      </c>
      <c r="N210" s="159">
        <v>0</v>
      </c>
      <c r="O210" s="159">
        <f>ROUND(E210*N210,2)</f>
        <v>0</v>
      </c>
      <c r="P210" s="159">
        <v>0</v>
      </c>
      <c r="Q210" s="159">
        <f>ROUND(E210*P210,2)</f>
        <v>0</v>
      </c>
      <c r="R210" s="160"/>
      <c r="S210" s="160" t="s">
        <v>165</v>
      </c>
      <c r="T210" s="160" t="s">
        <v>165</v>
      </c>
      <c r="U210" s="160">
        <v>1.5980000000000001</v>
      </c>
      <c r="V210" s="160">
        <f>ROUND(E210*U210,2)</f>
        <v>0.16</v>
      </c>
      <c r="W210" s="160"/>
      <c r="X210" s="160" t="s">
        <v>299</v>
      </c>
      <c r="Y210" s="149"/>
      <c r="Z210" s="149"/>
      <c r="AA210" s="149"/>
      <c r="AB210" s="149"/>
      <c r="AC210" s="149"/>
      <c r="AD210" s="149"/>
      <c r="AE210" s="149"/>
      <c r="AF210" s="149"/>
      <c r="AG210" s="149" t="s">
        <v>300</v>
      </c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x14ac:dyDescent="0.2">
      <c r="A211" s="168" t="s">
        <v>160</v>
      </c>
      <c r="B211" s="169" t="s">
        <v>116</v>
      </c>
      <c r="C211" s="188" t="s">
        <v>117</v>
      </c>
      <c r="D211" s="170"/>
      <c r="E211" s="171"/>
      <c r="F211" s="172"/>
      <c r="G211" s="173">
        <f>SUMIF(AG212:AG248,"&lt;&gt;NOR",G212:G248)</f>
        <v>0</v>
      </c>
      <c r="H211" s="167"/>
      <c r="I211" s="167">
        <f>SUM(I212:I248)</f>
        <v>0</v>
      </c>
      <c r="J211" s="167"/>
      <c r="K211" s="167">
        <f>SUM(K212:K248)</f>
        <v>0</v>
      </c>
      <c r="L211" s="167"/>
      <c r="M211" s="167">
        <f>SUM(M212:M248)</f>
        <v>0</v>
      </c>
      <c r="N211" s="166"/>
      <c r="O211" s="166">
        <f>SUM(O212:O248)</f>
        <v>0.62</v>
      </c>
      <c r="P211" s="166"/>
      <c r="Q211" s="166">
        <f>SUM(Q212:Q248)</f>
        <v>0</v>
      </c>
      <c r="R211" s="167"/>
      <c r="S211" s="167"/>
      <c r="T211" s="167"/>
      <c r="U211" s="167"/>
      <c r="V211" s="167">
        <f>SUM(V212:V248)</f>
        <v>105.41</v>
      </c>
      <c r="W211" s="167"/>
      <c r="X211" s="167"/>
      <c r="AG211" t="s">
        <v>161</v>
      </c>
    </row>
    <row r="212" spans="1:60" ht="22.5" outlineLevel="1" x14ac:dyDescent="0.2">
      <c r="A212" s="175">
        <v>72</v>
      </c>
      <c r="B212" s="176" t="s">
        <v>389</v>
      </c>
      <c r="C212" s="189" t="s">
        <v>390</v>
      </c>
      <c r="D212" s="177" t="s">
        <v>164</v>
      </c>
      <c r="E212" s="178">
        <v>125.29</v>
      </c>
      <c r="F212" s="179"/>
      <c r="G212" s="180">
        <f>ROUND(E212*F212,2)</f>
        <v>0</v>
      </c>
      <c r="H212" s="161"/>
      <c r="I212" s="160">
        <f>ROUND(E212*H212,2)</f>
        <v>0</v>
      </c>
      <c r="J212" s="161"/>
      <c r="K212" s="160">
        <f>ROUND(E212*J212,2)</f>
        <v>0</v>
      </c>
      <c r="L212" s="160">
        <v>21</v>
      </c>
      <c r="M212" s="160">
        <f>G212*(1+L212/100)</f>
        <v>0</v>
      </c>
      <c r="N212" s="159">
        <v>0</v>
      </c>
      <c r="O212" s="159">
        <f>ROUND(E212*N212,2)</f>
        <v>0</v>
      </c>
      <c r="P212" s="159">
        <v>0</v>
      </c>
      <c r="Q212" s="159">
        <f>ROUND(E212*P212,2)</f>
        <v>0</v>
      </c>
      <c r="R212" s="160"/>
      <c r="S212" s="160" t="s">
        <v>165</v>
      </c>
      <c r="T212" s="160" t="s">
        <v>165</v>
      </c>
      <c r="U212" s="160">
        <v>1.6E-2</v>
      </c>
      <c r="V212" s="160">
        <f>ROUND(E212*U212,2)</f>
        <v>2</v>
      </c>
      <c r="W212" s="160"/>
      <c r="X212" s="160" t="s">
        <v>166</v>
      </c>
      <c r="Y212" s="149"/>
      <c r="Z212" s="149"/>
      <c r="AA212" s="149"/>
      <c r="AB212" s="149"/>
      <c r="AC212" s="149"/>
      <c r="AD212" s="149"/>
      <c r="AE212" s="149"/>
      <c r="AF212" s="149"/>
      <c r="AG212" s="149" t="s">
        <v>167</v>
      </c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1" x14ac:dyDescent="0.2">
      <c r="A213" s="156"/>
      <c r="B213" s="157"/>
      <c r="C213" s="190" t="s">
        <v>173</v>
      </c>
      <c r="D213" s="162"/>
      <c r="E213" s="163">
        <v>20.7</v>
      </c>
      <c r="F213" s="160"/>
      <c r="G213" s="160"/>
      <c r="H213" s="160"/>
      <c r="I213" s="160"/>
      <c r="J213" s="160"/>
      <c r="K213" s="160"/>
      <c r="L213" s="160"/>
      <c r="M213" s="160"/>
      <c r="N213" s="159"/>
      <c r="O213" s="159"/>
      <c r="P213" s="159"/>
      <c r="Q213" s="159"/>
      <c r="R213" s="160"/>
      <c r="S213" s="160"/>
      <c r="T213" s="160"/>
      <c r="U213" s="160"/>
      <c r="V213" s="160"/>
      <c r="W213" s="160"/>
      <c r="X213" s="160"/>
      <c r="Y213" s="149"/>
      <c r="Z213" s="149"/>
      <c r="AA213" s="149"/>
      <c r="AB213" s="149"/>
      <c r="AC213" s="149"/>
      <c r="AD213" s="149"/>
      <c r="AE213" s="149"/>
      <c r="AF213" s="149"/>
      <c r="AG213" s="149" t="s">
        <v>169</v>
      </c>
      <c r="AH213" s="149">
        <v>0</v>
      </c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1" x14ac:dyDescent="0.2">
      <c r="A214" s="156"/>
      <c r="B214" s="157"/>
      <c r="C214" s="190" t="s">
        <v>174</v>
      </c>
      <c r="D214" s="162"/>
      <c r="E214" s="163">
        <v>35.99</v>
      </c>
      <c r="F214" s="160"/>
      <c r="G214" s="160"/>
      <c r="H214" s="160"/>
      <c r="I214" s="160"/>
      <c r="J214" s="160"/>
      <c r="K214" s="160"/>
      <c r="L214" s="160"/>
      <c r="M214" s="160"/>
      <c r="N214" s="159"/>
      <c r="O214" s="159"/>
      <c r="P214" s="159"/>
      <c r="Q214" s="159"/>
      <c r="R214" s="160"/>
      <c r="S214" s="160"/>
      <c r="T214" s="160"/>
      <c r="U214" s="160"/>
      <c r="V214" s="160"/>
      <c r="W214" s="160"/>
      <c r="X214" s="160"/>
      <c r="Y214" s="149"/>
      <c r="Z214" s="149"/>
      <c r="AA214" s="149"/>
      <c r="AB214" s="149"/>
      <c r="AC214" s="149"/>
      <c r="AD214" s="149"/>
      <c r="AE214" s="149"/>
      <c r="AF214" s="149"/>
      <c r="AG214" s="149" t="s">
        <v>169</v>
      </c>
      <c r="AH214" s="149">
        <v>0</v>
      </c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1" x14ac:dyDescent="0.2">
      <c r="A215" s="156"/>
      <c r="B215" s="157"/>
      <c r="C215" s="190" t="s">
        <v>175</v>
      </c>
      <c r="D215" s="162"/>
      <c r="E215" s="163">
        <v>11.83</v>
      </c>
      <c r="F215" s="160"/>
      <c r="G215" s="160"/>
      <c r="H215" s="160"/>
      <c r="I215" s="160"/>
      <c r="J215" s="160"/>
      <c r="K215" s="160"/>
      <c r="L215" s="160"/>
      <c r="M215" s="160"/>
      <c r="N215" s="159"/>
      <c r="O215" s="159"/>
      <c r="P215" s="159"/>
      <c r="Q215" s="159"/>
      <c r="R215" s="160"/>
      <c r="S215" s="160"/>
      <c r="T215" s="160"/>
      <c r="U215" s="160"/>
      <c r="V215" s="160"/>
      <c r="W215" s="160"/>
      <c r="X215" s="160"/>
      <c r="Y215" s="149"/>
      <c r="Z215" s="149"/>
      <c r="AA215" s="149"/>
      <c r="AB215" s="149"/>
      <c r="AC215" s="149"/>
      <c r="AD215" s="149"/>
      <c r="AE215" s="149"/>
      <c r="AF215" s="149"/>
      <c r="AG215" s="149" t="s">
        <v>169</v>
      </c>
      <c r="AH215" s="149">
        <v>0</v>
      </c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outlineLevel="1" x14ac:dyDescent="0.2">
      <c r="A216" s="156"/>
      <c r="B216" s="157"/>
      <c r="C216" s="190" t="s">
        <v>176</v>
      </c>
      <c r="D216" s="162"/>
      <c r="E216" s="163">
        <v>26.66</v>
      </c>
      <c r="F216" s="160"/>
      <c r="G216" s="160"/>
      <c r="H216" s="160"/>
      <c r="I216" s="160"/>
      <c r="J216" s="160"/>
      <c r="K216" s="160"/>
      <c r="L216" s="160"/>
      <c r="M216" s="160"/>
      <c r="N216" s="159"/>
      <c r="O216" s="159"/>
      <c r="P216" s="159"/>
      <c r="Q216" s="159"/>
      <c r="R216" s="160"/>
      <c r="S216" s="160"/>
      <c r="T216" s="160"/>
      <c r="U216" s="160"/>
      <c r="V216" s="160"/>
      <c r="W216" s="160"/>
      <c r="X216" s="160"/>
      <c r="Y216" s="149"/>
      <c r="Z216" s="149"/>
      <c r="AA216" s="149"/>
      <c r="AB216" s="149"/>
      <c r="AC216" s="149"/>
      <c r="AD216" s="149"/>
      <c r="AE216" s="149"/>
      <c r="AF216" s="149"/>
      <c r="AG216" s="149" t="s">
        <v>169</v>
      </c>
      <c r="AH216" s="149">
        <v>0</v>
      </c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49"/>
      <c r="AS216" s="149"/>
      <c r="AT216" s="149"/>
      <c r="AU216" s="149"/>
      <c r="AV216" s="149"/>
      <c r="AW216" s="149"/>
      <c r="AX216" s="149"/>
      <c r="AY216" s="149"/>
      <c r="AZ216" s="149"/>
      <c r="BA216" s="149"/>
      <c r="BB216" s="149"/>
      <c r="BC216" s="149"/>
      <c r="BD216" s="149"/>
      <c r="BE216" s="149"/>
      <c r="BF216" s="149"/>
      <c r="BG216" s="149"/>
      <c r="BH216" s="149"/>
    </row>
    <row r="217" spans="1:60" outlineLevel="1" x14ac:dyDescent="0.2">
      <c r="A217" s="156"/>
      <c r="B217" s="157"/>
      <c r="C217" s="190" t="s">
        <v>178</v>
      </c>
      <c r="D217" s="162"/>
      <c r="E217" s="163">
        <v>12.81</v>
      </c>
      <c r="F217" s="160"/>
      <c r="G217" s="160"/>
      <c r="H217" s="160"/>
      <c r="I217" s="160"/>
      <c r="J217" s="160"/>
      <c r="K217" s="160"/>
      <c r="L217" s="160"/>
      <c r="M217" s="160"/>
      <c r="N217" s="159"/>
      <c r="O217" s="159"/>
      <c r="P217" s="159"/>
      <c r="Q217" s="159"/>
      <c r="R217" s="160"/>
      <c r="S217" s="160"/>
      <c r="T217" s="160"/>
      <c r="U217" s="160"/>
      <c r="V217" s="160"/>
      <c r="W217" s="160"/>
      <c r="X217" s="160"/>
      <c r="Y217" s="149"/>
      <c r="Z217" s="149"/>
      <c r="AA217" s="149"/>
      <c r="AB217" s="149"/>
      <c r="AC217" s="149"/>
      <c r="AD217" s="149"/>
      <c r="AE217" s="149"/>
      <c r="AF217" s="149"/>
      <c r="AG217" s="149" t="s">
        <v>169</v>
      </c>
      <c r="AH217" s="149">
        <v>0</v>
      </c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49"/>
      <c r="AS217" s="149"/>
      <c r="AT217" s="149"/>
      <c r="AU217" s="149"/>
      <c r="AV217" s="149"/>
      <c r="AW217" s="149"/>
      <c r="AX217" s="149"/>
      <c r="AY217" s="149"/>
      <c r="AZ217" s="149"/>
      <c r="BA217" s="149"/>
      <c r="BB217" s="149"/>
      <c r="BC217" s="149"/>
      <c r="BD217" s="149"/>
      <c r="BE217" s="149"/>
      <c r="BF217" s="149"/>
      <c r="BG217" s="149"/>
      <c r="BH217" s="149"/>
    </row>
    <row r="218" spans="1:60" outlineLevel="1" x14ac:dyDescent="0.2">
      <c r="A218" s="156"/>
      <c r="B218" s="157"/>
      <c r="C218" s="190" t="s">
        <v>179</v>
      </c>
      <c r="D218" s="162"/>
      <c r="E218" s="163">
        <v>17.3</v>
      </c>
      <c r="F218" s="160"/>
      <c r="G218" s="160"/>
      <c r="H218" s="160"/>
      <c r="I218" s="160"/>
      <c r="J218" s="160"/>
      <c r="K218" s="160"/>
      <c r="L218" s="160"/>
      <c r="M218" s="160"/>
      <c r="N218" s="159"/>
      <c r="O218" s="159"/>
      <c r="P218" s="159"/>
      <c r="Q218" s="159"/>
      <c r="R218" s="160"/>
      <c r="S218" s="160"/>
      <c r="T218" s="160"/>
      <c r="U218" s="160"/>
      <c r="V218" s="160"/>
      <c r="W218" s="160"/>
      <c r="X218" s="160"/>
      <c r="Y218" s="149"/>
      <c r="Z218" s="149"/>
      <c r="AA218" s="149"/>
      <c r="AB218" s="149"/>
      <c r="AC218" s="149"/>
      <c r="AD218" s="149"/>
      <c r="AE218" s="149"/>
      <c r="AF218" s="149"/>
      <c r="AG218" s="149" t="s">
        <v>169</v>
      </c>
      <c r="AH218" s="149">
        <v>0</v>
      </c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49"/>
      <c r="AS218" s="149"/>
      <c r="AT218" s="149"/>
      <c r="AU218" s="149"/>
      <c r="AV218" s="149"/>
      <c r="AW218" s="149"/>
      <c r="AX218" s="149"/>
      <c r="AY218" s="149"/>
      <c r="AZ218" s="149"/>
      <c r="BA218" s="149"/>
      <c r="BB218" s="149"/>
      <c r="BC218" s="149"/>
      <c r="BD218" s="149"/>
      <c r="BE218" s="149"/>
      <c r="BF218" s="149"/>
      <c r="BG218" s="149"/>
      <c r="BH218" s="149"/>
    </row>
    <row r="219" spans="1:60" outlineLevel="1" x14ac:dyDescent="0.2">
      <c r="A219" s="181">
        <v>73</v>
      </c>
      <c r="B219" s="182" t="s">
        <v>391</v>
      </c>
      <c r="C219" s="191" t="s">
        <v>392</v>
      </c>
      <c r="D219" s="183" t="s">
        <v>164</v>
      </c>
      <c r="E219" s="184">
        <v>125.29</v>
      </c>
      <c r="F219" s="185"/>
      <c r="G219" s="186">
        <f>ROUND(E219*F219,2)</f>
        <v>0</v>
      </c>
      <c r="H219" s="161"/>
      <c r="I219" s="160">
        <f>ROUND(E219*H219,2)</f>
        <v>0</v>
      </c>
      <c r="J219" s="161"/>
      <c r="K219" s="160">
        <f>ROUND(E219*J219,2)</f>
        <v>0</v>
      </c>
      <c r="L219" s="160">
        <v>21</v>
      </c>
      <c r="M219" s="160">
        <f>G219*(1+L219/100)</f>
        <v>0</v>
      </c>
      <c r="N219" s="159">
        <v>0</v>
      </c>
      <c r="O219" s="159">
        <f>ROUND(E219*N219,2)</f>
        <v>0</v>
      </c>
      <c r="P219" s="159">
        <v>0</v>
      </c>
      <c r="Q219" s="159">
        <f>ROUND(E219*P219,2)</f>
        <v>0</v>
      </c>
      <c r="R219" s="160"/>
      <c r="S219" s="160" t="s">
        <v>165</v>
      </c>
      <c r="T219" s="160" t="s">
        <v>165</v>
      </c>
      <c r="U219" s="160">
        <v>4.5999999999999999E-2</v>
      </c>
      <c r="V219" s="160">
        <f>ROUND(E219*U219,2)</f>
        <v>5.76</v>
      </c>
      <c r="W219" s="160"/>
      <c r="X219" s="160" t="s">
        <v>166</v>
      </c>
      <c r="Y219" s="149"/>
      <c r="Z219" s="149"/>
      <c r="AA219" s="149"/>
      <c r="AB219" s="149"/>
      <c r="AC219" s="149"/>
      <c r="AD219" s="149"/>
      <c r="AE219" s="149"/>
      <c r="AF219" s="149"/>
      <c r="AG219" s="149" t="s">
        <v>167</v>
      </c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49"/>
      <c r="AS219" s="149"/>
      <c r="AT219" s="149"/>
      <c r="AU219" s="149"/>
      <c r="AV219" s="149"/>
      <c r="AW219" s="149"/>
      <c r="AX219" s="149"/>
      <c r="AY219" s="149"/>
      <c r="AZ219" s="149"/>
      <c r="BA219" s="149"/>
      <c r="BB219" s="149"/>
      <c r="BC219" s="149"/>
      <c r="BD219" s="149"/>
      <c r="BE219" s="149"/>
      <c r="BF219" s="149"/>
      <c r="BG219" s="149"/>
      <c r="BH219" s="149"/>
    </row>
    <row r="220" spans="1:60" ht="22.5" outlineLevel="1" x14ac:dyDescent="0.2">
      <c r="A220" s="175">
        <v>74</v>
      </c>
      <c r="B220" s="176" t="s">
        <v>393</v>
      </c>
      <c r="C220" s="189" t="s">
        <v>394</v>
      </c>
      <c r="D220" s="177" t="s">
        <v>164</v>
      </c>
      <c r="E220" s="178">
        <v>77.47</v>
      </c>
      <c r="F220" s="179"/>
      <c r="G220" s="180">
        <f>ROUND(E220*F220,2)</f>
        <v>0</v>
      </c>
      <c r="H220" s="161"/>
      <c r="I220" s="160">
        <f>ROUND(E220*H220,2)</f>
        <v>0</v>
      </c>
      <c r="J220" s="161"/>
      <c r="K220" s="160">
        <f>ROUND(E220*J220,2)</f>
        <v>0</v>
      </c>
      <c r="L220" s="160">
        <v>21</v>
      </c>
      <c r="M220" s="160">
        <f>G220*(1+L220/100)</f>
        <v>0</v>
      </c>
      <c r="N220" s="159">
        <v>2.5000000000000001E-4</v>
      </c>
      <c r="O220" s="159">
        <f>ROUND(E220*N220,2)</f>
        <v>0.02</v>
      </c>
      <c r="P220" s="159">
        <v>0</v>
      </c>
      <c r="Q220" s="159">
        <f>ROUND(E220*P220,2)</f>
        <v>0</v>
      </c>
      <c r="R220" s="160"/>
      <c r="S220" s="160" t="s">
        <v>165</v>
      </c>
      <c r="T220" s="160" t="s">
        <v>165</v>
      </c>
      <c r="U220" s="160">
        <v>0.38</v>
      </c>
      <c r="V220" s="160">
        <f>ROUND(E220*U220,2)</f>
        <v>29.44</v>
      </c>
      <c r="W220" s="160"/>
      <c r="X220" s="160" t="s">
        <v>166</v>
      </c>
      <c r="Y220" s="149"/>
      <c r="Z220" s="149"/>
      <c r="AA220" s="149"/>
      <c r="AB220" s="149"/>
      <c r="AC220" s="149"/>
      <c r="AD220" s="149"/>
      <c r="AE220" s="149"/>
      <c r="AF220" s="149"/>
      <c r="AG220" s="149" t="s">
        <v>167</v>
      </c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</row>
    <row r="221" spans="1:60" outlineLevel="1" x14ac:dyDescent="0.2">
      <c r="A221" s="156"/>
      <c r="B221" s="157"/>
      <c r="C221" s="190" t="s">
        <v>173</v>
      </c>
      <c r="D221" s="162"/>
      <c r="E221" s="163">
        <v>20.7</v>
      </c>
      <c r="F221" s="160"/>
      <c r="G221" s="160"/>
      <c r="H221" s="160"/>
      <c r="I221" s="160"/>
      <c r="J221" s="160"/>
      <c r="K221" s="160"/>
      <c r="L221" s="160"/>
      <c r="M221" s="160"/>
      <c r="N221" s="159"/>
      <c r="O221" s="159"/>
      <c r="P221" s="159"/>
      <c r="Q221" s="159"/>
      <c r="R221" s="160"/>
      <c r="S221" s="160"/>
      <c r="T221" s="160"/>
      <c r="U221" s="160"/>
      <c r="V221" s="160"/>
      <c r="W221" s="160"/>
      <c r="X221" s="160"/>
      <c r="Y221" s="149"/>
      <c r="Z221" s="149"/>
      <c r="AA221" s="149"/>
      <c r="AB221" s="149"/>
      <c r="AC221" s="149"/>
      <c r="AD221" s="149"/>
      <c r="AE221" s="149"/>
      <c r="AF221" s="149"/>
      <c r="AG221" s="149" t="s">
        <v>169</v>
      </c>
      <c r="AH221" s="149">
        <v>0</v>
      </c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49"/>
      <c r="AS221" s="149"/>
      <c r="AT221" s="149"/>
      <c r="AU221" s="149"/>
      <c r="AV221" s="149"/>
      <c r="AW221" s="149"/>
      <c r="AX221" s="149"/>
      <c r="AY221" s="149"/>
      <c r="AZ221" s="149"/>
      <c r="BA221" s="149"/>
      <c r="BB221" s="149"/>
      <c r="BC221" s="149"/>
      <c r="BD221" s="149"/>
      <c r="BE221" s="149"/>
      <c r="BF221" s="149"/>
      <c r="BG221" s="149"/>
      <c r="BH221" s="149"/>
    </row>
    <row r="222" spans="1:60" outlineLevel="1" x14ac:dyDescent="0.2">
      <c r="A222" s="156"/>
      <c r="B222" s="157"/>
      <c r="C222" s="190" t="s">
        <v>176</v>
      </c>
      <c r="D222" s="162"/>
      <c r="E222" s="163">
        <v>26.66</v>
      </c>
      <c r="F222" s="160"/>
      <c r="G222" s="160"/>
      <c r="H222" s="160"/>
      <c r="I222" s="160"/>
      <c r="J222" s="160"/>
      <c r="K222" s="160"/>
      <c r="L222" s="160"/>
      <c r="M222" s="160"/>
      <c r="N222" s="159"/>
      <c r="O222" s="159"/>
      <c r="P222" s="159"/>
      <c r="Q222" s="159"/>
      <c r="R222" s="160"/>
      <c r="S222" s="160"/>
      <c r="T222" s="160"/>
      <c r="U222" s="160"/>
      <c r="V222" s="160"/>
      <c r="W222" s="160"/>
      <c r="X222" s="160"/>
      <c r="Y222" s="149"/>
      <c r="Z222" s="149"/>
      <c r="AA222" s="149"/>
      <c r="AB222" s="149"/>
      <c r="AC222" s="149"/>
      <c r="AD222" s="149"/>
      <c r="AE222" s="149"/>
      <c r="AF222" s="149"/>
      <c r="AG222" s="149" t="s">
        <v>169</v>
      </c>
      <c r="AH222" s="149">
        <v>0</v>
      </c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49"/>
      <c r="AS222" s="149"/>
      <c r="AT222" s="149"/>
      <c r="AU222" s="149"/>
      <c r="AV222" s="149"/>
      <c r="AW222" s="149"/>
      <c r="AX222" s="149"/>
      <c r="AY222" s="149"/>
      <c r="AZ222" s="149"/>
      <c r="BA222" s="149"/>
      <c r="BB222" s="149"/>
      <c r="BC222" s="149"/>
      <c r="BD222" s="149"/>
      <c r="BE222" s="149"/>
      <c r="BF222" s="149"/>
      <c r="BG222" s="149"/>
      <c r="BH222" s="149"/>
    </row>
    <row r="223" spans="1:60" outlineLevel="1" x14ac:dyDescent="0.2">
      <c r="A223" s="156"/>
      <c r="B223" s="157"/>
      <c r="C223" s="190" t="s">
        <v>178</v>
      </c>
      <c r="D223" s="162"/>
      <c r="E223" s="163">
        <v>12.81</v>
      </c>
      <c r="F223" s="160"/>
      <c r="G223" s="160"/>
      <c r="H223" s="160"/>
      <c r="I223" s="160"/>
      <c r="J223" s="160"/>
      <c r="K223" s="160"/>
      <c r="L223" s="160"/>
      <c r="M223" s="160"/>
      <c r="N223" s="159"/>
      <c r="O223" s="159"/>
      <c r="P223" s="159"/>
      <c r="Q223" s="159"/>
      <c r="R223" s="160"/>
      <c r="S223" s="160"/>
      <c r="T223" s="160"/>
      <c r="U223" s="160"/>
      <c r="V223" s="160"/>
      <c r="W223" s="160"/>
      <c r="X223" s="160"/>
      <c r="Y223" s="149"/>
      <c r="Z223" s="149"/>
      <c r="AA223" s="149"/>
      <c r="AB223" s="149"/>
      <c r="AC223" s="149"/>
      <c r="AD223" s="149"/>
      <c r="AE223" s="149"/>
      <c r="AF223" s="149"/>
      <c r="AG223" s="149" t="s">
        <v>169</v>
      </c>
      <c r="AH223" s="149">
        <v>0</v>
      </c>
      <c r="AI223" s="149"/>
      <c r="AJ223" s="149"/>
      <c r="AK223" s="149"/>
      <c r="AL223" s="149"/>
      <c r="AM223" s="149"/>
      <c r="AN223" s="149"/>
      <c r="AO223" s="149"/>
      <c r="AP223" s="149"/>
      <c r="AQ223" s="149"/>
      <c r="AR223" s="149"/>
      <c r="AS223" s="149"/>
      <c r="AT223" s="149"/>
      <c r="AU223" s="149"/>
      <c r="AV223" s="149"/>
      <c r="AW223" s="149"/>
      <c r="AX223" s="149"/>
      <c r="AY223" s="149"/>
      <c r="AZ223" s="149"/>
      <c r="BA223" s="149"/>
      <c r="BB223" s="149"/>
      <c r="BC223" s="149"/>
      <c r="BD223" s="149"/>
      <c r="BE223" s="149"/>
      <c r="BF223" s="149"/>
      <c r="BG223" s="149"/>
      <c r="BH223" s="149"/>
    </row>
    <row r="224" spans="1:60" outlineLevel="1" x14ac:dyDescent="0.2">
      <c r="A224" s="156"/>
      <c r="B224" s="157"/>
      <c r="C224" s="190" t="s">
        <v>179</v>
      </c>
      <c r="D224" s="162"/>
      <c r="E224" s="163">
        <v>17.3</v>
      </c>
      <c r="F224" s="160"/>
      <c r="G224" s="160"/>
      <c r="H224" s="160"/>
      <c r="I224" s="160"/>
      <c r="J224" s="160"/>
      <c r="K224" s="160"/>
      <c r="L224" s="160"/>
      <c r="M224" s="160"/>
      <c r="N224" s="159"/>
      <c r="O224" s="159"/>
      <c r="P224" s="159"/>
      <c r="Q224" s="159"/>
      <c r="R224" s="160"/>
      <c r="S224" s="160"/>
      <c r="T224" s="160"/>
      <c r="U224" s="160"/>
      <c r="V224" s="160"/>
      <c r="W224" s="160"/>
      <c r="X224" s="160"/>
      <c r="Y224" s="149"/>
      <c r="Z224" s="149"/>
      <c r="AA224" s="149"/>
      <c r="AB224" s="149"/>
      <c r="AC224" s="149"/>
      <c r="AD224" s="149"/>
      <c r="AE224" s="149"/>
      <c r="AF224" s="149"/>
      <c r="AG224" s="149" t="s">
        <v>169</v>
      </c>
      <c r="AH224" s="149">
        <v>0</v>
      </c>
      <c r="AI224" s="149"/>
      <c r="AJ224" s="149"/>
      <c r="AK224" s="149"/>
      <c r="AL224" s="149"/>
      <c r="AM224" s="149"/>
      <c r="AN224" s="149"/>
      <c r="AO224" s="149"/>
      <c r="AP224" s="149"/>
      <c r="AQ224" s="149"/>
      <c r="AR224" s="149"/>
      <c r="AS224" s="149"/>
      <c r="AT224" s="149"/>
      <c r="AU224" s="149"/>
      <c r="AV224" s="149"/>
      <c r="AW224" s="149"/>
      <c r="AX224" s="149"/>
      <c r="AY224" s="149"/>
      <c r="AZ224" s="149"/>
      <c r="BA224" s="149"/>
      <c r="BB224" s="149"/>
      <c r="BC224" s="149"/>
      <c r="BD224" s="149"/>
      <c r="BE224" s="149"/>
      <c r="BF224" s="149"/>
      <c r="BG224" s="149"/>
      <c r="BH224" s="149"/>
    </row>
    <row r="225" spans="1:60" ht="22.5" outlineLevel="1" x14ac:dyDescent="0.2">
      <c r="A225" s="175">
        <v>75</v>
      </c>
      <c r="B225" s="176" t="s">
        <v>395</v>
      </c>
      <c r="C225" s="189" t="s">
        <v>396</v>
      </c>
      <c r="D225" s="177" t="s">
        <v>164</v>
      </c>
      <c r="E225" s="178">
        <v>47.82</v>
      </c>
      <c r="F225" s="179"/>
      <c r="G225" s="180">
        <f>ROUND(E225*F225,2)</f>
        <v>0</v>
      </c>
      <c r="H225" s="161"/>
      <c r="I225" s="160">
        <f>ROUND(E225*H225,2)</f>
        <v>0</v>
      </c>
      <c r="J225" s="161"/>
      <c r="K225" s="160">
        <f>ROUND(E225*J225,2)</f>
        <v>0</v>
      </c>
      <c r="L225" s="160">
        <v>21</v>
      </c>
      <c r="M225" s="160">
        <f>G225*(1+L225/100)</f>
        <v>0</v>
      </c>
      <c r="N225" s="159">
        <v>4.2000000000000002E-4</v>
      </c>
      <c r="O225" s="159">
        <f>ROUND(E225*N225,2)</f>
        <v>0.02</v>
      </c>
      <c r="P225" s="159">
        <v>0</v>
      </c>
      <c r="Q225" s="159">
        <f>ROUND(E225*P225,2)</f>
        <v>0</v>
      </c>
      <c r="R225" s="160"/>
      <c r="S225" s="160" t="s">
        <v>165</v>
      </c>
      <c r="T225" s="160" t="s">
        <v>165</v>
      </c>
      <c r="U225" s="160">
        <v>0.68</v>
      </c>
      <c r="V225" s="160">
        <f>ROUND(E225*U225,2)</f>
        <v>32.520000000000003</v>
      </c>
      <c r="W225" s="160"/>
      <c r="X225" s="160" t="s">
        <v>166</v>
      </c>
      <c r="Y225" s="149"/>
      <c r="Z225" s="149"/>
      <c r="AA225" s="149"/>
      <c r="AB225" s="149"/>
      <c r="AC225" s="149"/>
      <c r="AD225" s="149"/>
      <c r="AE225" s="149"/>
      <c r="AF225" s="149"/>
      <c r="AG225" s="149" t="s">
        <v>167</v>
      </c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</row>
    <row r="226" spans="1:60" outlineLevel="1" x14ac:dyDescent="0.2">
      <c r="A226" s="156"/>
      <c r="B226" s="157"/>
      <c r="C226" s="190" t="s">
        <v>174</v>
      </c>
      <c r="D226" s="162"/>
      <c r="E226" s="163">
        <v>35.99</v>
      </c>
      <c r="F226" s="160"/>
      <c r="G226" s="160"/>
      <c r="H226" s="160"/>
      <c r="I226" s="160"/>
      <c r="J226" s="160"/>
      <c r="K226" s="160"/>
      <c r="L226" s="160"/>
      <c r="M226" s="160"/>
      <c r="N226" s="159"/>
      <c r="O226" s="159"/>
      <c r="P226" s="159"/>
      <c r="Q226" s="159"/>
      <c r="R226" s="160"/>
      <c r="S226" s="160"/>
      <c r="T226" s="160"/>
      <c r="U226" s="160"/>
      <c r="V226" s="160"/>
      <c r="W226" s="160"/>
      <c r="X226" s="160"/>
      <c r="Y226" s="149"/>
      <c r="Z226" s="149"/>
      <c r="AA226" s="149"/>
      <c r="AB226" s="149"/>
      <c r="AC226" s="149"/>
      <c r="AD226" s="149"/>
      <c r="AE226" s="149"/>
      <c r="AF226" s="149"/>
      <c r="AG226" s="149" t="s">
        <v>169</v>
      </c>
      <c r="AH226" s="149">
        <v>0</v>
      </c>
      <c r="AI226" s="149"/>
      <c r="AJ226" s="149"/>
      <c r="AK226" s="149"/>
      <c r="AL226" s="149"/>
      <c r="AM226" s="149"/>
      <c r="AN226" s="149"/>
      <c r="AO226" s="149"/>
      <c r="AP226" s="149"/>
      <c r="AQ226" s="149"/>
      <c r="AR226" s="149"/>
      <c r="AS226" s="149"/>
      <c r="AT226" s="149"/>
      <c r="AU226" s="149"/>
      <c r="AV226" s="149"/>
      <c r="AW226" s="149"/>
      <c r="AX226" s="149"/>
      <c r="AY226" s="149"/>
      <c r="AZ226" s="149"/>
      <c r="BA226" s="149"/>
      <c r="BB226" s="149"/>
      <c r="BC226" s="149"/>
      <c r="BD226" s="149"/>
      <c r="BE226" s="149"/>
      <c r="BF226" s="149"/>
      <c r="BG226" s="149"/>
      <c r="BH226" s="149"/>
    </row>
    <row r="227" spans="1:60" outlineLevel="1" x14ac:dyDescent="0.2">
      <c r="A227" s="156"/>
      <c r="B227" s="157"/>
      <c r="C227" s="190" t="s">
        <v>175</v>
      </c>
      <c r="D227" s="162"/>
      <c r="E227" s="163">
        <v>11.83</v>
      </c>
      <c r="F227" s="160"/>
      <c r="G227" s="160"/>
      <c r="H227" s="160"/>
      <c r="I227" s="160"/>
      <c r="J227" s="160"/>
      <c r="K227" s="160"/>
      <c r="L227" s="160"/>
      <c r="M227" s="160"/>
      <c r="N227" s="159"/>
      <c r="O227" s="159"/>
      <c r="P227" s="159"/>
      <c r="Q227" s="159"/>
      <c r="R227" s="160"/>
      <c r="S227" s="160"/>
      <c r="T227" s="160"/>
      <c r="U227" s="160"/>
      <c r="V227" s="160"/>
      <c r="W227" s="160"/>
      <c r="X227" s="160"/>
      <c r="Y227" s="149"/>
      <c r="Z227" s="149"/>
      <c r="AA227" s="149"/>
      <c r="AB227" s="149"/>
      <c r="AC227" s="149"/>
      <c r="AD227" s="149"/>
      <c r="AE227" s="149"/>
      <c r="AF227" s="149"/>
      <c r="AG227" s="149" t="s">
        <v>169</v>
      </c>
      <c r="AH227" s="149">
        <v>0</v>
      </c>
      <c r="AI227" s="149"/>
      <c r="AJ227" s="149"/>
      <c r="AK227" s="149"/>
      <c r="AL227" s="149"/>
      <c r="AM227" s="149"/>
      <c r="AN227" s="149"/>
      <c r="AO227" s="149"/>
      <c r="AP227" s="149"/>
      <c r="AQ227" s="149"/>
      <c r="AR227" s="149"/>
      <c r="AS227" s="149"/>
      <c r="AT227" s="149"/>
      <c r="AU227" s="149"/>
      <c r="AV227" s="149"/>
      <c r="AW227" s="149"/>
      <c r="AX227" s="149"/>
      <c r="AY227" s="149"/>
      <c r="AZ227" s="149"/>
      <c r="BA227" s="149"/>
      <c r="BB227" s="149"/>
      <c r="BC227" s="149"/>
      <c r="BD227" s="149"/>
      <c r="BE227" s="149"/>
      <c r="BF227" s="149"/>
      <c r="BG227" s="149"/>
      <c r="BH227" s="149"/>
    </row>
    <row r="228" spans="1:60" ht="22.5" outlineLevel="1" x14ac:dyDescent="0.2">
      <c r="A228" s="175">
        <v>76</v>
      </c>
      <c r="B228" s="176" t="s">
        <v>397</v>
      </c>
      <c r="C228" s="189" t="s">
        <v>398</v>
      </c>
      <c r="D228" s="177" t="s">
        <v>196</v>
      </c>
      <c r="E228" s="178">
        <v>116.7</v>
      </c>
      <c r="F228" s="179"/>
      <c r="G228" s="180">
        <f>ROUND(E228*F228,2)</f>
        <v>0</v>
      </c>
      <c r="H228" s="161"/>
      <c r="I228" s="160">
        <f>ROUND(E228*H228,2)</f>
        <v>0</v>
      </c>
      <c r="J228" s="161"/>
      <c r="K228" s="160">
        <f>ROUND(E228*J228,2)</f>
        <v>0</v>
      </c>
      <c r="L228" s="160">
        <v>21</v>
      </c>
      <c r="M228" s="160">
        <f>G228*(1+L228/100)</f>
        <v>0</v>
      </c>
      <c r="N228" s="159">
        <v>5.1999999999999995E-4</v>
      </c>
      <c r="O228" s="159">
        <f>ROUND(E228*N228,2)</f>
        <v>0.06</v>
      </c>
      <c r="P228" s="159">
        <v>0</v>
      </c>
      <c r="Q228" s="159">
        <f>ROUND(E228*P228,2)</f>
        <v>0</v>
      </c>
      <c r="R228" s="160"/>
      <c r="S228" s="160" t="s">
        <v>225</v>
      </c>
      <c r="T228" s="160" t="s">
        <v>226</v>
      </c>
      <c r="U228" s="160">
        <v>0.3</v>
      </c>
      <c r="V228" s="160">
        <f>ROUND(E228*U228,2)</f>
        <v>35.01</v>
      </c>
      <c r="W228" s="160"/>
      <c r="X228" s="160" t="s">
        <v>166</v>
      </c>
      <c r="Y228" s="149"/>
      <c r="Z228" s="149"/>
      <c r="AA228" s="149"/>
      <c r="AB228" s="149"/>
      <c r="AC228" s="149"/>
      <c r="AD228" s="149"/>
      <c r="AE228" s="149"/>
      <c r="AF228" s="149"/>
      <c r="AG228" s="149" t="s">
        <v>167</v>
      </c>
      <c r="AH228" s="149"/>
      <c r="AI228" s="149"/>
      <c r="AJ228" s="149"/>
      <c r="AK228" s="149"/>
      <c r="AL228" s="149"/>
      <c r="AM228" s="149"/>
      <c r="AN228" s="149"/>
      <c r="AO228" s="149"/>
      <c r="AP228" s="149"/>
      <c r="AQ228" s="149"/>
      <c r="AR228" s="149"/>
      <c r="AS228" s="149"/>
      <c r="AT228" s="149"/>
      <c r="AU228" s="149"/>
      <c r="AV228" s="149"/>
      <c r="AW228" s="149"/>
      <c r="AX228" s="149"/>
      <c r="AY228" s="149"/>
      <c r="AZ228" s="149"/>
      <c r="BA228" s="149"/>
      <c r="BB228" s="149"/>
      <c r="BC228" s="149"/>
      <c r="BD228" s="149"/>
      <c r="BE228" s="149"/>
      <c r="BF228" s="149"/>
      <c r="BG228" s="149"/>
      <c r="BH228" s="149"/>
    </row>
    <row r="229" spans="1:60" ht="33.75" outlineLevel="1" x14ac:dyDescent="0.2">
      <c r="A229" s="156"/>
      <c r="B229" s="157"/>
      <c r="C229" s="190" t="s">
        <v>399</v>
      </c>
      <c r="D229" s="162"/>
      <c r="E229" s="163">
        <v>21.3</v>
      </c>
      <c r="F229" s="160"/>
      <c r="G229" s="160"/>
      <c r="H229" s="160"/>
      <c r="I229" s="160"/>
      <c r="J229" s="160"/>
      <c r="K229" s="160"/>
      <c r="L229" s="160"/>
      <c r="M229" s="160"/>
      <c r="N229" s="159"/>
      <c r="O229" s="159"/>
      <c r="P229" s="159"/>
      <c r="Q229" s="159"/>
      <c r="R229" s="160"/>
      <c r="S229" s="160"/>
      <c r="T229" s="160"/>
      <c r="U229" s="160"/>
      <c r="V229" s="160"/>
      <c r="W229" s="160"/>
      <c r="X229" s="160"/>
      <c r="Y229" s="149"/>
      <c r="Z229" s="149"/>
      <c r="AA229" s="149"/>
      <c r="AB229" s="149"/>
      <c r="AC229" s="149"/>
      <c r="AD229" s="149"/>
      <c r="AE229" s="149"/>
      <c r="AF229" s="149"/>
      <c r="AG229" s="149" t="s">
        <v>169</v>
      </c>
      <c r="AH229" s="149">
        <v>0</v>
      </c>
      <c r="AI229" s="149"/>
      <c r="AJ229" s="149"/>
      <c r="AK229" s="149"/>
      <c r="AL229" s="149"/>
      <c r="AM229" s="149"/>
      <c r="AN229" s="149"/>
      <c r="AO229" s="149"/>
      <c r="AP229" s="149"/>
      <c r="AQ229" s="149"/>
      <c r="AR229" s="149"/>
      <c r="AS229" s="149"/>
      <c r="AT229" s="149"/>
      <c r="AU229" s="149"/>
      <c r="AV229" s="149"/>
      <c r="AW229" s="149"/>
      <c r="AX229" s="149"/>
      <c r="AY229" s="149"/>
      <c r="AZ229" s="149"/>
      <c r="BA229" s="149"/>
      <c r="BB229" s="149"/>
      <c r="BC229" s="149"/>
      <c r="BD229" s="149"/>
      <c r="BE229" s="149"/>
      <c r="BF229" s="149"/>
      <c r="BG229" s="149"/>
      <c r="BH229" s="149"/>
    </row>
    <row r="230" spans="1:60" outlineLevel="1" x14ac:dyDescent="0.2">
      <c r="A230" s="156"/>
      <c r="B230" s="157"/>
      <c r="C230" s="190" t="s">
        <v>400</v>
      </c>
      <c r="D230" s="162"/>
      <c r="E230" s="163">
        <v>23.8</v>
      </c>
      <c r="F230" s="160"/>
      <c r="G230" s="160"/>
      <c r="H230" s="160"/>
      <c r="I230" s="160"/>
      <c r="J230" s="160"/>
      <c r="K230" s="160"/>
      <c r="L230" s="160"/>
      <c r="M230" s="160"/>
      <c r="N230" s="159"/>
      <c r="O230" s="159"/>
      <c r="P230" s="159"/>
      <c r="Q230" s="159"/>
      <c r="R230" s="160"/>
      <c r="S230" s="160"/>
      <c r="T230" s="160"/>
      <c r="U230" s="160"/>
      <c r="V230" s="160"/>
      <c r="W230" s="160"/>
      <c r="X230" s="160"/>
      <c r="Y230" s="149"/>
      <c r="Z230" s="149"/>
      <c r="AA230" s="149"/>
      <c r="AB230" s="149"/>
      <c r="AC230" s="149"/>
      <c r="AD230" s="149"/>
      <c r="AE230" s="149"/>
      <c r="AF230" s="149"/>
      <c r="AG230" s="149" t="s">
        <v>169</v>
      </c>
      <c r="AH230" s="149">
        <v>0</v>
      </c>
      <c r="AI230" s="149"/>
      <c r="AJ230" s="149"/>
      <c r="AK230" s="149"/>
      <c r="AL230" s="149"/>
      <c r="AM230" s="149"/>
      <c r="AN230" s="149"/>
      <c r="AO230" s="149"/>
      <c r="AP230" s="149"/>
      <c r="AQ230" s="149"/>
      <c r="AR230" s="149"/>
      <c r="AS230" s="149"/>
      <c r="AT230" s="149"/>
      <c r="AU230" s="149"/>
      <c r="AV230" s="149"/>
      <c r="AW230" s="149"/>
      <c r="AX230" s="149"/>
      <c r="AY230" s="149"/>
      <c r="AZ230" s="149"/>
      <c r="BA230" s="149"/>
      <c r="BB230" s="149"/>
      <c r="BC230" s="149"/>
      <c r="BD230" s="149"/>
      <c r="BE230" s="149"/>
      <c r="BF230" s="149"/>
      <c r="BG230" s="149"/>
      <c r="BH230" s="149"/>
    </row>
    <row r="231" spans="1:60" outlineLevel="1" x14ac:dyDescent="0.2">
      <c r="A231" s="156"/>
      <c r="B231" s="157"/>
      <c r="C231" s="190" t="s">
        <v>401</v>
      </c>
      <c r="D231" s="162"/>
      <c r="E231" s="163">
        <v>15.7</v>
      </c>
      <c r="F231" s="160"/>
      <c r="G231" s="160"/>
      <c r="H231" s="160"/>
      <c r="I231" s="160"/>
      <c r="J231" s="160"/>
      <c r="K231" s="160"/>
      <c r="L231" s="160"/>
      <c r="M231" s="160"/>
      <c r="N231" s="159"/>
      <c r="O231" s="159"/>
      <c r="P231" s="159"/>
      <c r="Q231" s="159"/>
      <c r="R231" s="160"/>
      <c r="S231" s="160"/>
      <c r="T231" s="160"/>
      <c r="U231" s="160"/>
      <c r="V231" s="160"/>
      <c r="W231" s="160"/>
      <c r="X231" s="160"/>
      <c r="Y231" s="149"/>
      <c r="Z231" s="149"/>
      <c r="AA231" s="149"/>
      <c r="AB231" s="149"/>
      <c r="AC231" s="149"/>
      <c r="AD231" s="149"/>
      <c r="AE231" s="149"/>
      <c r="AF231" s="149"/>
      <c r="AG231" s="149" t="s">
        <v>169</v>
      </c>
      <c r="AH231" s="149">
        <v>0</v>
      </c>
      <c r="AI231" s="149"/>
      <c r="AJ231" s="149"/>
      <c r="AK231" s="149"/>
      <c r="AL231" s="149"/>
      <c r="AM231" s="149"/>
      <c r="AN231" s="149"/>
      <c r="AO231" s="149"/>
      <c r="AP231" s="149"/>
      <c r="AQ231" s="149"/>
      <c r="AR231" s="149"/>
      <c r="AS231" s="149"/>
      <c r="AT231" s="149"/>
      <c r="AU231" s="149"/>
      <c r="AV231" s="149"/>
      <c r="AW231" s="149"/>
      <c r="AX231" s="149"/>
      <c r="AY231" s="149"/>
      <c r="AZ231" s="149"/>
      <c r="BA231" s="149"/>
      <c r="BB231" s="149"/>
      <c r="BC231" s="149"/>
      <c r="BD231" s="149"/>
      <c r="BE231" s="149"/>
      <c r="BF231" s="149"/>
      <c r="BG231" s="149"/>
      <c r="BH231" s="149"/>
    </row>
    <row r="232" spans="1:60" outlineLevel="1" x14ac:dyDescent="0.2">
      <c r="A232" s="156"/>
      <c r="B232" s="157"/>
      <c r="C232" s="190" t="s">
        <v>402</v>
      </c>
      <c r="D232" s="162"/>
      <c r="E232" s="163">
        <v>23</v>
      </c>
      <c r="F232" s="160"/>
      <c r="G232" s="160"/>
      <c r="H232" s="160"/>
      <c r="I232" s="160"/>
      <c r="J232" s="160"/>
      <c r="K232" s="160"/>
      <c r="L232" s="160"/>
      <c r="M232" s="160"/>
      <c r="N232" s="159"/>
      <c r="O232" s="159"/>
      <c r="P232" s="159"/>
      <c r="Q232" s="159"/>
      <c r="R232" s="160"/>
      <c r="S232" s="160"/>
      <c r="T232" s="160"/>
      <c r="U232" s="160"/>
      <c r="V232" s="160"/>
      <c r="W232" s="160"/>
      <c r="X232" s="160"/>
      <c r="Y232" s="149"/>
      <c r="Z232" s="149"/>
      <c r="AA232" s="149"/>
      <c r="AB232" s="149"/>
      <c r="AC232" s="149"/>
      <c r="AD232" s="149"/>
      <c r="AE232" s="149"/>
      <c r="AF232" s="149"/>
      <c r="AG232" s="149" t="s">
        <v>169</v>
      </c>
      <c r="AH232" s="149">
        <v>0</v>
      </c>
      <c r="AI232" s="149"/>
      <c r="AJ232" s="149"/>
      <c r="AK232" s="149"/>
      <c r="AL232" s="149"/>
      <c r="AM232" s="149"/>
      <c r="AN232" s="149"/>
      <c r="AO232" s="149"/>
      <c r="AP232" s="149"/>
      <c r="AQ232" s="149"/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49"/>
      <c r="BB232" s="149"/>
      <c r="BC232" s="149"/>
      <c r="BD232" s="149"/>
      <c r="BE232" s="149"/>
      <c r="BF232" s="149"/>
      <c r="BG232" s="149"/>
      <c r="BH232" s="149"/>
    </row>
    <row r="233" spans="1:60" outlineLevel="1" x14ac:dyDescent="0.2">
      <c r="A233" s="156"/>
      <c r="B233" s="157"/>
      <c r="C233" s="190" t="s">
        <v>403</v>
      </c>
      <c r="D233" s="162"/>
      <c r="E233" s="163">
        <v>14.5</v>
      </c>
      <c r="F233" s="160"/>
      <c r="G233" s="160"/>
      <c r="H233" s="160"/>
      <c r="I233" s="160"/>
      <c r="J233" s="160"/>
      <c r="K233" s="160"/>
      <c r="L233" s="160"/>
      <c r="M233" s="160"/>
      <c r="N233" s="159"/>
      <c r="O233" s="159"/>
      <c r="P233" s="159"/>
      <c r="Q233" s="159"/>
      <c r="R233" s="160"/>
      <c r="S233" s="160"/>
      <c r="T233" s="160"/>
      <c r="U233" s="160"/>
      <c r="V233" s="160"/>
      <c r="W233" s="160"/>
      <c r="X233" s="160"/>
      <c r="Y233" s="149"/>
      <c r="Z233" s="149"/>
      <c r="AA233" s="149"/>
      <c r="AB233" s="149"/>
      <c r="AC233" s="149"/>
      <c r="AD233" s="149"/>
      <c r="AE233" s="149"/>
      <c r="AF233" s="149"/>
      <c r="AG233" s="149" t="s">
        <v>169</v>
      </c>
      <c r="AH233" s="149">
        <v>0</v>
      </c>
      <c r="AI233" s="149"/>
      <c r="AJ233" s="149"/>
      <c r="AK233" s="149"/>
      <c r="AL233" s="149"/>
      <c r="AM233" s="149"/>
      <c r="AN233" s="149"/>
      <c r="AO233" s="149"/>
      <c r="AP233" s="149"/>
      <c r="AQ233" s="149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49"/>
      <c r="BB233" s="149"/>
      <c r="BC233" s="149"/>
      <c r="BD233" s="149"/>
      <c r="BE233" s="149"/>
      <c r="BF233" s="149"/>
      <c r="BG233" s="149"/>
      <c r="BH233" s="149"/>
    </row>
    <row r="234" spans="1:60" outlineLevel="1" x14ac:dyDescent="0.2">
      <c r="A234" s="156"/>
      <c r="B234" s="157"/>
      <c r="C234" s="190" t="s">
        <v>404</v>
      </c>
      <c r="D234" s="162"/>
      <c r="E234" s="163">
        <v>18.399999999999999</v>
      </c>
      <c r="F234" s="160"/>
      <c r="G234" s="160"/>
      <c r="H234" s="160"/>
      <c r="I234" s="160"/>
      <c r="J234" s="160"/>
      <c r="K234" s="160"/>
      <c r="L234" s="160"/>
      <c r="M234" s="160"/>
      <c r="N234" s="159"/>
      <c r="O234" s="159"/>
      <c r="P234" s="159"/>
      <c r="Q234" s="159"/>
      <c r="R234" s="160"/>
      <c r="S234" s="160"/>
      <c r="T234" s="160"/>
      <c r="U234" s="160"/>
      <c r="V234" s="160"/>
      <c r="W234" s="160"/>
      <c r="X234" s="160"/>
      <c r="Y234" s="149"/>
      <c r="Z234" s="149"/>
      <c r="AA234" s="149"/>
      <c r="AB234" s="149"/>
      <c r="AC234" s="149"/>
      <c r="AD234" s="149"/>
      <c r="AE234" s="149"/>
      <c r="AF234" s="149"/>
      <c r="AG234" s="149" t="s">
        <v>169</v>
      </c>
      <c r="AH234" s="149">
        <v>0</v>
      </c>
      <c r="AI234" s="149"/>
      <c r="AJ234" s="149"/>
      <c r="AK234" s="149"/>
      <c r="AL234" s="149"/>
      <c r="AM234" s="149"/>
      <c r="AN234" s="149"/>
      <c r="AO234" s="149"/>
      <c r="AP234" s="149"/>
      <c r="AQ234" s="149"/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49"/>
      <c r="BB234" s="149"/>
      <c r="BC234" s="149"/>
      <c r="BD234" s="149"/>
      <c r="BE234" s="149"/>
      <c r="BF234" s="149"/>
      <c r="BG234" s="149"/>
      <c r="BH234" s="149"/>
    </row>
    <row r="235" spans="1:60" outlineLevel="1" x14ac:dyDescent="0.2">
      <c r="A235" s="175">
        <v>77</v>
      </c>
      <c r="B235" s="176" t="s">
        <v>405</v>
      </c>
      <c r="C235" s="189" t="s">
        <v>406</v>
      </c>
      <c r="D235" s="177" t="s">
        <v>407</v>
      </c>
      <c r="E235" s="178">
        <v>40</v>
      </c>
      <c r="F235" s="179"/>
      <c r="G235" s="180">
        <f>ROUND(E235*F235,2)</f>
        <v>0</v>
      </c>
      <c r="H235" s="161"/>
      <c r="I235" s="160">
        <f>ROUND(E235*H235,2)</f>
        <v>0</v>
      </c>
      <c r="J235" s="161"/>
      <c r="K235" s="160">
        <f>ROUND(E235*J235,2)</f>
        <v>0</v>
      </c>
      <c r="L235" s="160">
        <v>21</v>
      </c>
      <c r="M235" s="160">
        <f>G235*(1+L235/100)</f>
        <v>0</v>
      </c>
      <c r="N235" s="159">
        <v>1E-3</v>
      </c>
      <c r="O235" s="159">
        <f>ROUND(E235*N235,2)</f>
        <v>0.04</v>
      </c>
      <c r="P235" s="159">
        <v>0</v>
      </c>
      <c r="Q235" s="159">
        <f>ROUND(E235*P235,2)</f>
        <v>0</v>
      </c>
      <c r="R235" s="160" t="s">
        <v>384</v>
      </c>
      <c r="S235" s="160" t="s">
        <v>165</v>
      </c>
      <c r="T235" s="160" t="s">
        <v>165</v>
      </c>
      <c r="U235" s="160">
        <v>0</v>
      </c>
      <c r="V235" s="160">
        <f>ROUND(E235*U235,2)</f>
        <v>0</v>
      </c>
      <c r="W235" s="160"/>
      <c r="X235" s="160" t="s">
        <v>385</v>
      </c>
      <c r="Y235" s="149"/>
      <c r="Z235" s="149"/>
      <c r="AA235" s="149"/>
      <c r="AB235" s="149"/>
      <c r="AC235" s="149"/>
      <c r="AD235" s="149"/>
      <c r="AE235" s="149"/>
      <c r="AF235" s="149"/>
      <c r="AG235" s="149" t="s">
        <v>386</v>
      </c>
      <c r="AH235" s="149"/>
      <c r="AI235" s="149"/>
      <c r="AJ235" s="149"/>
      <c r="AK235" s="149"/>
      <c r="AL235" s="149"/>
      <c r="AM235" s="149"/>
      <c r="AN235" s="149"/>
      <c r="AO235" s="149"/>
      <c r="AP235" s="149"/>
      <c r="AQ235" s="149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49"/>
      <c r="BB235" s="149"/>
      <c r="BC235" s="149"/>
      <c r="BD235" s="149"/>
      <c r="BE235" s="149"/>
      <c r="BF235" s="149"/>
      <c r="BG235" s="149"/>
      <c r="BH235" s="149"/>
    </row>
    <row r="236" spans="1:60" outlineLevel="1" x14ac:dyDescent="0.2">
      <c r="A236" s="156"/>
      <c r="B236" s="157"/>
      <c r="C236" s="193" t="s">
        <v>408</v>
      </c>
      <c r="D236" s="164"/>
      <c r="E236" s="165"/>
      <c r="F236" s="160"/>
      <c r="G236" s="160"/>
      <c r="H236" s="160"/>
      <c r="I236" s="160"/>
      <c r="J236" s="160"/>
      <c r="K236" s="160"/>
      <c r="L236" s="160"/>
      <c r="M236" s="160"/>
      <c r="N236" s="159"/>
      <c r="O236" s="159"/>
      <c r="P236" s="159"/>
      <c r="Q236" s="159"/>
      <c r="R236" s="160"/>
      <c r="S236" s="160"/>
      <c r="T236" s="160"/>
      <c r="U236" s="160"/>
      <c r="V236" s="160"/>
      <c r="W236" s="160"/>
      <c r="X236" s="160"/>
      <c r="Y236" s="149"/>
      <c r="Z236" s="149"/>
      <c r="AA236" s="149"/>
      <c r="AB236" s="149"/>
      <c r="AC236" s="149"/>
      <c r="AD236" s="149"/>
      <c r="AE236" s="149"/>
      <c r="AF236" s="149"/>
      <c r="AG236" s="149" t="s">
        <v>169</v>
      </c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49"/>
      <c r="BC236" s="149"/>
      <c r="BD236" s="149"/>
      <c r="BE236" s="149"/>
      <c r="BF236" s="149"/>
      <c r="BG236" s="149"/>
      <c r="BH236" s="149"/>
    </row>
    <row r="237" spans="1:60" outlineLevel="1" x14ac:dyDescent="0.2">
      <c r="A237" s="156"/>
      <c r="B237" s="157"/>
      <c r="C237" s="194" t="s">
        <v>409</v>
      </c>
      <c r="D237" s="164"/>
      <c r="E237" s="165">
        <v>37.587000000000003</v>
      </c>
      <c r="F237" s="160"/>
      <c r="G237" s="160"/>
      <c r="H237" s="160"/>
      <c r="I237" s="160"/>
      <c r="J237" s="160"/>
      <c r="K237" s="160"/>
      <c r="L237" s="160"/>
      <c r="M237" s="160"/>
      <c r="N237" s="159"/>
      <c r="O237" s="159"/>
      <c r="P237" s="159"/>
      <c r="Q237" s="159"/>
      <c r="R237" s="160"/>
      <c r="S237" s="160"/>
      <c r="T237" s="160"/>
      <c r="U237" s="160"/>
      <c r="V237" s="160"/>
      <c r="W237" s="160"/>
      <c r="X237" s="160"/>
      <c r="Y237" s="149"/>
      <c r="Z237" s="149"/>
      <c r="AA237" s="149"/>
      <c r="AB237" s="149"/>
      <c r="AC237" s="149"/>
      <c r="AD237" s="149"/>
      <c r="AE237" s="149"/>
      <c r="AF237" s="149"/>
      <c r="AG237" s="149" t="s">
        <v>169</v>
      </c>
      <c r="AH237" s="149">
        <v>2</v>
      </c>
      <c r="AI237" s="149"/>
      <c r="AJ237" s="149"/>
      <c r="AK237" s="149"/>
      <c r="AL237" s="149"/>
      <c r="AM237" s="149"/>
      <c r="AN237" s="149"/>
      <c r="AO237" s="149"/>
      <c r="AP237" s="149"/>
      <c r="AQ237" s="149"/>
      <c r="AR237" s="149"/>
      <c r="AS237" s="149"/>
      <c r="AT237" s="149"/>
      <c r="AU237" s="149"/>
      <c r="AV237" s="149"/>
      <c r="AW237" s="149"/>
      <c r="AX237" s="149"/>
      <c r="AY237" s="149"/>
      <c r="AZ237" s="149"/>
      <c r="BA237" s="149"/>
      <c r="BB237" s="149"/>
      <c r="BC237" s="149"/>
      <c r="BD237" s="149"/>
      <c r="BE237" s="149"/>
      <c r="BF237" s="149"/>
      <c r="BG237" s="149"/>
      <c r="BH237" s="149"/>
    </row>
    <row r="238" spans="1:60" outlineLevel="1" x14ac:dyDescent="0.2">
      <c r="A238" s="156"/>
      <c r="B238" s="157"/>
      <c r="C238" s="193" t="s">
        <v>410</v>
      </c>
      <c r="D238" s="164"/>
      <c r="E238" s="165"/>
      <c r="F238" s="160"/>
      <c r="G238" s="160"/>
      <c r="H238" s="160"/>
      <c r="I238" s="160"/>
      <c r="J238" s="160"/>
      <c r="K238" s="160"/>
      <c r="L238" s="160"/>
      <c r="M238" s="160"/>
      <c r="N238" s="159"/>
      <c r="O238" s="159"/>
      <c r="P238" s="159"/>
      <c r="Q238" s="159"/>
      <c r="R238" s="160"/>
      <c r="S238" s="160"/>
      <c r="T238" s="160"/>
      <c r="U238" s="160"/>
      <c r="V238" s="160"/>
      <c r="W238" s="160"/>
      <c r="X238" s="160"/>
      <c r="Y238" s="149"/>
      <c r="Z238" s="149"/>
      <c r="AA238" s="149"/>
      <c r="AB238" s="149"/>
      <c r="AC238" s="149"/>
      <c r="AD238" s="149"/>
      <c r="AE238" s="149"/>
      <c r="AF238" s="149"/>
      <c r="AG238" s="149" t="s">
        <v>169</v>
      </c>
      <c r="AH238" s="149"/>
      <c r="AI238" s="149"/>
      <c r="AJ238" s="149"/>
      <c r="AK238" s="149"/>
      <c r="AL238" s="149"/>
      <c r="AM238" s="149"/>
      <c r="AN238" s="149"/>
      <c r="AO238" s="149"/>
      <c r="AP238" s="149"/>
      <c r="AQ238" s="149"/>
      <c r="AR238" s="149"/>
      <c r="AS238" s="149"/>
      <c r="AT238" s="149"/>
      <c r="AU238" s="149"/>
      <c r="AV238" s="149"/>
      <c r="AW238" s="149"/>
      <c r="AX238" s="149"/>
      <c r="AY238" s="149"/>
      <c r="AZ238" s="149"/>
      <c r="BA238" s="149"/>
      <c r="BB238" s="149"/>
      <c r="BC238" s="149"/>
      <c r="BD238" s="149"/>
      <c r="BE238" s="149"/>
      <c r="BF238" s="149"/>
      <c r="BG238" s="149"/>
      <c r="BH238" s="149"/>
    </row>
    <row r="239" spans="1:60" outlineLevel="1" x14ac:dyDescent="0.2">
      <c r="A239" s="156"/>
      <c r="B239" s="157"/>
      <c r="C239" s="190" t="s">
        <v>411</v>
      </c>
      <c r="D239" s="162"/>
      <c r="E239" s="163">
        <v>40</v>
      </c>
      <c r="F239" s="160"/>
      <c r="G239" s="160"/>
      <c r="H239" s="160"/>
      <c r="I239" s="160"/>
      <c r="J239" s="160"/>
      <c r="K239" s="160"/>
      <c r="L239" s="160"/>
      <c r="M239" s="160"/>
      <c r="N239" s="159"/>
      <c r="O239" s="159"/>
      <c r="P239" s="159"/>
      <c r="Q239" s="159"/>
      <c r="R239" s="160"/>
      <c r="S239" s="160"/>
      <c r="T239" s="160"/>
      <c r="U239" s="160"/>
      <c r="V239" s="160"/>
      <c r="W239" s="160"/>
      <c r="X239" s="160"/>
      <c r="Y239" s="149"/>
      <c r="Z239" s="149"/>
      <c r="AA239" s="149"/>
      <c r="AB239" s="149"/>
      <c r="AC239" s="149"/>
      <c r="AD239" s="149"/>
      <c r="AE239" s="149"/>
      <c r="AF239" s="149"/>
      <c r="AG239" s="149" t="s">
        <v>169</v>
      </c>
      <c r="AH239" s="149">
        <v>0</v>
      </c>
      <c r="AI239" s="149"/>
      <c r="AJ239" s="149"/>
      <c r="AK239" s="149"/>
      <c r="AL239" s="149"/>
      <c r="AM239" s="149"/>
      <c r="AN239" s="149"/>
      <c r="AO239" s="149"/>
      <c r="AP239" s="149"/>
      <c r="AQ239" s="149"/>
      <c r="AR239" s="149"/>
      <c r="AS239" s="149"/>
      <c r="AT239" s="149"/>
      <c r="AU239" s="149"/>
      <c r="AV239" s="149"/>
      <c r="AW239" s="149"/>
      <c r="AX239" s="149"/>
      <c r="AY239" s="149"/>
      <c r="AZ239" s="149"/>
      <c r="BA239" s="149"/>
      <c r="BB239" s="149"/>
      <c r="BC239" s="149"/>
      <c r="BD239" s="149"/>
      <c r="BE239" s="149"/>
      <c r="BF239" s="149"/>
      <c r="BG239" s="149"/>
      <c r="BH239" s="149"/>
    </row>
    <row r="240" spans="1:60" ht="22.5" outlineLevel="1" x14ac:dyDescent="0.2">
      <c r="A240" s="175">
        <v>78</v>
      </c>
      <c r="B240" s="176" t="s">
        <v>412</v>
      </c>
      <c r="C240" s="189" t="s">
        <v>413</v>
      </c>
      <c r="D240" s="177" t="s">
        <v>164</v>
      </c>
      <c r="E240" s="178">
        <v>102.4075</v>
      </c>
      <c r="F240" s="179"/>
      <c r="G240" s="180">
        <f>ROUND(E240*F240,2)</f>
        <v>0</v>
      </c>
      <c r="H240" s="161"/>
      <c r="I240" s="160">
        <f>ROUND(E240*H240,2)</f>
        <v>0</v>
      </c>
      <c r="J240" s="161"/>
      <c r="K240" s="160">
        <f>ROUND(E240*J240,2)</f>
        <v>0</v>
      </c>
      <c r="L240" s="160">
        <v>21</v>
      </c>
      <c r="M240" s="160">
        <f>G240*(1+L240/100)</f>
        <v>0</v>
      </c>
      <c r="N240" s="159">
        <v>3.0000000000000001E-3</v>
      </c>
      <c r="O240" s="159">
        <f>ROUND(E240*N240,2)</f>
        <v>0.31</v>
      </c>
      <c r="P240" s="159">
        <v>0</v>
      </c>
      <c r="Q240" s="159">
        <f>ROUND(E240*P240,2)</f>
        <v>0</v>
      </c>
      <c r="R240" s="160"/>
      <c r="S240" s="160" t="s">
        <v>225</v>
      </c>
      <c r="T240" s="160" t="s">
        <v>226</v>
      </c>
      <c r="U240" s="160">
        <v>0</v>
      </c>
      <c r="V240" s="160">
        <f>ROUND(E240*U240,2)</f>
        <v>0</v>
      </c>
      <c r="W240" s="160"/>
      <c r="X240" s="160" t="s">
        <v>385</v>
      </c>
      <c r="Y240" s="149"/>
      <c r="Z240" s="149"/>
      <c r="AA240" s="149"/>
      <c r="AB240" s="149"/>
      <c r="AC240" s="149"/>
      <c r="AD240" s="149"/>
      <c r="AE240" s="149"/>
      <c r="AF240" s="149"/>
      <c r="AG240" s="149" t="s">
        <v>386</v>
      </c>
      <c r="AH240" s="149"/>
      <c r="AI240" s="149"/>
      <c r="AJ240" s="149"/>
      <c r="AK240" s="149"/>
      <c r="AL240" s="149"/>
      <c r="AM240" s="149"/>
      <c r="AN240" s="149"/>
      <c r="AO240" s="149"/>
      <c r="AP240" s="149"/>
      <c r="AQ240" s="149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49"/>
      <c r="BD240" s="149"/>
      <c r="BE240" s="149"/>
      <c r="BF240" s="149"/>
      <c r="BG240" s="149"/>
      <c r="BH240" s="149"/>
    </row>
    <row r="241" spans="1:60" outlineLevel="1" x14ac:dyDescent="0.2">
      <c r="A241" s="156"/>
      <c r="B241" s="157"/>
      <c r="C241" s="190" t="s">
        <v>414</v>
      </c>
      <c r="D241" s="162"/>
      <c r="E241" s="163">
        <v>27.47925</v>
      </c>
      <c r="F241" s="160"/>
      <c r="G241" s="160"/>
      <c r="H241" s="160"/>
      <c r="I241" s="160"/>
      <c r="J241" s="160"/>
      <c r="K241" s="160"/>
      <c r="L241" s="160"/>
      <c r="M241" s="160"/>
      <c r="N241" s="159"/>
      <c r="O241" s="159"/>
      <c r="P241" s="159"/>
      <c r="Q241" s="159"/>
      <c r="R241" s="160"/>
      <c r="S241" s="160"/>
      <c r="T241" s="160"/>
      <c r="U241" s="160"/>
      <c r="V241" s="160"/>
      <c r="W241" s="160"/>
      <c r="X241" s="160"/>
      <c r="Y241" s="149"/>
      <c r="Z241" s="149"/>
      <c r="AA241" s="149"/>
      <c r="AB241" s="149"/>
      <c r="AC241" s="149"/>
      <c r="AD241" s="149"/>
      <c r="AE241" s="149"/>
      <c r="AF241" s="149"/>
      <c r="AG241" s="149" t="s">
        <v>169</v>
      </c>
      <c r="AH241" s="149">
        <v>0</v>
      </c>
      <c r="AI241" s="149"/>
      <c r="AJ241" s="149"/>
      <c r="AK241" s="149"/>
      <c r="AL241" s="149"/>
      <c r="AM241" s="149"/>
      <c r="AN241" s="149"/>
      <c r="AO241" s="149"/>
      <c r="AP241" s="149"/>
      <c r="AQ241" s="149"/>
      <c r="AR241" s="149"/>
      <c r="AS241" s="149"/>
      <c r="AT241" s="149"/>
      <c r="AU241" s="149"/>
      <c r="AV241" s="149"/>
      <c r="AW241" s="149"/>
      <c r="AX241" s="149"/>
      <c r="AY241" s="149"/>
      <c r="AZ241" s="149"/>
      <c r="BA241" s="149"/>
      <c r="BB241" s="149"/>
      <c r="BC241" s="149"/>
      <c r="BD241" s="149"/>
      <c r="BE241" s="149"/>
      <c r="BF241" s="149"/>
      <c r="BG241" s="149"/>
      <c r="BH241" s="149"/>
    </row>
    <row r="242" spans="1:60" outlineLevel="1" x14ac:dyDescent="0.2">
      <c r="A242" s="156"/>
      <c r="B242" s="157"/>
      <c r="C242" s="190" t="s">
        <v>415</v>
      </c>
      <c r="D242" s="162"/>
      <c r="E242" s="163">
        <v>34.6265</v>
      </c>
      <c r="F242" s="160"/>
      <c r="G242" s="160"/>
      <c r="H242" s="160"/>
      <c r="I242" s="160"/>
      <c r="J242" s="160"/>
      <c r="K242" s="160"/>
      <c r="L242" s="160"/>
      <c r="M242" s="160"/>
      <c r="N242" s="159"/>
      <c r="O242" s="159"/>
      <c r="P242" s="159"/>
      <c r="Q242" s="159"/>
      <c r="R242" s="160"/>
      <c r="S242" s="160"/>
      <c r="T242" s="160"/>
      <c r="U242" s="160"/>
      <c r="V242" s="160"/>
      <c r="W242" s="160"/>
      <c r="X242" s="160"/>
      <c r="Y242" s="149"/>
      <c r="Z242" s="149"/>
      <c r="AA242" s="149"/>
      <c r="AB242" s="149"/>
      <c r="AC242" s="149"/>
      <c r="AD242" s="149"/>
      <c r="AE242" s="149"/>
      <c r="AF242" s="149"/>
      <c r="AG242" s="149" t="s">
        <v>169</v>
      </c>
      <c r="AH242" s="149">
        <v>0</v>
      </c>
      <c r="AI242" s="149"/>
      <c r="AJ242" s="149"/>
      <c r="AK242" s="149"/>
      <c r="AL242" s="149"/>
      <c r="AM242" s="149"/>
      <c r="AN242" s="149"/>
      <c r="AO242" s="149"/>
      <c r="AP242" s="149"/>
      <c r="AQ242" s="149"/>
      <c r="AR242" s="149"/>
      <c r="AS242" s="149"/>
      <c r="AT242" s="149"/>
      <c r="AU242" s="149"/>
      <c r="AV242" s="149"/>
      <c r="AW242" s="149"/>
      <c r="AX242" s="149"/>
      <c r="AY242" s="149"/>
      <c r="AZ242" s="149"/>
      <c r="BA242" s="149"/>
      <c r="BB242" s="149"/>
      <c r="BC242" s="149"/>
      <c r="BD242" s="149"/>
      <c r="BE242" s="149"/>
      <c r="BF242" s="149"/>
      <c r="BG242" s="149"/>
      <c r="BH242" s="149"/>
    </row>
    <row r="243" spans="1:60" outlineLevel="1" x14ac:dyDescent="0.2">
      <c r="A243" s="156"/>
      <c r="B243" s="157"/>
      <c r="C243" s="190" t="s">
        <v>416</v>
      </c>
      <c r="D243" s="162"/>
      <c r="E243" s="163">
        <v>17.232749999999999</v>
      </c>
      <c r="F243" s="160"/>
      <c r="G243" s="160"/>
      <c r="H243" s="160"/>
      <c r="I243" s="160"/>
      <c r="J243" s="160"/>
      <c r="K243" s="160"/>
      <c r="L243" s="160"/>
      <c r="M243" s="160"/>
      <c r="N243" s="159"/>
      <c r="O243" s="159"/>
      <c r="P243" s="159"/>
      <c r="Q243" s="159"/>
      <c r="R243" s="160"/>
      <c r="S243" s="160"/>
      <c r="T243" s="160"/>
      <c r="U243" s="160"/>
      <c r="V243" s="160"/>
      <c r="W243" s="160"/>
      <c r="X243" s="160"/>
      <c r="Y243" s="149"/>
      <c r="Z243" s="149"/>
      <c r="AA243" s="149"/>
      <c r="AB243" s="149"/>
      <c r="AC243" s="149"/>
      <c r="AD243" s="149"/>
      <c r="AE243" s="149"/>
      <c r="AF243" s="149"/>
      <c r="AG243" s="149" t="s">
        <v>169</v>
      </c>
      <c r="AH243" s="149">
        <v>0</v>
      </c>
      <c r="AI243" s="149"/>
      <c r="AJ243" s="149"/>
      <c r="AK243" s="149"/>
      <c r="AL243" s="149"/>
      <c r="AM243" s="149"/>
      <c r="AN243" s="149"/>
      <c r="AO243" s="149"/>
      <c r="AP243" s="149"/>
      <c r="AQ243" s="149"/>
      <c r="AR243" s="149"/>
      <c r="AS243" s="149"/>
      <c r="AT243" s="149"/>
      <c r="AU243" s="149"/>
      <c r="AV243" s="149"/>
      <c r="AW243" s="149"/>
      <c r="AX243" s="149"/>
      <c r="AY243" s="149"/>
      <c r="AZ243" s="149"/>
      <c r="BA243" s="149"/>
      <c r="BB243" s="149"/>
      <c r="BC243" s="149"/>
      <c r="BD243" s="149"/>
      <c r="BE243" s="149"/>
      <c r="BF243" s="149"/>
      <c r="BG243" s="149"/>
      <c r="BH243" s="149"/>
    </row>
    <row r="244" spans="1:60" outlineLevel="1" x14ac:dyDescent="0.2">
      <c r="A244" s="156"/>
      <c r="B244" s="157"/>
      <c r="C244" s="190" t="s">
        <v>417</v>
      </c>
      <c r="D244" s="162"/>
      <c r="E244" s="163">
        <v>23.068999999999999</v>
      </c>
      <c r="F244" s="160"/>
      <c r="G244" s="160"/>
      <c r="H244" s="160"/>
      <c r="I244" s="160"/>
      <c r="J244" s="160"/>
      <c r="K244" s="160"/>
      <c r="L244" s="160"/>
      <c r="M244" s="160"/>
      <c r="N244" s="159"/>
      <c r="O244" s="159"/>
      <c r="P244" s="159"/>
      <c r="Q244" s="159"/>
      <c r="R244" s="160"/>
      <c r="S244" s="160"/>
      <c r="T244" s="160"/>
      <c r="U244" s="160"/>
      <c r="V244" s="160"/>
      <c r="W244" s="160"/>
      <c r="X244" s="160"/>
      <c r="Y244" s="149"/>
      <c r="Z244" s="149"/>
      <c r="AA244" s="149"/>
      <c r="AB244" s="149"/>
      <c r="AC244" s="149"/>
      <c r="AD244" s="149"/>
      <c r="AE244" s="149"/>
      <c r="AF244" s="149"/>
      <c r="AG244" s="149" t="s">
        <v>169</v>
      </c>
      <c r="AH244" s="149">
        <v>0</v>
      </c>
      <c r="AI244" s="149"/>
      <c r="AJ244" s="149"/>
      <c r="AK244" s="149"/>
      <c r="AL244" s="149"/>
      <c r="AM244" s="149"/>
      <c r="AN244" s="149"/>
      <c r="AO244" s="149"/>
      <c r="AP244" s="149"/>
      <c r="AQ244" s="149"/>
      <c r="AR244" s="149"/>
      <c r="AS244" s="149"/>
      <c r="AT244" s="149"/>
      <c r="AU244" s="149"/>
      <c r="AV244" s="149"/>
      <c r="AW244" s="149"/>
      <c r="AX244" s="149"/>
      <c r="AY244" s="149"/>
      <c r="AZ244" s="149"/>
      <c r="BA244" s="149"/>
      <c r="BB244" s="149"/>
      <c r="BC244" s="149"/>
      <c r="BD244" s="149"/>
      <c r="BE244" s="149"/>
      <c r="BF244" s="149"/>
      <c r="BG244" s="149"/>
      <c r="BH244" s="149"/>
    </row>
    <row r="245" spans="1:60" ht="22.5" outlineLevel="1" x14ac:dyDescent="0.2">
      <c r="A245" s="175">
        <v>79</v>
      </c>
      <c r="B245" s="176" t="s">
        <v>418</v>
      </c>
      <c r="C245" s="189" t="s">
        <v>419</v>
      </c>
      <c r="D245" s="177" t="s">
        <v>164</v>
      </c>
      <c r="E245" s="178">
        <v>61.806750000000001</v>
      </c>
      <c r="F245" s="179"/>
      <c r="G245" s="180">
        <f>ROUND(E245*F245,2)</f>
        <v>0</v>
      </c>
      <c r="H245" s="161"/>
      <c r="I245" s="160">
        <f>ROUND(E245*H245,2)</f>
        <v>0</v>
      </c>
      <c r="J245" s="161"/>
      <c r="K245" s="160">
        <f>ROUND(E245*J245,2)</f>
        <v>0</v>
      </c>
      <c r="L245" s="160">
        <v>21</v>
      </c>
      <c r="M245" s="160">
        <f>G245*(1+L245/100)</f>
        <v>0</v>
      </c>
      <c r="N245" s="159">
        <v>2.7799999999999999E-3</v>
      </c>
      <c r="O245" s="159">
        <f>ROUND(E245*N245,2)</f>
        <v>0.17</v>
      </c>
      <c r="P245" s="159">
        <v>0</v>
      </c>
      <c r="Q245" s="159">
        <f>ROUND(E245*P245,2)</f>
        <v>0</v>
      </c>
      <c r="R245" s="160"/>
      <c r="S245" s="160" t="s">
        <v>225</v>
      </c>
      <c r="T245" s="160" t="s">
        <v>226</v>
      </c>
      <c r="U245" s="160">
        <v>0</v>
      </c>
      <c r="V245" s="160">
        <f>ROUND(E245*U245,2)</f>
        <v>0</v>
      </c>
      <c r="W245" s="160"/>
      <c r="X245" s="160" t="s">
        <v>385</v>
      </c>
      <c r="Y245" s="149"/>
      <c r="Z245" s="149"/>
      <c r="AA245" s="149"/>
      <c r="AB245" s="149"/>
      <c r="AC245" s="149"/>
      <c r="AD245" s="149"/>
      <c r="AE245" s="149"/>
      <c r="AF245" s="149"/>
      <c r="AG245" s="149" t="s">
        <v>386</v>
      </c>
      <c r="AH245" s="149"/>
      <c r="AI245" s="149"/>
      <c r="AJ245" s="149"/>
      <c r="AK245" s="149"/>
      <c r="AL245" s="149"/>
      <c r="AM245" s="149"/>
      <c r="AN245" s="149"/>
      <c r="AO245" s="149"/>
      <c r="AP245" s="149"/>
      <c r="AQ245" s="149"/>
      <c r="AR245" s="149"/>
      <c r="AS245" s="149"/>
      <c r="AT245" s="149"/>
      <c r="AU245" s="149"/>
      <c r="AV245" s="149"/>
      <c r="AW245" s="149"/>
      <c r="AX245" s="149"/>
      <c r="AY245" s="149"/>
      <c r="AZ245" s="149"/>
      <c r="BA245" s="149"/>
      <c r="BB245" s="149"/>
      <c r="BC245" s="149"/>
      <c r="BD245" s="149"/>
      <c r="BE245" s="149"/>
      <c r="BF245" s="149"/>
      <c r="BG245" s="149"/>
      <c r="BH245" s="149"/>
    </row>
    <row r="246" spans="1:60" outlineLevel="1" x14ac:dyDescent="0.2">
      <c r="A246" s="156"/>
      <c r="B246" s="157"/>
      <c r="C246" s="190" t="s">
        <v>420</v>
      </c>
      <c r="D246" s="162"/>
      <c r="E246" s="163">
        <v>45.494</v>
      </c>
      <c r="F246" s="160"/>
      <c r="G246" s="160"/>
      <c r="H246" s="160"/>
      <c r="I246" s="160"/>
      <c r="J246" s="160"/>
      <c r="K246" s="160"/>
      <c r="L246" s="160"/>
      <c r="M246" s="160"/>
      <c r="N246" s="159"/>
      <c r="O246" s="159"/>
      <c r="P246" s="159"/>
      <c r="Q246" s="159"/>
      <c r="R246" s="160"/>
      <c r="S246" s="160"/>
      <c r="T246" s="160"/>
      <c r="U246" s="160"/>
      <c r="V246" s="160"/>
      <c r="W246" s="160"/>
      <c r="X246" s="160"/>
      <c r="Y246" s="149"/>
      <c r="Z246" s="149"/>
      <c r="AA246" s="149"/>
      <c r="AB246" s="149"/>
      <c r="AC246" s="149"/>
      <c r="AD246" s="149"/>
      <c r="AE246" s="149"/>
      <c r="AF246" s="149"/>
      <c r="AG246" s="149" t="s">
        <v>169</v>
      </c>
      <c r="AH246" s="149">
        <v>0</v>
      </c>
      <c r="AI246" s="149"/>
      <c r="AJ246" s="149"/>
      <c r="AK246" s="149"/>
      <c r="AL246" s="149"/>
      <c r="AM246" s="149"/>
      <c r="AN246" s="149"/>
      <c r="AO246" s="149"/>
      <c r="AP246" s="149"/>
      <c r="AQ246" s="149"/>
      <c r="AR246" s="149"/>
      <c r="AS246" s="149"/>
      <c r="AT246" s="149"/>
      <c r="AU246" s="149"/>
      <c r="AV246" s="149"/>
      <c r="AW246" s="149"/>
      <c r="AX246" s="149"/>
      <c r="AY246" s="149"/>
      <c r="AZ246" s="149"/>
      <c r="BA246" s="149"/>
      <c r="BB246" s="149"/>
      <c r="BC246" s="149"/>
      <c r="BD246" s="149"/>
      <c r="BE246" s="149"/>
      <c r="BF246" s="149"/>
      <c r="BG246" s="149"/>
      <c r="BH246" s="149"/>
    </row>
    <row r="247" spans="1:60" outlineLevel="1" x14ac:dyDescent="0.2">
      <c r="A247" s="156"/>
      <c r="B247" s="157"/>
      <c r="C247" s="190" t="s">
        <v>421</v>
      </c>
      <c r="D247" s="162"/>
      <c r="E247" s="163">
        <v>16.312750000000001</v>
      </c>
      <c r="F247" s="160"/>
      <c r="G247" s="160"/>
      <c r="H247" s="160"/>
      <c r="I247" s="160"/>
      <c r="J247" s="160"/>
      <c r="K247" s="160"/>
      <c r="L247" s="160"/>
      <c r="M247" s="160"/>
      <c r="N247" s="159"/>
      <c r="O247" s="159"/>
      <c r="P247" s="159"/>
      <c r="Q247" s="159"/>
      <c r="R247" s="160"/>
      <c r="S247" s="160"/>
      <c r="T247" s="160"/>
      <c r="U247" s="160"/>
      <c r="V247" s="160"/>
      <c r="W247" s="160"/>
      <c r="X247" s="160"/>
      <c r="Y247" s="149"/>
      <c r="Z247" s="149"/>
      <c r="AA247" s="149"/>
      <c r="AB247" s="149"/>
      <c r="AC247" s="149"/>
      <c r="AD247" s="149"/>
      <c r="AE247" s="149"/>
      <c r="AF247" s="149"/>
      <c r="AG247" s="149" t="s">
        <v>169</v>
      </c>
      <c r="AH247" s="149">
        <v>0</v>
      </c>
      <c r="AI247" s="149"/>
      <c r="AJ247" s="149"/>
      <c r="AK247" s="149"/>
      <c r="AL247" s="149"/>
      <c r="AM247" s="149"/>
      <c r="AN247" s="149"/>
      <c r="AO247" s="149"/>
      <c r="AP247" s="149"/>
      <c r="AQ247" s="149"/>
      <c r="AR247" s="149"/>
      <c r="AS247" s="149"/>
      <c r="AT247" s="149"/>
      <c r="AU247" s="149"/>
      <c r="AV247" s="149"/>
      <c r="AW247" s="149"/>
      <c r="AX247" s="149"/>
      <c r="AY247" s="149"/>
      <c r="AZ247" s="149"/>
      <c r="BA247" s="149"/>
      <c r="BB247" s="149"/>
      <c r="BC247" s="149"/>
      <c r="BD247" s="149"/>
      <c r="BE247" s="149"/>
      <c r="BF247" s="149"/>
      <c r="BG247" s="149"/>
      <c r="BH247" s="149"/>
    </row>
    <row r="248" spans="1:60" outlineLevel="1" x14ac:dyDescent="0.2">
      <c r="A248" s="181">
        <v>80</v>
      </c>
      <c r="B248" s="182" t="s">
        <v>422</v>
      </c>
      <c r="C248" s="191" t="s">
        <v>423</v>
      </c>
      <c r="D248" s="183" t="s">
        <v>298</v>
      </c>
      <c r="E248" s="184">
        <v>0.61917999999999995</v>
      </c>
      <c r="F248" s="185"/>
      <c r="G248" s="186">
        <f>ROUND(E248*F248,2)</f>
        <v>0</v>
      </c>
      <c r="H248" s="161"/>
      <c r="I248" s="160">
        <f>ROUND(E248*H248,2)</f>
        <v>0</v>
      </c>
      <c r="J248" s="161"/>
      <c r="K248" s="160">
        <f>ROUND(E248*J248,2)</f>
        <v>0</v>
      </c>
      <c r="L248" s="160">
        <v>21</v>
      </c>
      <c r="M248" s="160">
        <f>G248*(1+L248/100)</f>
        <v>0</v>
      </c>
      <c r="N248" s="159">
        <v>0</v>
      </c>
      <c r="O248" s="159">
        <f>ROUND(E248*N248,2)</f>
        <v>0</v>
      </c>
      <c r="P248" s="159">
        <v>0</v>
      </c>
      <c r="Q248" s="159">
        <f>ROUND(E248*P248,2)</f>
        <v>0</v>
      </c>
      <c r="R248" s="160"/>
      <c r="S248" s="160" t="s">
        <v>165</v>
      </c>
      <c r="T248" s="160" t="s">
        <v>165</v>
      </c>
      <c r="U248" s="160">
        <v>1.091</v>
      </c>
      <c r="V248" s="160">
        <f>ROUND(E248*U248,2)</f>
        <v>0.68</v>
      </c>
      <c r="W248" s="160"/>
      <c r="X248" s="160" t="s">
        <v>299</v>
      </c>
      <c r="Y248" s="149"/>
      <c r="Z248" s="149"/>
      <c r="AA248" s="149"/>
      <c r="AB248" s="149"/>
      <c r="AC248" s="149"/>
      <c r="AD248" s="149"/>
      <c r="AE248" s="149"/>
      <c r="AF248" s="149"/>
      <c r="AG248" s="149" t="s">
        <v>300</v>
      </c>
      <c r="AH248" s="149"/>
      <c r="AI248" s="149"/>
      <c r="AJ248" s="149"/>
      <c r="AK248" s="149"/>
      <c r="AL248" s="149"/>
      <c r="AM248" s="149"/>
      <c r="AN248" s="149"/>
      <c r="AO248" s="149"/>
      <c r="AP248" s="149"/>
      <c r="AQ248" s="149"/>
      <c r="AR248" s="149"/>
      <c r="AS248" s="149"/>
      <c r="AT248" s="149"/>
      <c r="AU248" s="149"/>
      <c r="AV248" s="149"/>
      <c r="AW248" s="149"/>
      <c r="AX248" s="149"/>
      <c r="AY248" s="149"/>
      <c r="AZ248" s="149"/>
      <c r="BA248" s="149"/>
      <c r="BB248" s="149"/>
      <c r="BC248" s="149"/>
      <c r="BD248" s="149"/>
      <c r="BE248" s="149"/>
      <c r="BF248" s="149"/>
      <c r="BG248" s="149"/>
      <c r="BH248" s="149"/>
    </row>
    <row r="249" spans="1:60" x14ac:dyDescent="0.2">
      <c r="A249" s="168" t="s">
        <v>160</v>
      </c>
      <c r="B249" s="169" t="s">
        <v>118</v>
      </c>
      <c r="C249" s="188" t="s">
        <v>119</v>
      </c>
      <c r="D249" s="170"/>
      <c r="E249" s="171"/>
      <c r="F249" s="172"/>
      <c r="G249" s="173">
        <f>SUMIF(AG250:AG266,"&lt;&gt;NOR",G250:G266)</f>
        <v>0</v>
      </c>
      <c r="H249" s="167"/>
      <c r="I249" s="167">
        <f>SUM(I250:I266)</f>
        <v>0</v>
      </c>
      <c r="J249" s="167"/>
      <c r="K249" s="167">
        <f>SUM(K250:K266)</f>
        <v>0</v>
      </c>
      <c r="L249" s="167"/>
      <c r="M249" s="167">
        <f>SUM(M250:M266)</f>
        <v>0</v>
      </c>
      <c r="N249" s="166"/>
      <c r="O249" s="166">
        <f>SUM(O250:O266)</f>
        <v>3.6100000000000003</v>
      </c>
      <c r="P249" s="166"/>
      <c r="Q249" s="166">
        <f>SUM(Q250:Q266)</f>
        <v>0</v>
      </c>
      <c r="R249" s="167"/>
      <c r="S249" s="167"/>
      <c r="T249" s="167"/>
      <c r="U249" s="167"/>
      <c r="V249" s="167">
        <f>SUM(V250:V266)</f>
        <v>224.88000000000002</v>
      </c>
      <c r="W249" s="167"/>
      <c r="X249" s="167"/>
      <c r="AG249" t="s">
        <v>161</v>
      </c>
    </row>
    <row r="250" spans="1:60" outlineLevel="1" x14ac:dyDescent="0.2">
      <c r="A250" s="181">
        <v>81</v>
      </c>
      <c r="B250" s="182" t="s">
        <v>424</v>
      </c>
      <c r="C250" s="191" t="s">
        <v>425</v>
      </c>
      <c r="D250" s="183" t="s">
        <v>164</v>
      </c>
      <c r="E250" s="184">
        <v>182.21100000000001</v>
      </c>
      <c r="F250" s="185"/>
      <c r="G250" s="186">
        <f>ROUND(E250*F250,2)</f>
        <v>0</v>
      </c>
      <c r="H250" s="161"/>
      <c r="I250" s="160">
        <f>ROUND(E250*H250,2)</f>
        <v>0</v>
      </c>
      <c r="J250" s="161"/>
      <c r="K250" s="160">
        <f>ROUND(E250*J250,2)</f>
        <v>0</v>
      </c>
      <c r="L250" s="160">
        <v>21</v>
      </c>
      <c r="M250" s="160">
        <f>G250*(1+L250/100)</f>
        <v>0</v>
      </c>
      <c r="N250" s="159">
        <v>2.1000000000000001E-4</v>
      </c>
      <c r="O250" s="159">
        <f>ROUND(E250*N250,2)</f>
        <v>0.04</v>
      </c>
      <c r="P250" s="159">
        <v>0</v>
      </c>
      <c r="Q250" s="159">
        <f>ROUND(E250*P250,2)</f>
        <v>0</v>
      </c>
      <c r="R250" s="160"/>
      <c r="S250" s="160" t="s">
        <v>165</v>
      </c>
      <c r="T250" s="160" t="s">
        <v>165</v>
      </c>
      <c r="U250" s="160">
        <v>0.05</v>
      </c>
      <c r="V250" s="160">
        <f>ROUND(E250*U250,2)</f>
        <v>9.11</v>
      </c>
      <c r="W250" s="160"/>
      <c r="X250" s="160" t="s">
        <v>166</v>
      </c>
      <c r="Y250" s="149"/>
      <c r="Z250" s="149"/>
      <c r="AA250" s="149"/>
      <c r="AB250" s="149"/>
      <c r="AC250" s="149"/>
      <c r="AD250" s="149"/>
      <c r="AE250" s="149"/>
      <c r="AF250" s="149"/>
      <c r="AG250" s="149" t="s">
        <v>167</v>
      </c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</row>
    <row r="251" spans="1:60" outlineLevel="1" x14ac:dyDescent="0.2">
      <c r="A251" s="175">
        <v>82</v>
      </c>
      <c r="B251" s="176" t="s">
        <v>426</v>
      </c>
      <c r="C251" s="189" t="s">
        <v>427</v>
      </c>
      <c r="D251" s="177" t="s">
        <v>164</v>
      </c>
      <c r="E251" s="178">
        <v>182.21100000000001</v>
      </c>
      <c r="F251" s="179"/>
      <c r="G251" s="180">
        <f>ROUND(E251*F251,2)</f>
        <v>0</v>
      </c>
      <c r="H251" s="161"/>
      <c r="I251" s="160">
        <f>ROUND(E251*H251,2)</f>
        <v>0</v>
      </c>
      <c r="J251" s="161"/>
      <c r="K251" s="160">
        <f>ROUND(E251*J251,2)</f>
        <v>0</v>
      </c>
      <c r="L251" s="160">
        <v>21</v>
      </c>
      <c r="M251" s="160">
        <f>G251*(1+L251/100)</f>
        <v>0</v>
      </c>
      <c r="N251" s="159">
        <v>5.0299999999999997E-3</v>
      </c>
      <c r="O251" s="159">
        <f>ROUND(E251*N251,2)</f>
        <v>0.92</v>
      </c>
      <c r="P251" s="159">
        <v>0</v>
      </c>
      <c r="Q251" s="159">
        <f>ROUND(E251*P251,2)</f>
        <v>0</v>
      </c>
      <c r="R251" s="160"/>
      <c r="S251" s="160" t="s">
        <v>165</v>
      </c>
      <c r="T251" s="160" t="s">
        <v>165</v>
      </c>
      <c r="U251" s="160">
        <v>1.0746</v>
      </c>
      <c r="V251" s="160">
        <f>ROUND(E251*U251,2)</f>
        <v>195.8</v>
      </c>
      <c r="W251" s="160"/>
      <c r="X251" s="160" t="s">
        <v>166</v>
      </c>
      <c r="Y251" s="149"/>
      <c r="Z251" s="149"/>
      <c r="AA251" s="149"/>
      <c r="AB251" s="149"/>
      <c r="AC251" s="149"/>
      <c r="AD251" s="149"/>
      <c r="AE251" s="149"/>
      <c r="AF251" s="149"/>
      <c r="AG251" s="149" t="s">
        <v>167</v>
      </c>
      <c r="AH251" s="149"/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</row>
    <row r="252" spans="1:60" ht="45" outlineLevel="1" x14ac:dyDescent="0.2">
      <c r="A252" s="156"/>
      <c r="B252" s="157"/>
      <c r="C252" s="190" t="s">
        <v>206</v>
      </c>
      <c r="D252" s="162"/>
      <c r="E252" s="163">
        <v>60.401000000000003</v>
      </c>
      <c r="F252" s="160"/>
      <c r="G252" s="160"/>
      <c r="H252" s="160"/>
      <c r="I252" s="160"/>
      <c r="J252" s="160"/>
      <c r="K252" s="160"/>
      <c r="L252" s="160"/>
      <c r="M252" s="160"/>
      <c r="N252" s="159"/>
      <c r="O252" s="159"/>
      <c r="P252" s="159"/>
      <c r="Q252" s="159"/>
      <c r="R252" s="160"/>
      <c r="S252" s="160"/>
      <c r="T252" s="160"/>
      <c r="U252" s="160"/>
      <c r="V252" s="160"/>
      <c r="W252" s="160"/>
      <c r="X252" s="160"/>
      <c r="Y252" s="149"/>
      <c r="Z252" s="149"/>
      <c r="AA252" s="149"/>
      <c r="AB252" s="149"/>
      <c r="AC252" s="149"/>
      <c r="AD252" s="149"/>
      <c r="AE252" s="149"/>
      <c r="AF252" s="149"/>
      <c r="AG252" s="149" t="s">
        <v>169</v>
      </c>
      <c r="AH252" s="149">
        <v>0</v>
      </c>
      <c r="AI252" s="149"/>
      <c r="AJ252" s="149"/>
      <c r="AK252" s="149"/>
      <c r="AL252" s="149"/>
      <c r="AM252" s="149"/>
      <c r="AN252" s="149"/>
      <c r="AO252" s="149"/>
      <c r="AP252" s="149"/>
      <c r="AQ252" s="149"/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49"/>
      <c r="BB252" s="149"/>
      <c r="BC252" s="149"/>
      <c r="BD252" s="149"/>
      <c r="BE252" s="149"/>
      <c r="BF252" s="149"/>
      <c r="BG252" s="149"/>
      <c r="BH252" s="149"/>
    </row>
    <row r="253" spans="1:60" ht="33.75" outlineLevel="1" x14ac:dyDescent="0.2">
      <c r="A253" s="156"/>
      <c r="B253" s="157"/>
      <c r="C253" s="190" t="s">
        <v>207</v>
      </c>
      <c r="D253" s="162"/>
      <c r="E253" s="163">
        <v>62.231999999999999</v>
      </c>
      <c r="F253" s="160"/>
      <c r="G253" s="160"/>
      <c r="H253" s="160"/>
      <c r="I253" s="160"/>
      <c r="J253" s="160"/>
      <c r="K253" s="160"/>
      <c r="L253" s="160"/>
      <c r="M253" s="160"/>
      <c r="N253" s="159"/>
      <c r="O253" s="159"/>
      <c r="P253" s="159"/>
      <c r="Q253" s="159"/>
      <c r="R253" s="160"/>
      <c r="S253" s="160"/>
      <c r="T253" s="160"/>
      <c r="U253" s="160"/>
      <c r="V253" s="160"/>
      <c r="W253" s="160"/>
      <c r="X253" s="160"/>
      <c r="Y253" s="149"/>
      <c r="Z253" s="149"/>
      <c r="AA253" s="149"/>
      <c r="AB253" s="149"/>
      <c r="AC253" s="149"/>
      <c r="AD253" s="149"/>
      <c r="AE253" s="149"/>
      <c r="AF253" s="149"/>
      <c r="AG253" s="149" t="s">
        <v>169</v>
      </c>
      <c r="AH253" s="149">
        <v>0</v>
      </c>
      <c r="AI253" s="149"/>
      <c r="AJ253" s="149"/>
      <c r="AK253" s="149"/>
      <c r="AL253" s="149"/>
      <c r="AM253" s="149"/>
      <c r="AN253" s="149"/>
      <c r="AO253" s="149"/>
      <c r="AP253" s="149"/>
      <c r="AQ253" s="149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49"/>
      <c r="BB253" s="149"/>
      <c r="BC253" s="149"/>
      <c r="BD253" s="149"/>
      <c r="BE253" s="149"/>
      <c r="BF253" s="149"/>
      <c r="BG253" s="149"/>
      <c r="BH253" s="149"/>
    </row>
    <row r="254" spans="1:60" ht="22.5" outlineLevel="1" x14ac:dyDescent="0.2">
      <c r="A254" s="156"/>
      <c r="B254" s="157"/>
      <c r="C254" s="190" t="s">
        <v>208</v>
      </c>
      <c r="D254" s="162"/>
      <c r="E254" s="163">
        <v>43.454000000000001</v>
      </c>
      <c r="F254" s="160"/>
      <c r="G254" s="160"/>
      <c r="H254" s="160"/>
      <c r="I254" s="160"/>
      <c r="J254" s="160"/>
      <c r="K254" s="160"/>
      <c r="L254" s="160"/>
      <c r="M254" s="160"/>
      <c r="N254" s="159"/>
      <c r="O254" s="159"/>
      <c r="P254" s="159"/>
      <c r="Q254" s="159"/>
      <c r="R254" s="160"/>
      <c r="S254" s="160"/>
      <c r="T254" s="160"/>
      <c r="U254" s="160"/>
      <c r="V254" s="160"/>
      <c r="W254" s="160"/>
      <c r="X254" s="160"/>
      <c r="Y254" s="149"/>
      <c r="Z254" s="149"/>
      <c r="AA254" s="149"/>
      <c r="AB254" s="149"/>
      <c r="AC254" s="149"/>
      <c r="AD254" s="149"/>
      <c r="AE254" s="149"/>
      <c r="AF254" s="149"/>
      <c r="AG254" s="149" t="s">
        <v>169</v>
      </c>
      <c r="AH254" s="149">
        <v>0</v>
      </c>
      <c r="AI254" s="149"/>
      <c r="AJ254" s="149"/>
      <c r="AK254" s="149"/>
      <c r="AL254" s="149"/>
      <c r="AM254" s="149"/>
      <c r="AN254" s="149"/>
      <c r="AO254" s="149"/>
      <c r="AP254" s="149"/>
      <c r="AQ254" s="149"/>
      <c r="AR254" s="149"/>
      <c r="AS254" s="149"/>
      <c r="AT254" s="149"/>
      <c r="AU254" s="149"/>
      <c r="AV254" s="149"/>
      <c r="AW254" s="149"/>
      <c r="AX254" s="149"/>
      <c r="AY254" s="149"/>
      <c r="AZ254" s="149"/>
      <c r="BA254" s="149"/>
      <c r="BB254" s="149"/>
      <c r="BC254" s="149"/>
      <c r="BD254" s="149"/>
      <c r="BE254" s="149"/>
      <c r="BF254" s="149"/>
      <c r="BG254" s="149"/>
      <c r="BH254" s="149"/>
    </row>
    <row r="255" spans="1:60" outlineLevel="1" x14ac:dyDescent="0.2">
      <c r="A255" s="156"/>
      <c r="B255" s="157"/>
      <c r="C255" s="190" t="s">
        <v>209</v>
      </c>
      <c r="D255" s="162"/>
      <c r="E255" s="163">
        <v>13.124000000000001</v>
      </c>
      <c r="F255" s="160"/>
      <c r="G255" s="160"/>
      <c r="H255" s="160"/>
      <c r="I255" s="160"/>
      <c r="J255" s="160"/>
      <c r="K255" s="160"/>
      <c r="L255" s="160"/>
      <c r="M255" s="160"/>
      <c r="N255" s="159"/>
      <c r="O255" s="159"/>
      <c r="P255" s="159"/>
      <c r="Q255" s="159"/>
      <c r="R255" s="160"/>
      <c r="S255" s="160"/>
      <c r="T255" s="160"/>
      <c r="U255" s="160"/>
      <c r="V255" s="160"/>
      <c r="W255" s="160"/>
      <c r="X255" s="160"/>
      <c r="Y255" s="149"/>
      <c r="Z255" s="149"/>
      <c r="AA255" s="149"/>
      <c r="AB255" s="149"/>
      <c r="AC255" s="149"/>
      <c r="AD255" s="149"/>
      <c r="AE255" s="149"/>
      <c r="AF255" s="149"/>
      <c r="AG255" s="149" t="s">
        <v>169</v>
      </c>
      <c r="AH255" s="149">
        <v>0</v>
      </c>
      <c r="AI255" s="149"/>
      <c r="AJ255" s="149"/>
      <c r="AK255" s="149"/>
      <c r="AL255" s="149"/>
      <c r="AM255" s="149"/>
      <c r="AN255" s="149"/>
      <c r="AO255" s="149"/>
      <c r="AP255" s="149"/>
      <c r="AQ255" s="149"/>
      <c r="AR255" s="149"/>
      <c r="AS255" s="149"/>
      <c r="AT255" s="149"/>
      <c r="AU255" s="149"/>
      <c r="AV255" s="149"/>
      <c r="AW255" s="149"/>
      <c r="AX255" s="149"/>
      <c r="AY255" s="149"/>
      <c r="AZ255" s="149"/>
      <c r="BA255" s="149"/>
      <c r="BB255" s="149"/>
      <c r="BC255" s="149"/>
      <c r="BD255" s="149"/>
      <c r="BE255" s="149"/>
      <c r="BF255" s="149"/>
      <c r="BG255" s="149"/>
      <c r="BH255" s="149"/>
    </row>
    <row r="256" spans="1:60" outlineLevel="1" x14ac:dyDescent="0.2">
      <c r="A256" s="156"/>
      <c r="B256" s="157"/>
      <c r="C256" s="190" t="s">
        <v>266</v>
      </c>
      <c r="D256" s="162"/>
      <c r="E256" s="163">
        <v>3</v>
      </c>
      <c r="F256" s="160"/>
      <c r="G256" s="160"/>
      <c r="H256" s="160"/>
      <c r="I256" s="160"/>
      <c r="J256" s="160"/>
      <c r="K256" s="160"/>
      <c r="L256" s="160"/>
      <c r="M256" s="160"/>
      <c r="N256" s="159"/>
      <c r="O256" s="159"/>
      <c r="P256" s="159"/>
      <c r="Q256" s="159"/>
      <c r="R256" s="160"/>
      <c r="S256" s="160"/>
      <c r="T256" s="160"/>
      <c r="U256" s="160"/>
      <c r="V256" s="160"/>
      <c r="W256" s="160"/>
      <c r="X256" s="160"/>
      <c r="Y256" s="149"/>
      <c r="Z256" s="149"/>
      <c r="AA256" s="149"/>
      <c r="AB256" s="149"/>
      <c r="AC256" s="149"/>
      <c r="AD256" s="149"/>
      <c r="AE256" s="149"/>
      <c r="AF256" s="149"/>
      <c r="AG256" s="149" t="s">
        <v>169</v>
      </c>
      <c r="AH256" s="149">
        <v>0</v>
      </c>
      <c r="AI256" s="149"/>
      <c r="AJ256" s="149"/>
      <c r="AK256" s="149"/>
      <c r="AL256" s="149"/>
      <c r="AM256" s="149"/>
      <c r="AN256" s="149"/>
      <c r="AO256" s="149"/>
      <c r="AP256" s="149"/>
      <c r="AQ256" s="149"/>
      <c r="AR256" s="149"/>
      <c r="AS256" s="149"/>
      <c r="AT256" s="149"/>
      <c r="AU256" s="149"/>
      <c r="AV256" s="149"/>
      <c r="AW256" s="149"/>
      <c r="AX256" s="149"/>
      <c r="AY256" s="149"/>
      <c r="AZ256" s="149"/>
      <c r="BA256" s="149"/>
      <c r="BB256" s="149"/>
      <c r="BC256" s="149"/>
      <c r="BD256" s="149"/>
      <c r="BE256" s="149"/>
      <c r="BF256" s="149"/>
      <c r="BG256" s="149"/>
      <c r="BH256" s="149"/>
    </row>
    <row r="257" spans="1:60" outlineLevel="1" x14ac:dyDescent="0.2">
      <c r="A257" s="181">
        <v>83</v>
      </c>
      <c r="B257" s="182" t="s">
        <v>428</v>
      </c>
      <c r="C257" s="191" t="s">
        <v>429</v>
      </c>
      <c r="D257" s="183" t="s">
        <v>164</v>
      </c>
      <c r="E257" s="184">
        <v>182.21100000000001</v>
      </c>
      <c r="F257" s="185"/>
      <c r="G257" s="186">
        <f>ROUND(E257*F257,2)</f>
        <v>0</v>
      </c>
      <c r="H257" s="161"/>
      <c r="I257" s="160">
        <f>ROUND(E257*H257,2)</f>
        <v>0</v>
      </c>
      <c r="J257" s="161"/>
      <c r="K257" s="160">
        <f>ROUND(E257*J257,2)</f>
        <v>0</v>
      </c>
      <c r="L257" s="160">
        <v>21</v>
      </c>
      <c r="M257" s="160">
        <f>G257*(1+L257/100)</f>
        <v>0</v>
      </c>
      <c r="N257" s="159">
        <v>8.9999999999999998E-4</v>
      </c>
      <c r="O257" s="159">
        <f>ROUND(E257*N257,2)</f>
        <v>0.16</v>
      </c>
      <c r="P257" s="159">
        <v>0</v>
      </c>
      <c r="Q257" s="159">
        <f>ROUND(E257*P257,2)</f>
        <v>0</v>
      </c>
      <c r="R257" s="160"/>
      <c r="S257" s="160" t="s">
        <v>165</v>
      </c>
      <c r="T257" s="160" t="s">
        <v>165</v>
      </c>
      <c r="U257" s="160">
        <v>0</v>
      </c>
      <c r="V257" s="160">
        <f>ROUND(E257*U257,2)</f>
        <v>0</v>
      </c>
      <c r="W257" s="160"/>
      <c r="X257" s="160" t="s">
        <v>166</v>
      </c>
      <c r="Y257" s="149"/>
      <c r="Z257" s="149"/>
      <c r="AA257" s="149"/>
      <c r="AB257" s="149"/>
      <c r="AC257" s="149"/>
      <c r="AD257" s="149"/>
      <c r="AE257" s="149"/>
      <c r="AF257" s="149"/>
      <c r="AG257" s="149" t="s">
        <v>167</v>
      </c>
      <c r="AH257" s="149"/>
      <c r="AI257" s="149"/>
      <c r="AJ257" s="149"/>
      <c r="AK257" s="149"/>
      <c r="AL257" s="149"/>
      <c r="AM257" s="149"/>
      <c r="AN257" s="149"/>
      <c r="AO257" s="149"/>
      <c r="AP257" s="149"/>
      <c r="AQ257" s="149"/>
      <c r="AR257" s="149"/>
      <c r="AS257" s="149"/>
      <c r="AT257" s="149"/>
      <c r="AU257" s="149"/>
      <c r="AV257" s="149"/>
      <c r="AW257" s="149"/>
      <c r="AX257" s="149"/>
      <c r="AY257" s="149"/>
      <c r="AZ257" s="149"/>
      <c r="BA257" s="149"/>
      <c r="BB257" s="149"/>
      <c r="BC257" s="149"/>
      <c r="BD257" s="149"/>
      <c r="BE257" s="149"/>
      <c r="BF257" s="149"/>
      <c r="BG257" s="149"/>
      <c r="BH257" s="149"/>
    </row>
    <row r="258" spans="1:60" outlineLevel="1" x14ac:dyDescent="0.2">
      <c r="A258" s="175">
        <v>84</v>
      </c>
      <c r="B258" s="176" t="s">
        <v>430</v>
      </c>
      <c r="C258" s="189" t="s">
        <v>431</v>
      </c>
      <c r="D258" s="177" t="s">
        <v>196</v>
      </c>
      <c r="E258" s="178">
        <v>12</v>
      </c>
      <c r="F258" s="179"/>
      <c r="G258" s="180">
        <f>ROUND(E258*F258,2)</f>
        <v>0</v>
      </c>
      <c r="H258" s="161"/>
      <c r="I258" s="160">
        <f>ROUND(E258*H258,2)</f>
        <v>0</v>
      </c>
      <c r="J258" s="161"/>
      <c r="K258" s="160">
        <f>ROUND(E258*J258,2)</f>
        <v>0</v>
      </c>
      <c r="L258" s="160">
        <v>21</v>
      </c>
      <c r="M258" s="160">
        <f>G258*(1+L258/100)</f>
        <v>0</v>
      </c>
      <c r="N258" s="159">
        <v>4.2000000000000002E-4</v>
      </c>
      <c r="O258" s="159">
        <f>ROUND(E258*N258,2)</f>
        <v>0.01</v>
      </c>
      <c r="P258" s="159">
        <v>0</v>
      </c>
      <c r="Q258" s="159">
        <f>ROUND(E258*P258,2)</f>
        <v>0</v>
      </c>
      <c r="R258" s="160"/>
      <c r="S258" s="160" t="s">
        <v>165</v>
      </c>
      <c r="T258" s="160" t="s">
        <v>165</v>
      </c>
      <c r="U258" s="160">
        <v>0.12</v>
      </c>
      <c r="V258" s="160">
        <f>ROUND(E258*U258,2)</f>
        <v>1.44</v>
      </c>
      <c r="W258" s="160"/>
      <c r="X258" s="160" t="s">
        <v>166</v>
      </c>
      <c r="Y258" s="149"/>
      <c r="Z258" s="149"/>
      <c r="AA258" s="149"/>
      <c r="AB258" s="149"/>
      <c r="AC258" s="149"/>
      <c r="AD258" s="149"/>
      <c r="AE258" s="149"/>
      <c r="AF258" s="149"/>
      <c r="AG258" s="149" t="s">
        <v>167</v>
      </c>
      <c r="AH258" s="149"/>
      <c r="AI258" s="149"/>
      <c r="AJ258" s="149"/>
      <c r="AK258" s="149"/>
      <c r="AL258" s="149"/>
      <c r="AM258" s="149"/>
      <c r="AN258" s="149"/>
      <c r="AO258" s="149"/>
      <c r="AP258" s="149"/>
      <c r="AQ258" s="149"/>
      <c r="AR258" s="149"/>
      <c r="AS258" s="149"/>
      <c r="AT258" s="149"/>
      <c r="AU258" s="149"/>
      <c r="AV258" s="149"/>
      <c r="AW258" s="149"/>
      <c r="AX258" s="149"/>
      <c r="AY258" s="149"/>
      <c r="AZ258" s="149"/>
      <c r="BA258" s="149"/>
      <c r="BB258" s="149"/>
      <c r="BC258" s="149"/>
      <c r="BD258" s="149"/>
      <c r="BE258" s="149"/>
      <c r="BF258" s="149"/>
      <c r="BG258" s="149"/>
      <c r="BH258" s="149"/>
    </row>
    <row r="259" spans="1:60" outlineLevel="1" x14ac:dyDescent="0.2">
      <c r="A259" s="156"/>
      <c r="B259" s="157"/>
      <c r="C259" s="190" t="s">
        <v>432</v>
      </c>
      <c r="D259" s="162"/>
      <c r="E259" s="163">
        <v>5</v>
      </c>
      <c r="F259" s="160"/>
      <c r="G259" s="160"/>
      <c r="H259" s="160"/>
      <c r="I259" s="160"/>
      <c r="J259" s="160"/>
      <c r="K259" s="160"/>
      <c r="L259" s="160"/>
      <c r="M259" s="160"/>
      <c r="N259" s="159"/>
      <c r="O259" s="159"/>
      <c r="P259" s="159"/>
      <c r="Q259" s="159"/>
      <c r="R259" s="160"/>
      <c r="S259" s="160"/>
      <c r="T259" s="160"/>
      <c r="U259" s="160"/>
      <c r="V259" s="160"/>
      <c r="W259" s="160"/>
      <c r="X259" s="160"/>
      <c r="Y259" s="149"/>
      <c r="Z259" s="149"/>
      <c r="AA259" s="149"/>
      <c r="AB259" s="149"/>
      <c r="AC259" s="149"/>
      <c r="AD259" s="149"/>
      <c r="AE259" s="149"/>
      <c r="AF259" s="149"/>
      <c r="AG259" s="149" t="s">
        <v>169</v>
      </c>
      <c r="AH259" s="149">
        <v>0</v>
      </c>
      <c r="AI259" s="149"/>
      <c r="AJ259" s="149"/>
      <c r="AK259" s="149"/>
      <c r="AL259" s="149"/>
      <c r="AM259" s="149"/>
      <c r="AN259" s="149"/>
      <c r="AO259" s="149"/>
      <c r="AP259" s="149"/>
      <c r="AQ259" s="149"/>
      <c r="AR259" s="149"/>
      <c r="AS259" s="149"/>
      <c r="AT259" s="149"/>
      <c r="AU259" s="149"/>
      <c r="AV259" s="149"/>
      <c r="AW259" s="149"/>
      <c r="AX259" s="149"/>
      <c r="AY259" s="149"/>
      <c r="AZ259" s="149"/>
      <c r="BA259" s="149"/>
      <c r="BB259" s="149"/>
      <c r="BC259" s="149"/>
      <c r="BD259" s="149"/>
      <c r="BE259" s="149"/>
      <c r="BF259" s="149"/>
      <c r="BG259" s="149"/>
      <c r="BH259" s="149"/>
    </row>
    <row r="260" spans="1:60" outlineLevel="1" x14ac:dyDescent="0.2">
      <c r="A260" s="156"/>
      <c r="B260" s="157"/>
      <c r="C260" s="190" t="s">
        <v>433</v>
      </c>
      <c r="D260" s="162"/>
      <c r="E260" s="163">
        <v>7</v>
      </c>
      <c r="F260" s="160"/>
      <c r="G260" s="160"/>
      <c r="H260" s="160"/>
      <c r="I260" s="160"/>
      <c r="J260" s="160"/>
      <c r="K260" s="160"/>
      <c r="L260" s="160"/>
      <c r="M260" s="160"/>
      <c r="N260" s="159"/>
      <c r="O260" s="159"/>
      <c r="P260" s="159"/>
      <c r="Q260" s="159"/>
      <c r="R260" s="160"/>
      <c r="S260" s="160"/>
      <c r="T260" s="160"/>
      <c r="U260" s="160"/>
      <c r="V260" s="160"/>
      <c r="W260" s="160"/>
      <c r="X260" s="160"/>
      <c r="Y260" s="149"/>
      <c r="Z260" s="149"/>
      <c r="AA260" s="149"/>
      <c r="AB260" s="149"/>
      <c r="AC260" s="149"/>
      <c r="AD260" s="149"/>
      <c r="AE260" s="149"/>
      <c r="AF260" s="149"/>
      <c r="AG260" s="149" t="s">
        <v>169</v>
      </c>
      <c r="AH260" s="149">
        <v>0</v>
      </c>
      <c r="AI260" s="149"/>
      <c r="AJ260" s="149"/>
      <c r="AK260" s="149"/>
      <c r="AL260" s="149"/>
      <c r="AM260" s="149"/>
      <c r="AN260" s="149"/>
      <c r="AO260" s="149"/>
      <c r="AP260" s="149"/>
      <c r="AQ260" s="149"/>
      <c r="AR260" s="149"/>
      <c r="AS260" s="149"/>
      <c r="AT260" s="149"/>
      <c r="AU260" s="149"/>
      <c r="AV260" s="149"/>
      <c r="AW260" s="149"/>
      <c r="AX260" s="149"/>
      <c r="AY260" s="149"/>
      <c r="AZ260" s="149"/>
      <c r="BA260" s="149"/>
      <c r="BB260" s="149"/>
      <c r="BC260" s="149"/>
      <c r="BD260" s="149"/>
      <c r="BE260" s="149"/>
      <c r="BF260" s="149"/>
      <c r="BG260" s="149"/>
      <c r="BH260" s="149"/>
    </row>
    <row r="261" spans="1:60" outlineLevel="1" x14ac:dyDescent="0.2">
      <c r="A261" s="175">
        <v>85</v>
      </c>
      <c r="B261" s="176" t="s">
        <v>434</v>
      </c>
      <c r="C261" s="189" t="s">
        <v>435</v>
      </c>
      <c r="D261" s="177" t="s">
        <v>196</v>
      </c>
      <c r="E261" s="178">
        <v>106.3</v>
      </c>
      <c r="F261" s="179"/>
      <c r="G261" s="180">
        <f>ROUND(E261*F261,2)</f>
        <v>0</v>
      </c>
      <c r="H261" s="161"/>
      <c r="I261" s="160">
        <f>ROUND(E261*H261,2)</f>
        <v>0</v>
      </c>
      <c r="J261" s="161"/>
      <c r="K261" s="160">
        <f>ROUND(E261*J261,2)</f>
        <v>0</v>
      </c>
      <c r="L261" s="160">
        <v>21</v>
      </c>
      <c r="M261" s="160">
        <f>G261*(1+L261/100)</f>
        <v>0</v>
      </c>
      <c r="N261" s="159">
        <v>4.2000000000000002E-4</v>
      </c>
      <c r="O261" s="159">
        <f>ROUND(E261*N261,2)</f>
        <v>0.04</v>
      </c>
      <c r="P261" s="159">
        <v>0</v>
      </c>
      <c r="Q261" s="159">
        <f>ROUND(E261*P261,2)</f>
        <v>0</v>
      </c>
      <c r="R261" s="160"/>
      <c r="S261" s="160" t="s">
        <v>165</v>
      </c>
      <c r="T261" s="160" t="s">
        <v>165</v>
      </c>
      <c r="U261" s="160">
        <v>0.12</v>
      </c>
      <c r="V261" s="160">
        <f>ROUND(E261*U261,2)</f>
        <v>12.76</v>
      </c>
      <c r="W261" s="160"/>
      <c r="X261" s="160" t="s">
        <v>166</v>
      </c>
      <c r="Y261" s="149"/>
      <c r="Z261" s="149"/>
      <c r="AA261" s="149"/>
      <c r="AB261" s="149"/>
      <c r="AC261" s="149"/>
      <c r="AD261" s="149"/>
      <c r="AE261" s="149"/>
      <c r="AF261" s="149"/>
      <c r="AG261" s="149" t="s">
        <v>167</v>
      </c>
      <c r="AH261" s="149"/>
      <c r="AI261" s="149"/>
      <c r="AJ261" s="149"/>
      <c r="AK261" s="149"/>
      <c r="AL261" s="149"/>
      <c r="AM261" s="149"/>
      <c r="AN261" s="149"/>
      <c r="AO261" s="149"/>
      <c r="AP261" s="149"/>
      <c r="AQ261" s="149"/>
      <c r="AR261" s="149"/>
      <c r="AS261" s="149"/>
      <c r="AT261" s="149"/>
      <c r="AU261" s="149"/>
      <c r="AV261" s="149"/>
      <c r="AW261" s="149"/>
      <c r="AX261" s="149"/>
      <c r="AY261" s="149"/>
      <c r="AZ261" s="149"/>
      <c r="BA261" s="149"/>
      <c r="BB261" s="149"/>
      <c r="BC261" s="149"/>
      <c r="BD261" s="149"/>
      <c r="BE261" s="149"/>
      <c r="BF261" s="149"/>
      <c r="BG261" s="149"/>
      <c r="BH261" s="149"/>
    </row>
    <row r="262" spans="1:60" outlineLevel="1" x14ac:dyDescent="0.2">
      <c r="A262" s="156"/>
      <c r="B262" s="157"/>
      <c r="C262" s="190" t="s">
        <v>436</v>
      </c>
      <c r="D262" s="162"/>
      <c r="E262" s="163">
        <v>43.6</v>
      </c>
      <c r="F262" s="160"/>
      <c r="G262" s="160"/>
      <c r="H262" s="160"/>
      <c r="I262" s="160"/>
      <c r="J262" s="160"/>
      <c r="K262" s="160"/>
      <c r="L262" s="160"/>
      <c r="M262" s="160"/>
      <c r="N262" s="159"/>
      <c r="O262" s="159"/>
      <c r="P262" s="159"/>
      <c r="Q262" s="159"/>
      <c r="R262" s="160"/>
      <c r="S262" s="160"/>
      <c r="T262" s="160"/>
      <c r="U262" s="160"/>
      <c r="V262" s="160"/>
      <c r="W262" s="160"/>
      <c r="X262" s="160"/>
      <c r="Y262" s="149"/>
      <c r="Z262" s="149"/>
      <c r="AA262" s="149"/>
      <c r="AB262" s="149"/>
      <c r="AC262" s="149"/>
      <c r="AD262" s="149"/>
      <c r="AE262" s="149"/>
      <c r="AF262" s="149"/>
      <c r="AG262" s="149" t="s">
        <v>169</v>
      </c>
      <c r="AH262" s="149">
        <v>0</v>
      </c>
      <c r="AI262" s="149"/>
      <c r="AJ262" s="149"/>
      <c r="AK262" s="149"/>
      <c r="AL262" s="149"/>
      <c r="AM262" s="149"/>
      <c r="AN262" s="149"/>
      <c r="AO262" s="149"/>
      <c r="AP262" s="149"/>
      <c r="AQ262" s="149"/>
      <c r="AR262" s="149"/>
      <c r="AS262" s="149"/>
      <c r="AT262" s="149"/>
      <c r="AU262" s="149"/>
      <c r="AV262" s="149"/>
      <c r="AW262" s="149"/>
      <c r="AX262" s="149"/>
      <c r="AY262" s="149"/>
      <c r="AZ262" s="149"/>
      <c r="BA262" s="149"/>
      <c r="BB262" s="149"/>
      <c r="BC262" s="149"/>
      <c r="BD262" s="149"/>
      <c r="BE262" s="149"/>
      <c r="BF262" s="149"/>
      <c r="BG262" s="149"/>
      <c r="BH262" s="149"/>
    </row>
    <row r="263" spans="1:60" outlineLevel="1" x14ac:dyDescent="0.2">
      <c r="A263" s="156"/>
      <c r="B263" s="157"/>
      <c r="C263" s="190" t="s">
        <v>437</v>
      </c>
      <c r="D263" s="162"/>
      <c r="E263" s="163">
        <v>36.299999999999997</v>
      </c>
      <c r="F263" s="160"/>
      <c r="G263" s="160"/>
      <c r="H263" s="160"/>
      <c r="I263" s="160"/>
      <c r="J263" s="160"/>
      <c r="K263" s="160"/>
      <c r="L263" s="160"/>
      <c r="M263" s="160"/>
      <c r="N263" s="159"/>
      <c r="O263" s="159"/>
      <c r="P263" s="159"/>
      <c r="Q263" s="159"/>
      <c r="R263" s="160"/>
      <c r="S263" s="160"/>
      <c r="T263" s="160"/>
      <c r="U263" s="160"/>
      <c r="V263" s="160"/>
      <c r="W263" s="160"/>
      <c r="X263" s="160"/>
      <c r="Y263" s="149"/>
      <c r="Z263" s="149"/>
      <c r="AA263" s="149"/>
      <c r="AB263" s="149"/>
      <c r="AC263" s="149"/>
      <c r="AD263" s="149"/>
      <c r="AE263" s="149"/>
      <c r="AF263" s="149"/>
      <c r="AG263" s="149" t="s">
        <v>169</v>
      </c>
      <c r="AH263" s="149">
        <v>0</v>
      </c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</row>
    <row r="264" spans="1:60" outlineLevel="1" x14ac:dyDescent="0.2">
      <c r="A264" s="156"/>
      <c r="B264" s="157"/>
      <c r="C264" s="190" t="s">
        <v>438</v>
      </c>
      <c r="D264" s="162"/>
      <c r="E264" s="163">
        <v>26.4</v>
      </c>
      <c r="F264" s="160"/>
      <c r="G264" s="160"/>
      <c r="H264" s="160"/>
      <c r="I264" s="160"/>
      <c r="J264" s="160"/>
      <c r="K264" s="160"/>
      <c r="L264" s="160"/>
      <c r="M264" s="160"/>
      <c r="N264" s="159"/>
      <c r="O264" s="159"/>
      <c r="P264" s="159"/>
      <c r="Q264" s="159"/>
      <c r="R264" s="160"/>
      <c r="S264" s="160"/>
      <c r="T264" s="160"/>
      <c r="U264" s="160"/>
      <c r="V264" s="160"/>
      <c r="W264" s="160"/>
      <c r="X264" s="160"/>
      <c r="Y264" s="149"/>
      <c r="Z264" s="149"/>
      <c r="AA264" s="149"/>
      <c r="AB264" s="149"/>
      <c r="AC264" s="149"/>
      <c r="AD264" s="149"/>
      <c r="AE264" s="149"/>
      <c r="AF264" s="149"/>
      <c r="AG264" s="149" t="s">
        <v>169</v>
      </c>
      <c r="AH264" s="149">
        <v>0</v>
      </c>
      <c r="AI264" s="149"/>
      <c r="AJ264" s="149"/>
      <c r="AK264" s="149"/>
      <c r="AL264" s="149"/>
      <c r="AM264" s="149"/>
      <c r="AN264" s="149"/>
      <c r="AO264" s="149"/>
      <c r="AP264" s="149"/>
      <c r="AQ264" s="149"/>
      <c r="AR264" s="149"/>
      <c r="AS264" s="149"/>
      <c r="AT264" s="149"/>
      <c r="AU264" s="149"/>
      <c r="AV264" s="149"/>
      <c r="AW264" s="149"/>
      <c r="AX264" s="149"/>
      <c r="AY264" s="149"/>
      <c r="AZ264" s="149"/>
      <c r="BA264" s="149"/>
      <c r="BB264" s="149"/>
      <c r="BC264" s="149"/>
      <c r="BD264" s="149"/>
      <c r="BE264" s="149"/>
      <c r="BF264" s="149"/>
      <c r="BG264" s="149"/>
      <c r="BH264" s="149"/>
    </row>
    <row r="265" spans="1:60" outlineLevel="1" x14ac:dyDescent="0.2">
      <c r="A265" s="181">
        <v>86</v>
      </c>
      <c r="B265" s="182" t="s">
        <v>439</v>
      </c>
      <c r="C265" s="191" t="s">
        <v>440</v>
      </c>
      <c r="D265" s="183" t="s">
        <v>164</v>
      </c>
      <c r="E265" s="184">
        <v>200</v>
      </c>
      <c r="F265" s="185"/>
      <c r="G265" s="186">
        <f>ROUND(E265*F265,2)</f>
        <v>0</v>
      </c>
      <c r="H265" s="161"/>
      <c r="I265" s="160">
        <f>ROUND(E265*H265,2)</f>
        <v>0</v>
      </c>
      <c r="J265" s="161"/>
      <c r="K265" s="160">
        <f>ROUND(E265*J265,2)</f>
        <v>0</v>
      </c>
      <c r="L265" s="160">
        <v>21</v>
      </c>
      <c r="M265" s="160">
        <f>G265*(1+L265/100)</f>
        <v>0</v>
      </c>
      <c r="N265" s="159">
        <v>1.2200000000000001E-2</v>
      </c>
      <c r="O265" s="159">
        <f>ROUND(E265*N265,2)</f>
        <v>2.44</v>
      </c>
      <c r="P265" s="159">
        <v>0</v>
      </c>
      <c r="Q265" s="159">
        <f>ROUND(E265*P265,2)</f>
        <v>0</v>
      </c>
      <c r="R265" s="160" t="s">
        <v>384</v>
      </c>
      <c r="S265" s="160" t="s">
        <v>165</v>
      </c>
      <c r="T265" s="160" t="s">
        <v>165</v>
      </c>
      <c r="U265" s="160">
        <v>0</v>
      </c>
      <c r="V265" s="160">
        <f>ROUND(E265*U265,2)</f>
        <v>0</v>
      </c>
      <c r="W265" s="160"/>
      <c r="X265" s="160" t="s">
        <v>385</v>
      </c>
      <c r="Y265" s="149"/>
      <c r="Z265" s="149"/>
      <c r="AA265" s="149"/>
      <c r="AB265" s="149"/>
      <c r="AC265" s="149"/>
      <c r="AD265" s="149"/>
      <c r="AE265" s="149"/>
      <c r="AF265" s="149"/>
      <c r="AG265" s="149" t="s">
        <v>386</v>
      </c>
      <c r="AH265" s="149"/>
      <c r="AI265" s="149"/>
      <c r="AJ265" s="149"/>
      <c r="AK265" s="149"/>
      <c r="AL265" s="149"/>
      <c r="AM265" s="149"/>
      <c r="AN265" s="149"/>
      <c r="AO265" s="149"/>
      <c r="AP265" s="149"/>
      <c r="AQ265" s="149"/>
      <c r="AR265" s="149"/>
      <c r="AS265" s="149"/>
      <c r="AT265" s="149"/>
      <c r="AU265" s="149"/>
      <c r="AV265" s="149"/>
      <c r="AW265" s="149"/>
      <c r="AX265" s="149"/>
      <c r="AY265" s="149"/>
      <c r="AZ265" s="149"/>
      <c r="BA265" s="149"/>
      <c r="BB265" s="149"/>
      <c r="BC265" s="149"/>
      <c r="BD265" s="149"/>
      <c r="BE265" s="149"/>
      <c r="BF265" s="149"/>
      <c r="BG265" s="149"/>
      <c r="BH265" s="149"/>
    </row>
    <row r="266" spans="1:60" outlineLevel="1" x14ac:dyDescent="0.2">
      <c r="A266" s="181">
        <v>87</v>
      </c>
      <c r="B266" s="182" t="s">
        <v>441</v>
      </c>
      <c r="C266" s="191" t="s">
        <v>442</v>
      </c>
      <c r="D266" s="183" t="s">
        <v>298</v>
      </c>
      <c r="E266" s="184">
        <v>3.60846</v>
      </c>
      <c r="F266" s="185"/>
      <c r="G266" s="186">
        <f>ROUND(E266*F266,2)</f>
        <v>0</v>
      </c>
      <c r="H266" s="161"/>
      <c r="I266" s="160">
        <f>ROUND(E266*H266,2)</f>
        <v>0</v>
      </c>
      <c r="J266" s="161"/>
      <c r="K266" s="160">
        <f>ROUND(E266*J266,2)</f>
        <v>0</v>
      </c>
      <c r="L266" s="160">
        <v>21</v>
      </c>
      <c r="M266" s="160">
        <f>G266*(1+L266/100)</f>
        <v>0</v>
      </c>
      <c r="N266" s="159">
        <v>0</v>
      </c>
      <c r="O266" s="159">
        <f>ROUND(E266*N266,2)</f>
        <v>0</v>
      </c>
      <c r="P266" s="159">
        <v>0</v>
      </c>
      <c r="Q266" s="159">
        <f>ROUND(E266*P266,2)</f>
        <v>0</v>
      </c>
      <c r="R266" s="160"/>
      <c r="S266" s="160" t="s">
        <v>165</v>
      </c>
      <c r="T266" s="160" t="s">
        <v>165</v>
      </c>
      <c r="U266" s="160">
        <v>1.5980000000000001</v>
      </c>
      <c r="V266" s="160">
        <f>ROUND(E266*U266,2)</f>
        <v>5.77</v>
      </c>
      <c r="W266" s="160"/>
      <c r="X266" s="160" t="s">
        <v>299</v>
      </c>
      <c r="Y266" s="149"/>
      <c r="Z266" s="149"/>
      <c r="AA266" s="149"/>
      <c r="AB266" s="149"/>
      <c r="AC266" s="149"/>
      <c r="AD266" s="149"/>
      <c r="AE266" s="149"/>
      <c r="AF266" s="149"/>
      <c r="AG266" s="149" t="s">
        <v>300</v>
      </c>
      <c r="AH266" s="149"/>
      <c r="AI266" s="149"/>
      <c r="AJ266" s="149"/>
      <c r="AK266" s="149"/>
      <c r="AL266" s="149"/>
      <c r="AM266" s="149"/>
      <c r="AN266" s="149"/>
      <c r="AO266" s="149"/>
      <c r="AP266" s="149"/>
      <c r="AQ266" s="149"/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49"/>
      <c r="BB266" s="149"/>
      <c r="BC266" s="149"/>
      <c r="BD266" s="149"/>
      <c r="BE266" s="149"/>
      <c r="BF266" s="149"/>
      <c r="BG266" s="149"/>
      <c r="BH266" s="149"/>
    </row>
    <row r="267" spans="1:60" x14ac:dyDescent="0.2">
      <c r="A267" s="168" t="s">
        <v>160</v>
      </c>
      <c r="B267" s="169" t="s">
        <v>120</v>
      </c>
      <c r="C267" s="188" t="s">
        <v>121</v>
      </c>
      <c r="D267" s="170"/>
      <c r="E267" s="171"/>
      <c r="F267" s="172"/>
      <c r="G267" s="173">
        <f>SUMIF(AG268:AG280,"&lt;&gt;NOR",G268:G280)</f>
        <v>0</v>
      </c>
      <c r="H267" s="167"/>
      <c r="I267" s="167">
        <f>SUM(I268:I280)</f>
        <v>0</v>
      </c>
      <c r="J267" s="167"/>
      <c r="K267" s="167">
        <f>SUM(K268:K280)</f>
        <v>0</v>
      </c>
      <c r="L267" s="167"/>
      <c r="M267" s="167">
        <f>SUM(M268:M280)</f>
        <v>0</v>
      </c>
      <c r="N267" s="166"/>
      <c r="O267" s="166">
        <f>SUM(O268:O280)</f>
        <v>0.05</v>
      </c>
      <c r="P267" s="166"/>
      <c r="Q267" s="166">
        <f>SUM(Q268:Q280)</f>
        <v>0</v>
      </c>
      <c r="R267" s="167"/>
      <c r="S267" s="167"/>
      <c r="T267" s="167"/>
      <c r="U267" s="167"/>
      <c r="V267" s="167">
        <f>SUM(V268:V280)</f>
        <v>34.74</v>
      </c>
      <c r="W267" s="167"/>
      <c r="X267" s="167"/>
      <c r="AG267" t="s">
        <v>161</v>
      </c>
    </row>
    <row r="268" spans="1:60" outlineLevel="1" x14ac:dyDescent="0.2">
      <c r="A268" s="181">
        <v>88</v>
      </c>
      <c r="B268" s="182" t="s">
        <v>443</v>
      </c>
      <c r="C268" s="191" t="s">
        <v>444</v>
      </c>
      <c r="D268" s="183" t="s">
        <v>245</v>
      </c>
      <c r="E268" s="184">
        <v>14</v>
      </c>
      <c r="F268" s="185"/>
      <c r="G268" s="186">
        <f>ROUND(E268*F268,2)</f>
        <v>0</v>
      </c>
      <c r="H268" s="161"/>
      <c r="I268" s="160">
        <f>ROUND(E268*H268,2)</f>
        <v>0</v>
      </c>
      <c r="J268" s="161"/>
      <c r="K268" s="160">
        <f>ROUND(E268*J268,2)</f>
        <v>0</v>
      </c>
      <c r="L268" s="160">
        <v>21</v>
      </c>
      <c r="M268" s="160">
        <f>G268*(1+L268/100)</f>
        <v>0</v>
      </c>
      <c r="N268" s="159">
        <v>0</v>
      </c>
      <c r="O268" s="159">
        <f>ROUND(E268*N268,2)</f>
        <v>0</v>
      </c>
      <c r="P268" s="159">
        <v>0</v>
      </c>
      <c r="Q268" s="159">
        <f>ROUND(E268*P268,2)</f>
        <v>0</v>
      </c>
      <c r="R268" s="160"/>
      <c r="S268" s="160" t="s">
        <v>225</v>
      </c>
      <c r="T268" s="160" t="s">
        <v>226</v>
      </c>
      <c r="U268" s="160">
        <v>0.4</v>
      </c>
      <c r="V268" s="160">
        <f>ROUND(E268*U268,2)</f>
        <v>5.6</v>
      </c>
      <c r="W268" s="160"/>
      <c r="X268" s="160" t="s">
        <v>166</v>
      </c>
      <c r="Y268" s="149"/>
      <c r="Z268" s="149"/>
      <c r="AA268" s="149"/>
      <c r="AB268" s="149"/>
      <c r="AC268" s="149"/>
      <c r="AD268" s="149"/>
      <c r="AE268" s="149"/>
      <c r="AF268" s="149"/>
      <c r="AG268" s="149" t="s">
        <v>167</v>
      </c>
      <c r="AH268" s="149"/>
      <c r="AI268" s="149"/>
      <c r="AJ268" s="149"/>
      <c r="AK268" s="149"/>
      <c r="AL268" s="149"/>
      <c r="AM268" s="149"/>
      <c r="AN268" s="149"/>
      <c r="AO268" s="149"/>
      <c r="AP268" s="149"/>
      <c r="AQ268" s="149"/>
      <c r="AR268" s="149"/>
      <c r="AS268" s="149"/>
      <c r="AT268" s="149"/>
      <c r="AU268" s="149"/>
      <c r="AV268" s="149"/>
      <c r="AW268" s="149"/>
      <c r="AX268" s="149"/>
      <c r="AY268" s="149"/>
      <c r="AZ268" s="149"/>
      <c r="BA268" s="149"/>
      <c r="BB268" s="149"/>
      <c r="BC268" s="149"/>
      <c r="BD268" s="149"/>
      <c r="BE268" s="149"/>
      <c r="BF268" s="149"/>
      <c r="BG268" s="149"/>
      <c r="BH268" s="149"/>
    </row>
    <row r="269" spans="1:60" outlineLevel="1" x14ac:dyDescent="0.2">
      <c r="A269" s="175">
        <v>89</v>
      </c>
      <c r="B269" s="176" t="s">
        <v>445</v>
      </c>
      <c r="C269" s="189" t="s">
        <v>446</v>
      </c>
      <c r="D269" s="177" t="s">
        <v>164</v>
      </c>
      <c r="E269" s="178">
        <v>20.568000000000001</v>
      </c>
      <c r="F269" s="179"/>
      <c r="G269" s="180">
        <f>ROUND(E269*F269,2)</f>
        <v>0</v>
      </c>
      <c r="H269" s="161"/>
      <c r="I269" s="160">
        <f>ROUND(E269*H269,2)</f>
        <v>0</v>
      </c>
      <c r="J269" s="161"/>
      <c r="K269" s="160">
        <f>ROUND(E269*J269,2)</f>
        <v>0</v>
      </c>
      <c r="L269" s="160">
        <v>21</v>
      </c>
      <c r="M269" s="160">
        <f>G269*(1+L269/100)</f>
        <v>0</v>
      </c>
      <c r="N269" s="159">
        <v>3.1E-4</v>
      </c>
      <c r="O269" s="159">
        <f>ROUND(E269*N269,2)</f>
        <v>0.01</v>
      </c>
      <c r="P269" s="159">
        <v>0</v>
      </c>
      <c r="Q269" s="159">
        <f>ROUND(E269*P269,2)</f>
        <v>0</v>
      </c>
      <c r="R269" s="160"/>
      <c r="S269" s="160" t="s">
        <v>165</v>
      </c>
      <c r="T269" s="160" t="s">
        <v>165</v>
      </c>
      <c r="U269" s="160">
        <v>0.41199999999999998</v>
      </c>
      <c r="V269" s="160">
        <f>ROUND(E269*U269,2)</f>
        <v>8.4700000000000006</v>
      </c>
      <c r="W269" s="160"/>
      <c r="X269" s="160" t="s">
        <v>166</v>
      </c>
      <c r="Y269" s="149"/>
      <c r="Z269" s="149"/>
      <c r="AA269" s="149"/>
      <c r="AB269" s="149"/>
      <c r="AC269" s="149"/>
      <c r="AD269" s="149"/>
      <c r="AE269" s="149"/>
      <c r="AF269" s="149"/>
      <c r="AG269" s="149" t="s">
        <v>167</v>
      </c>
      <c r="AH269" s="149"/>
      <c r="AI269" s="149"/>
      <c r="AJ269" s="149"/>
      <c r="AK269" s="149"/>
      <c r="AL269" s="149"/>
      <c r="AM269" s="149"/>
      <c r="AN269" s="149"/>
      <c r="AO269" s="149"/>
      <c r="AP269" s="149"/>
      <c r="AQ269" s="149"/>
      <c r="AR269" s="149"/>
      <c r="AS269" s="149"/>
      <c r="AT269" s="149"/>
      <c r="AU269" s="149"/>
      <c r="AV269" s="149"/>
      <c r="AW269" s="149"/>
      <c r="AX269" s="149"/>
      <c r="AY269" s="149"/>
      <c r="AZ269" s="149"/>
      <c r="BA269" s="149"/>
      <c r="BB269" s="149"/>
      <c r="BC269" s="149"/>
      <c r="BD269" s="149"/>
      <c r="BE269" s="149"/>
      <c r="BF269" s="149"/>
      <c r="BG269" s="149"/>
      <c r="BH269" s="149"/>
    </row>
    <row r="270" spans="1:60" outlineLevel="1" x14ac:dyDescent="0.2">
      <c r="A270" s="156"/>
      <c r="B270" s="157"/>
      <c r="C270" s="190" t="s">
        <v>447</v>
      </c>
      <c r="D270" s="162"/>
      <c r="E270" s="163">
        <v>2.8439999999999999</v>
      </c>
      <c r="F270" s="160"/>
      <c r="G270" s="160"/>
      <c r="H270" s="160"/>
      <c r="I270" s="160"/>
      <c r="J270" s="160"/>
      <c r="K270" s="160"/>
      <c r="L270" s="160"/>
      <c r="M270" s="160"/>
      <c r="N270" s="159"/>
      <c r="O270" s="159"/>
      <c r="P270" s="159"/>
      <c r="Q270" s="159"/>
      <c r="R270" s="160"/>
      <c r="S270" s="160"/>
      <c r="T270" s="160"/>
      <c r="U270" s="160"/>
      <c r="V270" s="160"/>
      <c r="W270" s="160"/>
      <c r="X270" s="160"/>
      <c r="Y270" s="149"/>
      <c r="Z270" s="149"/>
      <c r="AA270" s="149"/>
      <c r="AB270" s="149"/>
      <c r="AC270" s="149"/>
      <c r="AD270" s="149"/>
      <c r="AE270" s="149"/>
      <c r="AF270" s="149"/>
      <c r="AG270" s="149" t="s">
        <v>169</v>
      </c>
      <c r="AH270" s="149">
        <v>0</v>
      </c>
      <c r="AI270" s="149"/>
      <c r="AJ270" s="149"/>
      <c r="AK270" s="149"/>
      <c r="AL270" s="149"/>
      <c r="AM270" s="149"/>
      <c r="AN270" s="149"/>
      <c r="AO270" s="149"/>
      <c r="AP270" s="149"/>
      <c r="AQ270" s="149"/>
      <c r="AR270" s="149"/>
      <c r="AS270" s="149"/>
      <c r="AT270" s="149"/>
      <c r="AU270" s="149"/>
      <c r="AV270" s="149"/>
      <c r="AW270" s="149"/>
      <c r="AX270" s="149"/>
      <c r="AY270" s="149"/>
      <c r="AZ270" s="149"/>
      <c r="BA270" s="149"/>
      <c r="BB270" s="149"/>
      <c r="BC270" s="149"/>
      <c r="BD270" s="149"/>
      <c r="BE270" s="149"/>
      <c r="BF270" s="149"/>
      <c r="BG270" s="149"/>
      <c r="BH270" s="149"/>
    </row>
    <row r="271" spans="1:60" outlineLevel="1" x14ac:dyDescent="0.2">
      <c r="A271" s="156"/>
      <c r="B271" s="157"/>
      <c r="C271" s="190" t="s">
        <v>448</v>
      </c>
      <c r="D271" s="162"/>
      <c r="E271" s="163">
        <v>10.164</v>
      </c>
      <c r="F271" s="160"/>
      <c r="G271" s="160"/>
      <c r="H271" s="160"/>
      <c r="I271" s="160"/>
      <c r="J271" s="160"/>
      <c r="K271" s="160"/>
      <c r="L271" s="160"/>
      <c r="M271" s="160"/>
      <c r="N271" s="159"/>
      <c r="O271" s="159"/>
      <c r="P271" s="159"/>
      <c r="Q271" s="159"/>
      <c r="R271" s="160"/>
      <c r="S271" s="160"/>
      <c r="T271" s="160"/>
      <c r="U271" s="160"/>
      <c r="V271" s="160"/>
      <c r="W271" s="160"/>
      <c r="X271" s="160"/>
      <c r="Y271" s="149"/>
      <c r="Z271" s="149"/>
      <c r="AA271" s="149"/>
      <c r="AB271" s="149"/>
      <c r="AC271" s="149"/>
      <c r="AD271" s="149"/>
      <c r="AE271" s="149"/>
      <c r="AF271" s="149"/>
      <c r="AG271" s="149" t="s">
        <v>169</v>
      </c>
      <c r="AH271" s="149">
        <v>0</v>
      </c>
      <c r="AI271" s="149"/>
      <c r="AJ271" s="149"/>
      <c r="AK271" s="149"/>
      <c r="AL271" s="149"/>
      <c r="AM271" s="149"/>
      <c r="AN271" s="149"/>
      <c r="AO271" s="149"/>
      <c r="AP271" s="149"/>
      <c r="AQ271" s="149"/>
      <c r="AR271" s="149"/>
      <c r="AS271" s="149"/>
      <c r="AT271" s="149"/>
      <c r="AU271" s="149"/>
      <c r="AV271" s="149"/>
      <c r="AW271" s="149"/>
      <c r="AX271" s="149"/>
      <c r="AY271" s="149"/>
      <c r="AZ271" s="149"/>
      <c r="BA271" s="149"/>
      <c r="BB271" s="149"/>
      <c r="BC271" s="149"/>
      <c r="BD271" s="149"/>
      <c r="BE271" s="149"/>
      <c r="BF271" s="149"/>
      <c r="BG271" s="149"/>
      <c r="BH271" s="149"/>
    </row>
    <row r="272" spans="1:60" outlineLevel="1" x14ac:dyDescent="0.2">
      <c r="A272" s="156"/>
      <c r="B272" s="157"/>
      <c r="C272" s="190" t="s">
        <v>449</v>
      </c>
      <c r="D272" s="162"/>
      <c r="E272" s="163">
        <v>7.56</v>
      </c>
      <c r="F272" s="160"/>
      <c r="G272" s="160"/>
      <c r="H272" s="160"/>
      <c r="I272" s="160"/>
      <c r="J272" s="160"/>
      <c r="K272" s="160"/>
      <c r="L272" s="160"/>
      <c r="M272" s="160"/>
      <c r="N272" s="159"/>
      <c r="O272" s="159"/>
      <c r="P272" s="159"/>
      <c r="Q272" s="159"/>
      <c r="R272" s="160"/>
      <c r="S272" s="160"/>
      <c r="T272" s="160"/>
      <c r="U272" s="160"/>
      <c r="V272" s="160"/>
      <c r="W272" s="160"/>
      <c r="X272" s="160"/>
      <c r="Y272" s="149"/>
      <c r="Z272" s="149"/>
      <c r="AA272" s="149"/>
      <c r="AB272" s="149"/>
      <c r="AC272" s="149"/>
      <c r="AD272" s="149"/>
      <c r="AE272" s="149"/>
      <c r="AF272" s="149"/>
      <c r="AG272" s="149" t="s">
        <v>169</v>
      </c>
      <c r="AH272" s="149">
        <v>0</v>
      </c>
      <c r="AI272" s="149"/>
      <c r="AJ272" s="149"/>
      <c r="AK272" s="149"/>
      <c r="AL272" s="149"/>
      <c r="AM272" s="149"/>
      <c r="AN272" s="149"/>
      <c r="AO272" s="149"/>
      <c r="AP272" s="149"/>
      <c r="AQ272" s="149"/>
      <c r="AR272" s="149"/>
      <c r="AS272" s="149"/>
      <c r="AT272" s="149"/>
      <c r="AU272" s="149"/>
      <c r="AV272" s="149"/>
      <c r="AW272" s="149"/>
      <c r="AX272" s="149"/>
      <c r="AY272" s="149"/>
      <c r="AZ272" s="149"/>
      <c r="BA272" s="149"/>
      <c r="BB272" s="149"/>
      <c r="BC272" s="149"/>
      <c r="BD272" s="149"/>
      <c r="BE272" s="149"/>
      <c r="BF272" s="149"/>
      <c r="BG272" s="149"/>
      <c r="BH272" s="149"/>
    </row>
    <row r="273" spans="1:60" outlineLevel="1" x14ac:dyDescent="0.2">
      <c r="A273" s="175">
        <v>90</v>
      </c>
      <c r="B273" s="176" t="s">
        <v>450</v>
      </c>
      <c r="C273" s="189" t="s">
        <v>451</v>
      </c>
      <c r="D273" s="177" t="s">
        <v>164</v>
      </c>
      <c r="E273" s="178">
        <v>52.8</v>
      </c>
      <c r="F273" s="179"/>
      <c r="G273" s="180">
        <f>ROUND(E273*F273,2)</f>
        <v>0</v>
      </c>
      <c r="H273" s="161"/>
      <c r="I273" s="160">
        <f>ROUND(E273*H273,2)</f>
        <v>0</v>
      </c>
      <c r="J273" s="161"/>
      <c r="K273" s="160">
        <f>ROUND(E273*J273,2)</f>
        <v>0</v>
      </c>
      <c r="L273" s="160">
        <v>21</v>
      </c>
      <c r="M273" s="160">
        <f>G273*(1+L273/100)</f>
        <v>0</v>
      </c>
      <c r="N273" s="159">
        <v>6.8000000000000005E-4</v>
      </c>
      <c r="O273" s="159">
        <f>ROUND(E273*N273,2)</f>
        <v>0.04</v>
      </c>
      <c r="P273" s="159">
        <v>0</v>
      </c>
      <c r="Q273" s="159">
        <f>ROUND(E273*P273,2)</f>
        <v>0</v>
      </c>
      <c r="R273" s="160"/>
      <c r="S273" s="160" t="s">
        <v>165</v>
      </c>
      <c r="T273" s="160" t="s">
        <v>165</v>
      </c>
      <c r="U273" s="160">
        <v>0.32400000000000001</v>
      </c>
      <c r="V273" s="160">
        <f>ROUND(E273*U273,2)</f>
        <v>17.11</v>
      </c>
      <c r="W273" s="160"/>
      <c r="X273" s="160" t="s">
        <v>166</v>
      </c>
      <c r="Y273" s="149"/>
      <c r="Z273" s="149"/>
      <c r="AA273" s="149"/>
      <c r="AB273" s="149"/>
      <c r="AC273" s="149"/>
      <c r="AD273" s="149"/>
      <c r="AE273" s="149"/>
      <c r="AF273" s="149"/>
      <c r="AG273" s="149" t="s">
        <v>167</v>
      </c>
      <c r="AH273" s="149"/>
      <c r="AI273" s="149"/>
      <c r="AJ273" s="149"/>
      <c r="AK273" s="149"/>
      <c r="AL273" s="149"/>
      <c r="AM273" s="149"/>
      <c r="AN273" s="149"/>
      <c r="AO273" s="149"/>
      <c r="AP273" s="149"/>
      <c r="AQ273" s="149"/>
      <c r="AR273" s="149"/>
      <c r="AS273" s="149"/>
      <c r="AT273" s="149"/>
      <c r="AU273" s="149"/>
      <c r="AV273" s="149"/>
      <c r="AW273" s="149"/>
      <c r="AX273" s="149"/>
      <c r="AY273" s="149"/>
      <c r="AZ273" s="149"/>
      <c r="BA273" s="149"/>
      <c r="BB273" s="149"/>
      <c r="BC273" s="149"/>
      <c r="BD273" s="149"/>
      <c r="BE273" s="149"/>
      <c r="BF273" s="149"/>
      <c r="BG273" s="149"/>
      <c r="BH273" s="149"/>
    </row>
    <row r="274" spans="1:60" outlineLevel="1" x14ac:dyDescent="0.2">
      <c r="A274" s="156"/>
      <c r="B274" s="157"/>
      <c r="C274" s="190" t="s">
        <v>276</v>
      </c>
      <c r="D274" s="162"/>
      <c r="E274" s="163">
        <v>7.2</v>
      </c>
      <c r="F274" s="160"/>
      <c r="G274" s="160"/>
      <c r="H274" s="160"/>
      <c r="I274" s="160"/>
      <c r="J274" s="160"/>
      <c r="K274" s="160"/>
      <c r="L274" s="160"/>
      <c r="M274" s="160"/>
      <c r="N274" s="159"/>
      <c r="O274" s="159"/>
      <c r="P274" s="159"/>
      <c r="Q274" s="159"/>
      <c r="R274" s="160"/>
      <c r="S274" s="160"/>
      <c r="T274" s="160"/>
      <c r="U274" s="160"/>
      <c r="V274" s="160"/>
      <c r="W274" s="160"/>
      <c r="X274" s="160"/>
      <c r="Y274" s="149"/>
      <c r="Z274" s="149"/>
      <c r="AA274" s="149"/>
      <c r="AB274" s="149"/>
      <c r="AC274" s="149"/>
      <c r="AD274" s="149"/>
      <c r="AE274" s="149"/>
      <c r="AF274" s="149"/>
      <c r="AG274" s="149" t="s">
        <v>169</v>
      </c>
      <c r="AH274" s="149">
        <v>0</v>
      </c>
      <c r="AI274" s="149"/>
      <c r="AJ274" s="149"/>
      <c r="AK274" s="149"/>
      <c r="AL274" s="149"/>
      <c r="AM274" s="149"/>
      <c r="AN274" s="149"/>
      <c r="AO274" s="149"/>
      <c r="AP274" s="149"/>
      <c r="AQ274" s="149"/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49"/>
      <c r="BB274" s="149"/>
      <c r="BC274" s="149"/>
      <c r="BD274" s="149"/>
      <c r="BE274" s="149"/>
      <c r="BF274" s="149"/>
      <c r="BG274" s="149"/>
      <c r="BH274" s="149"/>
    </row>
    <row r="275" spans="1:60" outlineLevel="1" x14ac:dyDescent="0.2">
      <c r="A275" s="156"/>
      <c r="B275" s="157"/>
      <c r="C275" s="190" t="s">
        <v>277</v>
      </c>
      <c r="D275" s="162"/>
      <c r="E275" s="163">
        <v>14.4</v>
      </c>
      <c r="F275" s="160"/>
      <c r="G275" s="160"/>
      <c r="H275" s="160"/>
      <c r="I275" s="160"/>
      <c r="J275" s="160"/>
      <c r="K275" s="160"/>
      <c r="L275" s="160"/>
      <c r="M275" s="160"/>
      <c r="N275" s="159"/>
      <c r="O275" s="159"/>
      <c r="P275" s="159"/>
      <c r="Q275" s="159"/>
      <c r="R275" s="160"/>
      <c r="S275" s="160"/>
      <c r="T275" s="160"/>
      <c r="U275" s="160"/>
      <c r="V275" s="160"/>
      <c r="W275" s="160"/>
      <c r="X275" s="160"/>
      <c r="Y275" s="149"/>
      <c r="Z275" s="149"/>
      <c r="AA275" s="149"/>
      <c r="AB275" s="149"/>
      <c r="AC275" s="149"/>
      <c r="AD275" s="149"/>
      <c r="AE275" s="149"/>
      <c r="AF275" s="149"/>
      <c r="AG275" s="149" t="s">
        <v>169</v>
      </c>
      <c r="AH275" s="149">
        <v>0</v>
      </c>
      <c r="AI275" s="149"/>
      <c r="AJ275" s="149"/>
      <c r="AK275" s="149"/>
      <c r="AL275" s="149"/>
      <c r="AM275" s="149"/>
      <c r="AN275" s="149"/>
      <c r="AO275" s="149"/>
      <c r="AP275" s="149"/>
      <c r="AQ275" s="149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49"/>
      <c r="BB275" s="149"/>
      <c r="BC275" s="149"/>
      <c r="BD275" s="149"/>
      <c r="BE275" s="149"/>
      <c r="BF275" s="149"/>
      <c r="BG275" s="149"/>
      <c r="BH275" s="149"/>
    </row>
    <row r="276" spans="1:60" outlineLevel="1" x14ac:dyDescent="0.2">
      <c r="A276" s="156"/>
      <c r="B276" s="157"/>
      <c r="C276" s="190" t="s">
        <v>278</v>
      </c>
      <c r="D276" s="162"/>
      <c r="E276" s="163">
        <v>14.4</v>
      </c>
      <c r="F276" s="160"/>
      <c r="G276" s="160"/>
      <c r="H276" s="160"/>
      <c r="I276" s="160"/>
      <c r="J276" s="160"/>
      <c r="K276" s="160"/>
      <c r="L276" s="160"/>
      <c r="M276" s="160"/>
      <c r="N276" s="159"/>
      <c r="O276" s="159"/>
      <c r="P276" s="159"/>
      <c r="Q276" s="159"/>
      <c r="R276" s="160"/>
      <c r="S276" s="160"/>
      <c r="T276" s="160"/>
      <c r="U276" s="160"/>
      <c r="V276" s="160"/>
      <c r="W276" s="160"/>
      <c r="X276" s="160"/>
      <c r="Y276" s="149"/>
      <c r="Z276" s="149"/>
      <c r="AA276" s="149"/>
      <c r="AB276" s="149"/>
      <c r="AC276" s="149"/>
      <c r="AD276" s="149"/>
      <c r="AE276" s="149"/>
      <c r="AF276" s="149"/>
      <c r="AG276" s="149" t="s">
        <v>169</v>
      </c>
      <c r="AH276" s="149">
        <v>0</v>
      </c>
      <c r="AI276" s="149"/>
      <c r="AJ276" s="149"/>
      <c r="AK276" s="149"/>
      <c r="AL276" s="149"/>
      <c r="AM276" s="149"/>
      <c r="AN276" s="149"/>
      <c r="AO276" s="149"/>
      <c r="AP276" s="149"/>
      <c r="AQ276" s="149"/>
      <c r="AR276" s="149"/>
      <c r="AS276" s="149"/>
      <c r="AT276" s="149"/>
      <c r="AU276" s="149"/>
      <c r="AV276" s="149"/>
      <c r="AW276" s="149"/>
      <c r="AX276" s="149"/>
      <c r="AY276" s="149"/>
      <c r="AZ276" s="149"/>
      <c r="BA276" s="149"/>
      <c r="BB276" s="149"/>
      <c r="BC276" s="149"/>
      <c r="BD276" s="149"/>
      <c r="BE276" s="149"/>
      <c r="BF276" s="149"/>
      <c r="BG276" s="149"/>
      <c r="BH276" s="149"/>
    </row>
    <row r="277" spans="1:60" outlineLevel="1" x14ac:dyDescent="0.2">
      <c r="A277" s="156"/>
      <c r="B277" s="157"/>
      <c r="C277" s="190" t="s">
        <v>279</v>
      </c>
      <c r="D277" s="162"/>
      <c r="E277" s="163">
        <v>2.4</v>
      </c>
      <c r="F277" s="160"/>
      <c r="G277" s="160"/>
      <c r="H277" s="160"/>
      <c r="I277" s="160"/>
      <c r="J277" s="160"/>
      <c r="K277" s="160"/>
      <c r="L277" s="160"/>
      <c r="M277" s="160"/>
      <c r="N277" s="159"/>
      <c r="O277" s="159"/>
      <c r="P277" s="159"/>
      <c r="Q277" s="159"/>
      <c r="R277" s="160"/>
      <c r="S277" s="160"/>
      <c r="T277" s="160"/>
      <c r="U277" s="160"/>
      <c r="V277" s="160"/>
      <c r="W277" s="160"/>
      <c r="X277" s="160"/>
      <c r="Y277" s="149"/>
      <c r="Z277" s="149"/>
      <c r="AA277" s="149"/>
      <c r="AB277" s="149"/>
      <c r="AC277" s="149"/>
      <c r="AD277" s="149"/>
      <c r="AE277" s="149"/>
      <c r="AF277" s="149"/>
      <c r="AG277" s="149" t="s">
        <v>169</v>
      </c>
      <c r="AH277" s="149">
        <v>0</v>
      </c>
      <c r="AI277" s="149"/>
      <c r="AJ277" s="149"/>
      <c r="AK277" s="149"/>
      <c r="AL277" s="149"/>
      <c r="AM277" s="149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49"/>
      <c r="AZ277" s="149"/>
      <c r="BA277" s="149"/>
      <c r="BB277" s="149"/>
      <c r="BC277" s="149"/>
      <c r="BD277" s="149"/>
      <c r="BE277" s="149"/>
      <c r="BF277" s="149"/>
      <c r="BG277" s="149"/>
      <c r="BH277" s="149"/>
    </row>
    <row r="278" spans="1:60" outlineLevel="1" x14ac:dyDescent="0.2">
      <c r="A278" s="156"/>
      <c r="B278" s="157"/>
      <c r="C278" s="190" t="s">
        <v>280</v>
      </c>
      <c r="D278" s="162"/>
      <c r="E278" s="163">
        <v>7.2</v>
      </c>
      <c r="F278" s="160"/>
      <c r="G278" s="160"/>
      <c r="H278" s="160"/>
      <c r="I278" s="160"/>
      <c r="J278" s="160"/>
      <c r="K278" s="160"/>
      <c r="L278" s="160"/>
      <c r="M278" s="160"/>
      <c r="N278" s="159"/>
      <c r="O278" s="159"/>
      <c r="P278" s="159"/>
      <c r="Q278" s="159"/>
      <c r="R278" s="160"/>
      <c r="S278" s="160"/>
      <c r="T278" s="160"/>
      <c r="U278" s="160"/>
      <c r="V278" s="160"/>
      <c r="W278" s="160"/>
      <c r="X278" s="160"/>
      <c r="Y278" s="149"/>
      <c r="Z278" s="149"/>
      <c r="AA278" s="149"/>
      <c r="AB278" s="149"/>
      <c r="AC278" s="149"/>
      <c r="AD278" s="149"/>
      <c r="AE278" s="149"/>
      <c r="AF278" s="149"/>
      <c r="AG278" s="149" t="s">
        <v>169</v>
      </c>
      <c r="AH278" s="149">
        <v>0</v>
      </c>
      <c r="AI278" s="149"/>
      <c r="AJ278" s="149"/>
      <c r="AK278" s="149"/>
      <c r="AL278" s="149"/>
      <c r="AM278" s="149"/>
      <c r="AN278" s="149"/>
      <c r="AO278" s="149"/>
      <c r="AP278" s="149"/>
      <c r="AQ278" s="149"/>
      <c r="AR278" s="149"/>
      <c r="AS278" s="149"/>
      <c r="AT278" s="149"/>
      <c r="AU278" s="149"/>
      <c r="AV278" s="149"/>
      <c r="AW278" s="149"/>
      <c r="AX278" s="149"/>
      <c r="AY278" s="149"/>
      <c r="AZ278" s="149"/>
      <c r="BA278" s="149"/>
      <c r="BB278" s="149"/>
      <c r="BC278" s="149"/>
      <c r="BD278" s="149"/>
      <c r="BE278" s="149"/>
      <c r="BF278" s="149"/>
      <c r="BG278" s="149"/>
      <c r="BH278" s="149"/>
    </row>
    <row r="279" spans="1:60" outlineLevel="1" x14ac:dyDescent="0.2">
      <c r="A279" s="156"/>
      <c r="B279" s="157"/>
      <c r="C279" s="190" t="s">
        <v>281</v>
      </c>
      <c r="D279" s="162"/>
      <c r="E279" s="163">
        <v>7.2</v>
      </c>
      <c r="F279" s="160"/>
      <c r="G279" s="160"/>
      <c r="H279" s="160"/>
      <c r="I279" s="160"/>
      <c r="J279" s="160"/>
      <c r="K279" s="160"/>
      <c r="L279" s="160"/>
      <c r="M279" s="160"/>
      <c r="N279" s="159"/>
      <c r="O279" s="159"/>
      <c r="P279" s="159"/>
      <c r="Q279" s="159"/>
      <c r="R279" s="160"/>
      <c r="S279" s="160"/>
      <c r="T279" s="160"/>
      <c r="U279" s="160"/>
      <c r="V279" s="160"/>
      <c r="W279" s="160"/>
      <c r="X279" s="160"/>
      <c r="Y279" s="149"/>
      <c r="Z279" s="149"/>
      <c r="AA279" s="149"/>
      <c r="AB279" s="149"/>
      <c r="AC279" s="149"/>
      <c r="AD279" s="149"/>
      <c r="AE279" s="149"/>
      <c r="AF279" s="149"/>
      <c r="AG279" s="149" t="s">
        <v>169</v>
      </c>
      <c r="AH279" s="149">
        <v>0</v>
      </c>
      <c r="AI279" s="149"/>
      <c r="AJ279" s="149"/>
      <c r="AK279" s="149"/>
      <c r="AL279" s="149"/>
      <c r="AM279" s="149"/>
      <c r="AN279" s="149"/>
      <c r="AO279" s="149"/>
      <c r="AP279" s="149"/>
      <c r="AQ279" s="149"/>
      <c r="AR279" s="149"/>
      <c r="AS279" s="149"/>
      <c r="AT279" s="149"/>
      <c r="AU279" s="149"/>
      <c r="AV279" s="149"/>
      <c r="AW279" s="149"/>
      <c r="AX279" s="149"/>
      <c r="AY279" s="149"/>
      <c r="AZ279" s="149"/>
      <c r="BA279" s="149"/>
      <c r="BB279" s="149"/>
      <c r="BC279" s="149"/>
      <c r="BD279" s="149"/>
      <c r="BE279" s="149"/>
      <c r="BF279" s="149"/>
      <c r="BG279" s="149"/>
      <c r="BH279" s="149"/>
    </row>
    <row r="280" spans="1:60" outlineLevel="1" x14ac:dyDescent="0.2">
      <c r="A280" s="181">
        <v>91</v>
      </c>
      <c r="B280" s="182" t="s">
        <v>452</v>
      </c>
      <c r="C280" s="191" t="s">
        <v>453</v>
      </c>
      <c r="D280" s="183" t="s">
        <v>196</v>
      </c>
      <c r="E280" s="184">
        <v>40</v>
      </c>
      <c r="F280" s="185"/>
      <c r="G280" s="186">
        <f>ROUND(E280*F280,2)</f>
        <v>0</v>
      </c>
      <c r="H280" s="161"/>
      <c r="I280" s="160">
        <f>ROUND(E280*H280,2)</f>
        <v>0</v>
      </c>
      <c r="J280" s="161"/>
      <c r="K280" s="160">
        <f>ROUND(E280*J280,2)</f>
        <v>0</v>
      </c>
      <c r="L280" s="160">
        <v>21</v>
      </c>
      <c r="M280" s="160">
        <f>G280*(1+L280/100)</f>
        <v>0</v>
      </c>
      <c r="N280" s="159">
        <v>6.9999999999999994E-5</v>
      </c>
      <c r="O280" s="159">
        <f>ROUND(E280*N280,2)</f>
        <v>0</v>
      </c>
      <c r="P280" s="159">
        <v>0</v>
      </c>
      <c r="Q280" s="159">
        <f>ROUND(E280*P280,2)</f>
        <v>0</v>
      </c>
      <c r="R280" s="160"/>
      <c r="S280" s="160" t="s">
        <v>165</v>
      </c>
      <c r="T280" s="160" t="s">
        <v>165</v>
      </c>
      <c r="U280" s="160">
        <v>8.8999999999999996E-2</v>
      </c>
      <c r="V280" s="160">
        <f>ROUND(E280*U280,2)</f>
        <v>3.56</v>
      </c>
      <c r="W280" s="160"/>
      <c r="X280" s="160" t="s">
        <v>166</v>
      </c>
      <c r="Y280" s="149"/>
      <c r="Z280" s="149"/>
      <c r="AA280" s="149"/>
      <c r="AB280" s="149"/>
      <c r="AC280" s="149"/>
      <c r="AD280" s="149"/>
      <c r="AE280" s="149"/>
      <c r="AF280" s="149"/>
      <c r="AG280" s="149" t="s">
        <v>167</v>
      </c>
      <c r="AH280" s="149"/>
      <c r="AI280" s="149"/>
      <c r="AJ280" s="149"/>
      <c r="AK280" s="149"/>
      <c r="AL280" s="149"/>
      <c r="AM280" s="149"/>
      <c r="AN280" s="149"/>
      <c r="AO280" s="149"/>
      <c r="AP280" s="149"/>
      <c r="AQ280" s="149"/>
      <c r="AR280" s="149"/>
      <c r="AS280" s="149"/>
      <c r="AT280" s="149"/>
      <c r="AU280" s="149"/>
      <c r="AV280" s="149"/>
      <c r="AW280" s="149"/>
      <c r="AX280" s="149"/>
      <c r="AY280" s="149"/>
      <c r="AZ280" s="149"/>
      <c r="BA280" s="149"/>
      <c r="BB280" s="149"/>
      <c r="BC280" s="149"/>
      <c r="BD280" s="149"/>
      <c r="BE280" s="149"/>
      <c r="BF280" s="149"/>
      <c r="BG280" s="149"/>
      <c r="BH280" s="149"/>
    </row>
    <row r="281" spans="1:60" x14ac:dyDescent="0.2">
      <c r="A281" s="168" t="s">
        <v>160</v>
      </c>
      <c r="B281" s="169" t="s">
        <v>122</v>
      </c>
      <c r="C281" s="188" t="s">
        <v>123</v>
      </c>
      <c r="D281" s="170"/>
      <c r="E281" s="171"/>
      <c r="F281" s="172"/>
      <c r="G281" s="173">
        <f>SUMIF(AG282:AG305,"&lt;&gt;NOR",G282:G305)</f>
        <v>0</v>
      </c>
      <c r="H281" s="167"/>
      <c r="I281" s="167">
        <f>SUM(I282:I305)</f>
        <v>0</v>
      </c>
      <c r="J281" s="167"/>
      <c r="K281" s="167">
        <f>SUM(K282:K305)</f>
        <v>0</v>
      </c>
      <c r="L281" s="167"/>
      <c r="M281" s="167">
        <f>SUM(M282:M305)</f>
        <v>0</v>
      </c>
      <c r="N281" s="166"/>
      <c r="O281" s="166">
        <f>SUM(O282:O305)</f>
        <v>0.14000000000000001</v>
      </c>
      <c r="P281" s="166"/>
      <c r="Q281" s="166">
        <f>SUM(Q282:Q305)</f>
        <v>0</v>
      </c>
      <c r="R281" s="167"/>
      <c r="S281" s="167"/>
      <c r="T281" s="167"/>
      <c r="U281" s="167"/>
      <c r="V281" s="167">
        <f>SUM(V282:V305)</f>
        <v>74.97</v>
      </c>
      <c r="W281" s="167"/>
      <c r="X281" s="167"/>
      <c r="AG281" t="s">
        <v>161</v>
      </c>
    </row>
    <row r="282" spans="1:60" ht="22.5" outlineLevel="1" x14ac:dyDescent="0.2">
      <c r="A282" s="175">
        <v>92</v>
      </c>
      <c r="B282" s="176" t="s">
        <v>454</v>
      </c>
      <c r="C282" s="189" t="s">
        <v>455</v>
      </c>
      <c r="D282" s="177" t="s">
        <v>164</v>
      </c>
      <c r="E282" s="178">
        <v>88</v>
      </c>
      <c r="F282" s="179"/>
      <c r="G282" s="180">
        <f>ROUND(E282*F282,2)</f>
        <v>0</v>
      </c>
      <c r="H282" s="161"/>
      <c r="I282" s="160">
        <f>ROUND(E282*H282,2)</f>
        <v>0</v>
      </c>
      <c r="J282" s="161"/>
      <c r="K282" s="160">
        <f>ROUND(E282*J282,2)</f>
        <v>0</v>
      </c>
      <c r="L282" s="160">
        <v>21</v>
      </c>
      <c r="M282" s="160">
        <f>G282*(1+L282/100)</f>
        <v>0</v>
      </c>
      <c r="N282" s="159">
        <v>3.8999999999999999E-4</v>
      </c>
      <c r="O282" s="159">
        <f>ROUND(E282*N282,2)</f>
        <v>0.03</v>
      </c>
      <c r="P282" s="159">
        <v>0</v>
      </c>
      <c r="Q282" s="159">
        <f>ROUND(E282*P282,2)</f>
        <v>0</v>
      </c>
      <c r="R282" s="160"/>
      <c r="S282" s="160" t="s">
        <v>165</v>
      </c>
      <c r="T282" s="160" t="s">
        <v>165</v>
      </c>
      <c r="U282" s="160">
        <v>0.27100000000000002</v>
      </c>
      <c r="V282" s="160">
        <f>ROUND(E282*U282,2)</f>
        <v>23.85</v>
      </c>
      <c r="W282" s="160"/>
      <c r="X282" s="160" t="s">
        <v>166</v>
      </c>
      <c r="Y282" s="149"/>
      <c r="Z282" s="149"/>
      <c r="AA282" s="149"/>
      <c r="AB282" s="149"/>
      <c r="AC282" s="149"/>
      <c r="AD282" s="149"/>
      <c r="AE282" s="149"/>
      <c r="AF282" s="149"/>
      <c r="AG282" s="149" t="s">
        <v>167</v>
      </c>
      <c r="AH282" s="149"/>
      <c r="AI282" s="149"/>
      <c r="AJ282" s="149"/>
      <c r="AK282" s="149"/>
      <c r="AL282" s="149"/>
      <c r="AM282" s="149"/>
      <c r="AN282" s="149"/>
      <c r="AO282" s="149"/>
      <c r="AP282" s="149"/>
      <c r="AQ282" s="149"/>
      <c r="AR282" s="149"/>
      <c r="AS282" s="149"/>
      <c r="AT282" s="149"/>
      <c r="AU282" s="149"/>
      <c r="AV282" s="149"/>
      <c r="AW282" s="149"/>
      <c r="AX282" s="149"/>
      <c r="AY282" s="149"/>
      <c r="AZ282" s="149"/>
      <c r="BA282" s="149"/>
      <c r="BB282" s="149"/>
      <c r="BC282" s="149"/>
      <c r="BD282" s="149"/>
      <c r="BE282" s="149"/>
      <c r="BF282" s="149"/>
      <c r="BG282" s="149"/>
      <c r="BH282" s="149"/>
    </row>
    <row r="283" spans="1:60" outlineLevel="1" x14ac:dyDescent="0.2">
      <c r="A283" s="156"/>
      <c r="B283" s="157"/>
      <c r="C283" s="190" t="s">
        <v>456</v>
      </c>
      <c r="D283" s="162"/>
      <c r="E283" s="163"/>
      <c r="F283" s="160"/>
      <c r="G283" s="160"/>
      <c r="H283" s="160"/>
      <c r="I283" s="160"/>
      <c r="J283" s="160"/>
      <c r="K283" s="160"/>
      <c r="L283" s="160"/>
      <c r="M283" s="160"/>
      <c r="N283" s="159"/>
      <c r="O283" s="159"/>
      <c r="P283" s="159"/>
      <c r="Q283" s="159"/>
      <c r="R283" s="160"/>
      <c r="S283" s="160"/>
      <c r="T283" s="160"/>
      <c r="U283" s="160"/>
      <c r="V283" s="160"/>
      <c r="W283" s="160"/>
      <c r="X283" s="160"/>
      <c r="Y283" s="149"/>
      <c r="Z283" s="149"/>
      <c r="AA283" s="149"/>
      <c r="AB283" s="149"/>
      <c r="AC283" s="149"/>
      <c r="AD283" s="149"/>
      <c r="AE283" s="149"/>
      <c r="AF283" s="149"/>
      <c r="AG283" s="149" t="s">
        <v>169</v>
      </c>
      <c r="AH283" s="149">
        <v>0</v>
      </c>
      <c r="AI283" s="149"/>
      <c r="AJ283" s="149"/>
      <c r="AK283" s="149"/>
      <c r="AL283" s="149"/>
      <c r="AM283" s="149"/>
      <c r="AN283" s="149"/>
      <c r="AO283" s="149"/>
      <c r="AP283" s="149"/>
      <c r="AQ283" s="149"/>
      <c r="AR283" s="149"/>
      <c r="AS283" s="149"/>
      <c r="AT283" s="149"/>
      <c r="AU283" s="149"/>
      <c r="AV283" s="149"/>
      <c r="AW283" s="149"/>
      <c r="AX283" s="149"/>
      <c r="AY283" s="149"/>
      <c r="AZ283" s="149"/>
      <c r="BA283" s="149"/>
      <c r="BB283" s="149"/>
      <c r="BC283" s="149"/>
      <c r="BD283" s="149"/>
      <c r="BE283" s="149"/>
      <c r="BF283" s="149"/>
      <c r="BG283" s="149"/>
      <c r="BH283" s="149"/>
    </row>
    <row r="284" spans="1:60" ht="22.5" outlineLevel="1" x14ac:dyDescent="0.2">
      <c r="A284" s="156"/>
      <c r="B284" s="157"/>
      <c r="C284" s="190" t="s">
        <v>457</v>
      </c>
      <c r="D284" s="162"/>
      <c r="E284" s="163">
        <v>30.2</v>
      </c>
      <c r="F284" s="160"/>
      <c r="G284" s="160"/>
      <c r="H284" s="160"/>
      <c r="I284" s="160"/>
      <c r="J284" s="160"/>
      <c r="K284" s="160"/>
      <c r="L284" s="160"/>
      <c r="M284" s="160"/>
      <c r="N284" s="159"/>
      <c r="O284" s="159"/>
      <c r="P284" s="159"/>
      <c r="Q284" s="159"/>
      <c r="R284" s="160"/>
      <c r="S284" s="160"/>
      <c r="T284" s="160"/>
      <c r="U284" s="160"/>
      <c r="V284" s="160"/>
      <c r="W284" s="160"/>
      <c r="X284" s="160"/>
      <c r="Y284" s="149"/>
      <c r="Z284" s="149"/>
      <c r="AA284" s="149"/>
      <c r="AB284" s="149"/>
      <c r="AC284" s="149"/>
      <c r="AD284" s="149"/>
      <c r="AE284" s="149"/>
      <c r="AF284" s="149"/>
      <c r="AG284" s="149" t="s">
        <v>169</v>
      </c>
      <c r="AH284" s="149">
        <v>0</v>
      </c>
      <c r="AI284" s="149"/>
      <c r="AJ284" s="149"/>
      <c r="AK284" s="149"/>
      <c r="AL284" s="149"/>
      <c r="AM284" s="149"/>
      <c r="AN284" s="149"/>
      <c r="AO284" s="149"/>
      <c r="AP284" s="149"/>
      <c r="AQ284" s="149"/>
      <c r="AR284" s="149"/>
      <c r="AS284" s="149"/>
      <c r="AT284" s="149"/>
      <c r="AU284" s="149"/>
      <c r="AV284" s="149"/>
      <c r="AW284" s="149"/>
      <c r="AX284" s="149"/>
      <c r="AY284" s="149"/>
      <c r="AZ284" s="149"/>
      <c r="BA284" s="149"/>
      <c r="BB284" s="149"/>
      <c r="BC284" s="149"/>
      <c r="BD284" s="149"/>
      <c r="BE284" s="149"/>
      <c r="BF284" s="149"/>
      <c r="BG284" s="149"/>
      <c r="BH284" s="149"/>
    </row>
    <row r="285" spans="1:60" outlineLevel="1" x14ac:dyDescent="0.2">
      <c r="A285" s="156"/>
      <c r="B285" s="157"/>
      <c r="C285" s="190" t="s">
        <v>458</v>
      </c>
      <c r="D285" s="162"/>
      <c r="E285" s="163">
        <v>27.2</v>
      </c>
      <c r="F285" s="160"/>
      <c r="G285" s="160"/>
      <c r="H285" s="160"/>
      <c r="I285" s="160"/>
      <c r="J285" s="160"/>
      <c r="K285" s="160"/>
      <c r="L285" s="160"/>
      <c r="M285" s="160"/>
      <c r="N285" s="159"/>
      <c r="O285" s="159"/>
      <c r="P285" s="159"/>
      <c r="Q285" s="159"/>
      <c r="R285" s="160"/>
      <c r="S285" s="160"/>
      <c r="T285" s="160"/>
      <c r="U285" s="160"/>
      <c r="V285" s="160"/>
      <c r="W285" s="160"/>
      <c r="X285" s="160"/>
      <c r="Y285" s="149"/>
      <c r="Z285" s="149"/>
      <c r="AA285" s="149"/>
      <c r="AB285" s="149"/>
      <c r="AC285" s="149"/>
      <c r="AD285" s="149"/>
      <c r="AE285" s="149"/>
      <c r="AF285" s="149"/>
      <c r="AG285" s="149" t="s">
        <v>169</v>
      </c>
      <c r="AH285" s="149">
        <v>0</v>
      </c>
      <c r="AI285" s="149"/>
      <c r="AJ285" s="149"/>
      <c r="AK285" s="149"/>
      <c r="AL285" s="149"/>
      <c r="AM285" s="149"/>
      <c r="AN285" s="149"/>
      <c r="AO285" s="149"/>
      <c r="AP285" s="149"/>
      <c r="AQ285" s="149"/>
      <c r="AR285" s="149"/>
      <c r="AS285" s="149"/>
      <c r="AT285" s="149"/>
      <c r="AU285" s="149"/>
      <c r="AV285" s="149"/>
      <c r="AW285" s="149"/>
      <c r="AX285" s="149"/>
      <c r="AY285" s="149"/>
      <c r="AZ285" s="149"/>
      <c r="BA285" s="149"/>
      <c r="BB285" s="149"/>
      <c r="BC285" s="149"/>
      <c r="BD285" s="149"/>
      <c r="BE285" s="149"/>
      <c r="BF285" s="149"/>
      <c r="BG285" s="149"/>
      <c r="BH285" s="149"/>
    </row>
    <row r="286" spans="1:60" ht="22.5" outlineLevel="1" x14ac:dyDescent="0.2">
      <c r="A286" s="156"/>
      <c r="B286" s="157"/>
      <c r="C286" s="190" t="s">
        <v>459</v>
      </c>
      <c r="D286" s="162"/>
      <c r="E286" s="163">
        <v>30.6</v>
      </c>
      <c r="F286" s="160"/>
      <c r="G286" s="160"/>
      <c r="H286" s="160"/>
      <c r="I286" s="160"/>
      <c r="J286" s="160"/>
      <c r="K286" s="160"/>
      <c r="L286" s="160"/>
      <c r="M286" s="160"/>
      <c r="N286" s="159"/>
      <c r="O286" s="159"/>
      <c r="P286" s="159"/>
      <c r="Q286" s="159"/>
      <c r="R286" s="160"/>
      <c r="S286" s="160"/>
      <c r="T286" s="160"/>
      <c r="U286" s="160"/>
      <c r="V286" s="160"/>
      <c r="W286" s="160"/>
      <c r="X286" s="160"/>
      <c r="Y286" s="149"/>
      <c r="Z286" s="149"/>
      <c r="AA286" s="149"/>
      <c r="AB286" s="149"/>
      <c r="AC286" s="149"/>
      <c r="AD286" s="149"/>
      <c r="AE286" s="149"/>
      <c r="AF286" s="149"/>
      <c r="AG286" s="149" t="s">
        <v>169</v>
      </c>
      <c r="AH286" s="149">
        <v>0</v>
      </c>
      <c r="AI286" s="149"/>
      <c r="AJ286" s="149"/>
      <c r="AK286" s="149"/>
      <c r="AL286" s="149"/>
      <c r="AM286" s="149"/>
      <c r="AN286" s="149"/>
      <c r="AO286" s="149"/>
      <c r="AP286" s="149"/>
      <c r="AQ286" s="149"/>
      <c r="AR286" s="149"/>
      <c r="AS286" s="149"/>
      <c r="AT286" s="149"/>
      <c r="AU286" s="149"/>
      <c r="AV286" s="149"/>
      <c r="AW286" s="149"/>
      <c r="AX286" s="149"/>
      <c r="AY286" s="149"/>
      <c r="AZ286" s="149"/>
      <c r="BA286" s="149"/>
      <c r="BB286" s="149"/>
      <c r="BC286" s="149"/>
      <c r="BD286" s="149"/>
      <c r="BE286" s="149"/>
      <c r="BF286" s="149"/>
      <c r="BG286" s="149"/>
      <c r="BH286" s="149"/>
    </row>
    <row r="287" spans="1:60" outlineLevel="1" x14ac:dyDescent="0.2">
      <c r="A287" s="181">
        <v>93</v>
      </c>
      <c r="B287" s="182" t="s">
        <v>460</v>
      </c>
      <c r="C287" s="191" t="s">
        <v>461</v>
      </c>
      <c r="D287" s="183" t="s">
        <v>164</v>
      </c>
      <c r="E287" s="184">
        <v>88</v>
      </c>
      <c r="F287" s="185"/>
      <c r="G287" s="186">
        <f>ROUND(E287*F287,2)</f>
        <v>0</v>
      </c>
      <c r="H287" s="161"/>
      <c r="I287" s="160">
        <f>ROUND(E287*H287,2)</f>
        <v>0</v>
      </c>
      <c r="J287" s="161"/>
      <c r="K287" s="160">
        <f>ROUND(E287*J287,2)</f>
        <v>0</v>
      </c>
      <c r="L287" s="160">
        <v>21</v>
      </c>
      <c r="M287" s="160">
        <f>G287*(1+L287/100)</f>
        <v>0</v>
      </c>
      <c r="N287" s="159">
        <v>1E-4</v>
      </c>
      <c r="O287" s="159">
        <f>ROUND(E287*N287,2)</f>
        <v>0.01</v>
      </c>
      <c r="P287" s="159">
        <v>0</v>
      </c>
      <c r="Q287" s="159">
        <f>ROUND(E287*P287,2)</f>
        <v>0</v>
      </c>
      <c r="R287" s="160"/>
      <c r="S287" s="160" t="s">
        <v>165</v>
      </c>
      <c r="T287" s="160" t="s">
        <v>165</v>
      </c>
      <c r="U287" s="160">
        <v>3.2480000000000002E-2</v>
      </c>
      <c r="V287" s="160">
        <f>ROUND(E287*U287,2)</f>
        <v>2.86</v>
      </c>
      <c r="W287" s="160"/>
      <c r="X287" s="160" t="s">
        <v>166</v>
      </c>
      <c r="Y287" s="149"/>
      <c r="Z287" s="149"/>
      <c r="AA287" s="149"/>
      <c r="AB287" s="149"/>
      <c r="AC287" s="149"/>
      <c r="AD287" s="149"/>
      <c r="AE287" s="149"/>
      <c r="AF287" s="149"/>
      <c r="AG287" s="149" t="s">
        <v>167</v>
      </c>
      <c r="AH287" s="149"/>
      <c r="AI287" s="149"/>
      <c r="AJ287" s="149"/>
      <c r="AK287" s="149"/>
      <c r="AL287" s="149"/>
      <c r="AM287" s="149"/>
      <c r="AN287" s="149"/>
      <c r="AO287" s="149"/>
      <c r="AP287" s="149"/>
      <c r="AQ287" s="149"/>
      <c r="AR287" s="149"/>
      <c r="AS287" s="149"/>
      <c r="AT287" s="149"/>
      <c r="AU287" s="149"/>
      <c r="AV287" s="149"/>
      <c r="AW287" s="149"/>
      <c r="AX287" s="149"/>
      <c r="AY287" s="149"/>
      <c r="AZ287" s="149"/>
      <c r="BA287" s="149"/>
      <c r="BB287" s="149"/>
      <c r="BC287" s="149"/>
      <c r="BD287" s="149"/>
      <c r="BE287" s="149"/>
      <c r="BF287" s="149"/>
      <c r="BG287" s="149"/>
      <c r="BH287" s="149"/>
    </row>
    <row r="288" spans="1:60" outlineLevel="1" x14ac:dyDescent="0.2">
      <c r="A288" s="181">
        <v>94</v>
      </c>
      <c r="B288" s="182" t="s">
        <v>462</v>
      </c>
      <c r="C288" s="191" t="s">
        <v>463</v>
      </c>
      <c r="D288" s="183" t="s">
        <v>164</v>
      </c>
      <c r="E288" s="184">
        <v>40</v>
      </c>
      <c r="F288" s="185"/>
      <c r="G288" s="186">
        <f>ROUND(E288*F288,2)</f>
        <v>0</v>
      </c>
      <c r="H288" s="161"/>
      <c r="I288" s="160">
        <f>ROUND(E288*H288,2)</f>
        <v>0</v>
      </c>
      <c r="J288" s="161"/>
      <c r="K288" s="160">
        <f>ROUND(E288*J288,2)</f>
        <v>0</v>
      </c>
      <c r="L288" s="160">
        <v>21</v>
      </c>
      <c r="M288" s="160">
        <f>G288*(1+L288/100)</f>
        <v>0</v>
      </c>
      <c r="N288" s="159">
        <v>5.0000000000000001E-4</v>
      </c>
      <c r="O288" s="159">
        <f>ROUND(E288*N288,2)</f>
        <v>0.02</v>
      </c>
      <c r="P288" s="159">
        <v>0</v>
      </c>
      <c r="Q288" s="159">
        <f>ROUND(E288*P288,2)</f>
        <v>0</v>
      </c>
      <c r="R288" s="160"/>
      <c r="S288" s="160" t="s">
        <v>165</v>
      </c>
      <c r="T288" s="160" t="s">
        <v>165</v>
      </c>
      <c r="U288" s="160">
        <v>0.33878000000000003</v>
      </c>
      <c r="V288" s="160">
        <f>ROUND(E288*U288,2)</f>
        <v>13.55</v>
      </c>
      <c r="W288" s="160"/>
      <c r="X288" s="160" t="s">
        <v>166</v>
      </c>
      <c r="Y288" s="149"/>
      <c r="Z288" s="149"/>
      <c r="AA288" s="149"/>
      <c r="AB288" s="149"/>
      <c r="AC288" s="149"/>
      <c r="AD288" s="149"/>
      <c r="AE288" s="149"/>
      <c r="AF288" s="149"/>
      <c r="AG288" s="149" t="s">
        <v>167</v>
      </c>
      <c r="AH288" s="149"/>
      <c r="AI288" s="149"/>
      <c r="AJ288" s="149"/>
      <c r="AK288" s="149"/>
      <c r="AL288" s="149"/>
      <c r="AM288" s="149"/>
      <c r="AN288" s="149"/>
      <c r="AO288" s="149"/>
      <c r="AP288" s="149"/>
      <c r="AQ288" s="149"/>
      <c r="AR288" s="149"/>
      <c r="AS288" s="149"/>
      <c r="AT288" s="149"/>
      <c r="AU288" s="149"/>
      <c r="AV288" s="149"/>
      <c r="AW288" s="149"/>
      <c r="AX288" s="149"/>
      <c r="AY288" s="149"/>
      <c r="AZ288" s="149"/>
      <c r="BA288" s="149"/>
      <c r="BB288" s="149"/>
      <c r="BC288" s="149"/>
      <c r="BD288" s="149"/>
      <c r="BE288" s="149"/>
      <c r="BF288" s="149"/>
      <c r="BG288" s="149"/>
      <c r="BH288" s="149"/>
    </row>
    <row r="289" spans="1:60" outlineLevel="1" x14ac:dyDescent="0.2">
      <c r="A289" s="181">
        <v>95</v>
      </c>
      <c r="B289" s="182" t="s">
        <v>464</v>
      </c>
      <c r="C289" s="191" t="s">
        <v>465</v>
      </c>
      <c r="D289" s="183" t="s">
        <v>196</v>
      </c>
      <c r="E289" s="184">
        <v>50</v>
      </c>
      <c r="F289" s="185"/>
      <c r="G289" s="186">
        <f>ROUND(E289*F289,2)</f>
        <v>0</v>
      </c>
      <c r="H289" s="161"/>
      <c r="I289" s="160">
        <f>ROUND(E289*H289,2)</f>
        <v>0</v>
      </c>
      <c r="J289" s="161"/>
      <c r="K289" s="160">
        <f>ROUND(E289*J289,2)</f>
        <v>0</v>
      </c>
      <c r="L289" s="160">
        <v>21</v>
      </c>
      <c r="M289" s="160">
        <f>G289*(1+L289/100)</f>
        <v>0</v>
      </c>
      <c r="N289" s="159">
        <v>1.0000000000000001E-5</v>
      </c>
      <c r="O289" s="159">
        <f>ROUND(E289*N289,2)</f>
        <v>0</v>
      </c>
      <c r="P289" s="159">
        <v>0</v>
      </c>
      <c r="Q289" s="159">
        <f>ROUND(E289*P289,2)</f>
        <v>0</v>
      </c>
      <c r="R289" s="160"/>
      <c r="S289" s="160" t="s">
        <v>165</v>
      </c>
      <c r="T289" s="160" t="s">
        <v>165</v>
      </c>
      <c r="U289" s="160">
        <v>0.05</v>
      </c>
      <c r="V289" s="160">
        <f>ROUND(E289*U289,2)</f>
        <v>2.5</v>
      </c>
      <c r="W289" s="160"/>
      <c r="X289" s="160" t="s">
        <v>166</v>
      </c>
      <c r="Y289" s="149"/>
      <c r="Z289" s="149"/>
      <c r="AA289" s="149"/>
      <c r="AB289" s="149"/>
      <c r="AC289" s="149"/>
      <c r="AD289" s="149"/>
      <c r="AE289" s="149"/>
      <c r="AF289" s="149"/>
      <c r="AG289" s="149" t="s">
        <v>167</v>
      </c>
      <c r="AH289" s="149"/>
      <c r="AI289" s="149"/>
      <c r="AJ289" s="149"/>
      <c r="AK289" s="149"/>
      <c r="AL289" s="149"/>
      <c r="AM289" s="149"/>
      <c r="AN289" s="149"/>
      <c r="AO289" s="149"/>
      <c r="AP289" s="149"/>
      <c r="AQ289" s="149"/>
      <c r="AR289" s="149"/>
      <c r="AS289" s="149"/>
      <c r="AT289" s="149"/>
      <c r="AU289" s="149"/>
      <c r="AV289" s="149"/>
      <c r="AW289" s="149"/>
      <c r="AX289" s="149"/>
      <c r="AY289" s="149"/>
      <c r="AZ289" s="149"/>
      <c r="BA289" s="149"/>
      <c r="BB289" s="149"/>
      <c r="BC289" s="149"/>
      <c r="BD289" s="149"/>
      <c r="BE289" s="149"/>
      <c r="BF289" s="149"/>
      <c r="BG289" s="149"/>
      <c r="BH289" s="149"/>
    </row>
    <row r="290" spans="1:60" outlineLevel="1" x14ac:dyDescent="0.2">
      <c r="A290" s="175">
        <v>96</v>
      </c>
      <c r="B290" s="176" t="s">
        <v>466</v>
      </c>
      <c r="C290" s="189" t="s">
        <v>467</v>
      </c>
      <c r="D290" s="177" t="s">
        <v>164</v>
      </c>
      <c r="E290" s="178">
        <v>189.8</v>
      </c>
      <c r="F290" s="179"/>
      <c r="G290" s="180">
        <f>ROUND(E290*F290,2)</f>
        <v>0</v>
      </c>
      <c r="H290" s="161"/>
      <c r="I290" s="160">
        <f>ROUND(E290*H290,2)</f>
        <v>0</v>
      </c>
      <c r="J290" s="161"/>
      <c r="K290" s="160">
        <f>ROUND(E290*J290,2)</f>
        <v>0</v>
      </c>
      <c r="L290" s="160">
        <v>21</v>
      </c>
      <c r="M290" s="160">
        <f>G290*(1+L290/100)</f>
        <v>0</v>
      </c>
      <c r="N290" s="159">
        <v>0</v>
      </c>
      <c r="O290" s="159">
        <f>ROUND(E290*N290,2)</f>
        <v>0</v>
      </c>
      <c r="P290" s="159">
        <v>0</v>
      </c>
      <c r="Q290" s="159">
        <f>ROUND(E290*P290,2)</f>
        <v>0</v>
      </c>
      <c r="R290" s="160"/>
      <c r="S290" s="160" t="s">
        <v>165</v>
      </c>
      <c r="T290" s="160" t="s">
        <v>165</v>
      </c>
      <c r="U290" s="160">
        <v>7.0000000000000001E-3</v>
      </c>
      <c r="V290" s="160">
        <f>ROUND(E290*U290,2)</f>
        <v>1.33</v>
      </c>
      <c r="W290" s="160"/>
      <c r="X290" s="160" t="s">
        <v>166</v>
      </c>
      <c r="Y290" s="149"/>
      <c r="Z290" s="149"/>
      <c r="AA290" s="149"/>
      <c r="AB290" s="149"/>
      <c r="AC290" s="149"/>
      <c r="AD290" s="149"/>
      <c r="AE290" s="149"/>
      <c r="AF290" s="149"/>
      <c r="AG290" s="149" t="s">
        <v>167</v>
      </c>
      <c r="AH290" s="149"/>
      <c r="AI290" s="149"/>
      <c r="AJ290" s="149"/>
      <c r="AK290" s="149"/>
      <c r="AL290" s="149"/>
      <c r="AM290" s="149"/>
      <c r="AN290" s="149"/>
      <c r="AO290" s="149"/>
      <c r="AP290" s="149"/>
      <c r="AQ290" s="149"/>
      <c r="AR290" s="149"/>
      <c r="AS290" s="149"/>
      <c r="AT290" s="149"/>
      <c r="AU290" s="149"/>
      <c r="AV290" s="149"/>
      <c r="AW290" s="149"/>
      <c r="AX290" s="149"/>
      <c r="AY290" s="149"/>
      <c r="AZ290" s="149"/>
      <c r="BA290" s="149"/>
      <c r="BB290" s="149"/>
      <c r="BC290" s="149"/>
      <c r="BD290" s="149"/>
      <c r="BE290" s="149"/>
      <c r="BF290" s="149"/>
      <c r="BG290" s="149"/>
      <c r="BH290" s="149"/>
    </row>
    <row r="291" spans="1:60" outlineLevel="1" x14ac:dyDescent="0.2">
      <c r="A291" s="156"/>
      <c r="B291" s="157"/>
      <c r="C291" s="190" t="s">
        <v>468</v>
      </c>
      <c r="D291" s="162"/>
      <c r="E291" s="163">
        <v>189.8</v>
      </c>
      <c r="F291" s="160"/>
      <c r="G291" s="160"/>
      <c r="H291" s="160"/>
      <c r="I291" s="160"/>
      <c r="J291" s="160"/>
      <c r="K291" s="160"/>
      <c r="L291" s="160"/>
      <c r="M291" s="160"/>
      <c r="N291" s="159"/>
      <c r="O291" s="159"/>
      <c r="P291" s="159"/>
      <c r="Q291" s="159"/>
      <c r="R291" s="160"/>
      <c r="S291" s="160"/>
      <c r="T291" s="160"/>
      <c r="U291" s="160"/>
      <c r="V291" s="160"/>
      <c r="W291" s="160"/>
      <c r="X291" s="160"/>
      <c r="Y291" s="149"/>
      <c r="Z291" s="149"/>
      <c r="AA291" s="149"/>
      <c r="AB291" s="149"/>
      <c r="AC291" s="149"/>
      <c r="AD291" s="149"/>
      <c r="AE291" s="149"/>
      <c r="AF291" s="149"/>
      <c r="AG291" s="149" t="s">
        <v>169</v>
      </c>
      <c r="AH291" s="149">
        <v>0</v>
      </c>
      <c r="AI291" s="149"/>
      <c r="AJ291" s="149"/>
      <c r="AK291" s="149"/>
      <c r="AL291" s="149"/>
      <c r="AM291" s="149"/>
      <c r="AN291" s="149"/>
      <c r="AO291" s="149"/>
      <c r="AP291" s="149"/>
      <c r="AQ291" s="149"/>
      <c r="AR291" s="149"/>
      <c r="AS291" s="149"/>
      <c r="AT291" s="149"/>
      <c r="AU291" s="149"/>
      <c r="AV291" s="149"/>
      <c r="AW291" s="149"/>
      <c r="AX291" s="149"/>
      <c r="AY291" s="149"/>
      <c r="AZ291" s="149"/>
      <c r="BA291" s="149"/>
      <c r="BB291" s="149"/>
      <c r="BC291" s="149"/>
      <c r="BD291" s="149"/>
      <c r="BE291" s="149"/>
      <c r="BF291" s="149"/>
      <c r="BG291" s="149"/>
      <c r="BH291" s="149"/>
    </row>
    <row r="292" spans="1:60" ht="22.5" outlineLevel="1" x14ac:dyDescent="0.2">
      <c r="A292" s="181">
        <v>97</v>
      </c>
      <c r="B292" s="182" t="s">
        <v>469</v>
      </c>
      <c r="C292" s="191" t="s">
        <v>470</v>
      </c>
      <c r="D292" s="183" t="s">
        <v>196</v>
      </c>
      <c r="E292" s="184">
        <v>80</v>
      </c>
      <c r="F292" s="185"/>
      <c r="G292" s="186">
        <f>ROUND(E292*F292,2)</f>
        <v>0</v>
      </c>
      <c r="H292" s="161"/>
      <c r="I292" s="160">
        <f>ROUND(E292*H292,2)</f>
        <v>0</v>
      </c>
      <c r="J292" s="161"/>
      <c r="K292" s="160">
        <f>ROUND(E292*J292,2)</f>
        <v>0</v>
      </c>
      <c r="L292" s="160">
        <v>21</v>
      </c>
      <c r="M292" s="160">
        <f>G292*(1+L292/100)</f>
        <v>0</v>
      </c>
      <c r="N292" s="159">
        <v>0</v>
      </c>
      <c r="O292" s="159">
        <f>ROUND(E292*N292,2)</f>
        <v>0</v>
      </c>
      <c r="P292" s="159">
        <v>0</v>
      </c>
      <c r="Q292" s="159">
        <f>ROUND(E292*P292,2)</f>
        <v>0</v>
      </c>
      <c r="R292" s="160"/>
      <c r="S292" s="160" t="s">
        <v>165</v>
      </c>
      <c r="T292" s="160" t="s">
        <v>165</v>
      </c>
      <c r="U292" s="160">
        <v>2.375E-2</v>
      </c>
      <c r="V292" s="160">
        <f>ROUND(E292*U292,2)</f>
        <v>1.9</v>
      </c>
      <c r="W292" s="160"/>
      <c r="X292" s="160" t="s">
        <v>166</v>
      </c>
      <c r="Y292" s="149"/>
      <c r="Z292" s="149"/>
      <c r="AA292" s="149"/>
      <c r="AB292" s="149"/>
      <c r="AC292" s="149"/>
      <c r="AD292" s="149"/>
      <c r="AE292" s="149"/>
      <c r="AF292" s="149"/>
      <c r="AG292" s="149" t="s">
        <v>167</v>
      </c>
      <c r="AH292" s="149"/>
      <c r="AI292" s="149"/>
      <c r="AJ292" s="149"/>
      <c r="AK292" s="149"/>
      <c r="AL292" s="149"/>
      <c r="AM292" s="149"/>
      <c r="AN292" s="149"/>
      <c r="AO292" s="149"/>
      <c r="AP292" s="149"/>
      <c r="AQ292" s="149"/>
      <c r="AR292" s="149"/>
      <c r="AS292" s="149"/>
      <c r="AT292" s="149"/>
      <c r="AU292" s="149"/>
      <c r="AV292" s="149"/>
      <c r="AW292" s="149"/>
      <c r="AX292" s="149"/>
      <c r="AY292" s="149"/>
      <c r="AZ292" s="149"/>
      <c r="BA292" s="149"/>
      <c r="BB292" s="149"/>
      <c r="BC292" s="149"/>
      <c r="BD292" s="149"/>
      <c r="BE292" s="149"/>
      <c r="BF292" s="149"/>
      <c r="BG292" s="149"/>
      <c r="BH292" s="149"/>
    </row>
    <row r="293" spans="1:60" ht="22.5" outlineLevel="1" x14ac:dyDescent="0.2">
      <c r="A293" s="181">
        <v>98</v>
      </c>
      <c r="B293" s="182" t="s">
        <v>471</v>
      </c>
      <c r="C293" s="191" t="s">
        <v>472</v>
      </c>
      <c r="D293" s="183" t="s">
        <v>164</v>
      </c>
      <c r="E293" s="184">
        <v>60</v>
      </c>
      <c r="F293" s="185"/>
      <c r="G293" s="186">
        <f>ROUND(E293*F293,2)</f>
        <v>0</v>
      </c>
      <c r="H293" s="161"/>
      <c r="I293" s="160">
        <f>ROUND(E293*H293,2)</f>
        <v>0</v>
      </c>
      <c r="J293" s="161"/>
      <c r="K293" s="160">
        <f>ROUND(E293*J293,2)</f>
        <v>0</v>
      </c>
      <c r="L293" s="160">
        <v>21</v>
      </c>
      <c r="M293" s="160">
        <f>G293*(1+L293/100)</f>
        <v>0</v>
      </c>
      <c r="N293" s="159">
        <v>2.0000000000000002E-5</v>
      </c>
      <c r="O293" s="159">
        <f>ROUND(E293*N293,2)</f>
        <v>0</v>
      </c>
      <c r="P293" s="159">
        <v>0</v>
      </c>
      <c r="Q293" s="159">
        <f>ROUND(E293*P293,2)</f>
        <v>0</v>
      </c>
      <c r="R293" s="160"/>
      <c r="S293" s="160" t="s">
        <v>165</v>
      </c>
      <c r="T293" s="160" t="s">
        <v>165</v>
      </c>
      <c r="U293" s="160">
        <v>2.9000000000000001E-2</v>
      </c>
      <c r="V293" s="160">
        <f>ROUND(E293*U293,2)</f>
        <v>1.74</v>
      </c>
      <c r="W293" s="160"/>
      <c r="X293" s="160" t="s">
        <v>166</v>
      </c>
      <c r="Y293" s="149"/>
      <c r="Z293" s="149"/>
      <c r="AA293" s="149"/>
      <c r="AB293" s="149"/>
      <c r="AC293" s="149"/>
      <c r="AD293" s="149"/>
      <c r="AE293" s="149"/>
      <c r="AF293" s="149"/>
      <c r="AG293" s="149" t="s">
        <v>167</v>
      </c>
      <c r="AH293" s="149"/>
      <c r="AI293" s="149"/>
      <c r="AJ293" s="149"/>
      <c r="AK293" s="149"/>
      <c r="AL293" s="149"/>
      <c r="AM293" s="149"/>
      <c r="AN293" s="149"/>
      <c r="AO293" s="149"/>
      <c r="AP293" s="149"/>
      <c r="AQ293" s="149"/>
      <c r="AR293" s="149"/>
      <c r="AS293" s="149"/>
      <c r="AT293" s="149"/>
      <c r="AU293" s="149"/>
      <c r="AV293" s="149"/>
      <c r="AW293" s="149"/>
      <c r="AX293" s="149"/>
      <c r="AY293" s="149"/>
      <c r="AZ293" s="149"/>
      <c r="BA293" s="149"/>
      <c r="BB293" s="149"/>
      <c r="BC293" s="149"/>
      <c r="BD293" s="149"/>
      <c r="BE293" s="149"/>
      <c r="BF293" s="149"/>
      <c r="BG293" s="149"/>
      <c r="BH293" s="149"/>
    </row>
    <row r="294" spans="1:60" ht="22.5" outlineLevel="1" x14ac:dyDescent="0.2">
      <c r="A294" s="175">
        <v>99</v>
      </c>
      <c r="B294" s="176" t="s">
        <v>473</v>
      </c>
      <c r="C294" s="189" t="s">
        <v>474</v>
      </c>
      <c r="D294" s="177" t="s">
        <v>164</v>
      </c>
      <c r="E294" s="178">
        <v>60.27</v>
      </c>
      <c r="F294" s="179"/>
      <c r="G294" s="180">
        <f>ROUND(E294*F294,2)</f>
        <v>0</v>
      </c>
      <c r="H294" s="161"/>
      <c r="I294" s="160">
        <f>ROUND(E294*H294,2)</f>
        <v>0</v>
      </c>
      <c r="J294" s="161"/>
      <c r="K294" s="160">
        <f>ROUND(E294*J294,2)</f>
        <v>0</v>
      </c>
      <c r="L294" s="160">
        <v>21</v>
      </c>
      <c r="M294" s="160">
        <f>G294*(1+L294/100)</f>
        <v>0</v>
      </c>
      <c r="N294" s="159">
        <v>3.5E-4</v>
      </c>
      <c r="O294" s="159">
        <f>ROUND(E294*N294,2)</f>
        <v>0.02</v>
      </c>
      <c r="P294" s="159">
        <v>0</v>
      </c>
      <c r="Q294" s="159">
        <f>ROUND(E294*P294,2)</f>
        <v>0</v>
      </c>
      <c r="R294" s="160"/>
      <c r="S294" s="160" t="s">
        <v>165</v>
      </c>
      <c r="T294" s="160" t="s">
        <v>165</v>
      </c>
      <c r="U294" s="160">
        <v>1.35E-2</v>
      </c>
      <c r="V294" s="160">
        <f>ROUND(E294*U294,2)</f>
        <v>0.81</v>
      </c>
      <c r="W294" s="160"/>
      <c r="X294" s="160" t="s">
        <v>166</v>
      </c>
      <c r="Y294" s="149"/>
      <c r="Z294" s="149"/>
      <c r="AA294" s="149"/>
      <c r="AB294" s="149"/>
      <c r="AC294" s="149"/>
      <c r="AD294" s="149"/>
      <c r="AE294" s="149"/>
      <c r="AF294" s="149"/>
      <c r="AG294" s="149" t="s">
        <v>167</v>
      </c>
      <c r="AH294" s="149"/>
      <c r="AI294" s="149"/>
      <c r="AJ294" s="149"/>
      <c r="AK294" s="149"/>
      <c r="AL294" s="149"/>
      <c r="AM294" s="149"/>
      <c r="AN294" s="149"/>
      <c r="AO294" s="149"/>
      <c r="AP294" s="149"/>
      <c r="AQ294" s="149"/>
      <c r="AR294" s="149"/>
      <c r="AS294" s="149"/>
      <c r="AT294" s="149"/>
      <c r="AU294" s="149"/>
      <c r="AV294" s="149"/>
      <c r="AW294" s="149"/>
      <c r="AX294" s="149"/>
      <c r="AY294" s="149"/>
      <c r="AZ294" s="149"/>
      <c r="BA294" s="149"/>
      <c r="BB294" s="149"/>
      <c r="BC294" s="149"/>
      <c r="BD294" s="149"/>
      <c r="BE294" s="149"/>
      <c r="BF294" s="149"/>
      <c r="BG294" s="149"/>
      <c r="BH294" s="149"/>
    </row>
    <row r="295" spans="1:60" outlineLevel="1" x14ac:dyDescent="0.2">
      <c r="A295" s="156"/>
      <c r="B295" s="157"/>
      <c r="C295" s="190" t="s">
        <v>176</v>
      </c>
      <c r="D295" s="162"/>
      <c r="E295" s="163">
        <v>26.66</v>
      </c>
      <c r="F295" s="160"/>
      <c r="G295" s="160"/>
      <c r="H295" s="160"/>
      <c r="I295" s="160"/>
      <c r="J295" s="160"/>
      <c r="K295" s="160"/>
      <c r="L295" s="160"/>
      <c r="M295" s="160"/>
      <c r="N295" s="159"/>
      <c r="O295" s="159"/>
      <c r="P295" s="159"/>
      <c r="Q295" s="159"/>
      <c r="R295" s="160"/>
      <c r="S295" s="160"/>
      <c r="T295" s="160"/>
      <c r="U295" s="160"/>
      <c r="V295" s="160"/>
      <c r="W295" s="160"/>
      <c r="X295" s="160"/>
      <c r="Y295" s="149"/>
      <c r="Z295" s="149"/>
      <c r="AA295" s="149"/>
      <c r="AB295" s="149"/>
      <c r="AC295" s="149"/>
      <c r="AD295" s="149"/>
      <c r="AE295" s="149"/>
      <c r="AF295" s="149"/>
      <c r="AG295" s="149" t="s">
        <v>169</v>
      </c>
      <c r="AH295" s="149">
        <v>0</v>
      </c>
      <c r="AI295" s="149"/>
      <c r="AJ295" s="149"/>
      <c r="AK295" s="149"/>
      <c r="AL295" s="149"/>
      <c r="AM295" s="149"/>
      <c r="AN295" s="149"/>
      <c r="AO295" s="149"/>
      <c r="AP295" s="149"/>
      <c r="AQ295" s="149"/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49"/>
      <c r="BB295" s="149"/>
      <c r="BC295" s="149"/>
      <c r="BD295" s="149"/>
      <c r="BE295" s="149"/>
      <c r="BF295" s="149"/>
      <c r="BG295" s="149"/>
      <c r="BH295" s="149"/>
    </row>
    <row r="296" spans="1:60" outlineLevel="1" x14ac:dyDescent="0.2">
      <c r="A296" s="156"/>
      <c r="B296" s="157"/>
      <c r="C296" s="190" t="s">
        <v>177</v>
      </c>
      <c r="D296" s="162"/>
      <c r="E296" s="163">
        <v>3.5</v>
      </c>
      <c r="F296" s="160"/>
      <c r="G296" s="160"/>
      <c r="H296" s="160"/>
      <c r="I296" s="160"/>
      <c r="J296" s="160"/>
      <c r="K296" s="160"/>
      <c r="L296" s="160"/>
      <c r="M296" s="160"/>
      <c r="N296" s="159"/>
      <c r="O296" s="159"/>
      <c r="P296" s="159"/>
      <c r="Q296" s="159"/>
      <c r="R296" s="160"/>
      <c r="S296" s="160"/>
      <c r="T296" s="160"/>
      <c r="U296" s="160"/>
      <c r="V296" s="160"/>
      <c r="W296" s="160"/>
      <c r="X296" s="160"/>
      <c r="Y296" s="149"/>
      <c r="Z296" s="149"/>
      <c r="AA296" s="149"/>
      <c r="AB296" s="149"/>
      <c r="AC296" s="149"/>
      <c r="AD296" s="149"/>
      <c r="AE296" s="149"/>
      <c r="AF296" s="149"/>
      <c r="AG296" s="149" t="s">
        <v>169</v>
      </c>
      <c r="AH296" s="149">
        <v>0</v>
      </c>
      <c r="AI296" s="149"/>
      <c r="AJ296" s="149"/>
      <c r="AK296" s="149"/>
      <c r="AL296" s="149"/>
      <c r="AM296" s="149"/>
      <c r="AN296" s="149"/>
      <c r="AO296" s="149"/>
      <c r="AP296" s="149"/>
      <c r="AQ296" s="149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49"/>
      <c r="BB296" s="149"/>
      <c r="BC296" s="149"/>
      <c r="BD296" s="149"/>
      <c r="BE296" s="149"/>
      <c r="BF296" s="149"/>
      <c r="BG296" s="149"/>
      <c r="BH296" s="149"/>
    </row>
    <row r="297" spans="1:60" outlineLevel="1" x14ac:dyDescent="0.2">
      <c r="A297" s="156"/>
      <c r="B297" s="157"/>
      <c r="C297" s="190" t="s">
        <v>178</v>
      </c>
      <c r="D297" s="162"/>
      <c r="E297" s="163">
        <v>12.81</v>
      </c>
      <c r="F297" s="160"/>
      <c r="G297" s="160"/>
      <c r="H297" s="160"/>
      <c r="I297" s="160"/>
      <c r="J297" s="160"/>
      <c r="K297" s="160"/>
      <c r="L297" s="160"/>
      <c r="M297" s="160"/>
      <c r="N297" s="159"/>
      <c r="O297" s="159"/>
      <c r="P297" s="159"/>
      <c r="Q297" s="159"/>
      <c r="R297" s="160"/>
      <c r="S297" s="160"/>
      <c r="T297" s="160"/>
      <c r="U297" s="160"/>
      <c r="V297" s="160"/>
      <c r="W297" s="160"/>
      <c r="X297" s="160"/>
      <c r="Y297" s="149"/>
      <c r="Z297" s="149"/>
      <c r="AA297" s="149"/>
      <c r="AB297" s="149"/>
      <c r="AC297" s="149"/>
      <c r="AD297" s="149"/>
      <c r="AE297" s="149"/>
      <c r="AF297" s="149"/>
      <c r="AG297" s="149" t="s">
        <v>169</v>
      </c>
      <c r="AH297" s="149">
        <v>0</v>
      </c>
      <c r="AI297" s="149"/>
      <c r="AJ297" s="149"/>
      <c r="AK297" s="149"/>
      <c r="AL297" s="149"/>
      <c r="AM297" s="149"/>
      <c r="AN297" s="149"/>
      <c r="AO297" s="149"/>
      <c r="AP297" s="149"/>
      <c r="AQ297" s="149"/>
      <c r="AR297" s="149"/>
      <c r="AS297" s="149"/>
      <c r="AT297" s="149"/>
      <c r="AU297" s="149"/>
      <c r="AV297" s="149"/>
      <c r="AW297" s="149"/>
      <c r="AX297" s="149"/>
      <c r="AY297" s="149"/>
      <c r="AZ297" s="149"/>
      <c r="BA297" s="149"/>
      <c r="BB297" s="149"/>
      <c r="BC297" s="149"/>
      <c r="BD297" s="149"/>
      <c r="BE297" s="149"/>
      <c r="BF297" s="149"/>
      <c r="BG297" s="149"/>
      <c r="BH297" s="149"/>
    </row>
    <row r="298" spans="1:60" outlineLevel="1" x14ac:dyDescent="0.2">
      <c r="A298" s="156"/>
      <c r="B298" s="157"/>
      <c r="C298" s="190" t="s">
        <v>179</v>
      </c>
      <c r="D298" s="162"/>
      <c r="E298" s="163">
        <v>17.3</v>
      </c>
      <c r="F298" s="160"/>
      <c r="G298" s="160"/>
      <c r="H298" s="160"/>
      <c r="I298" s="160"/>
      <c r="J298" s="160"/>
      <c r="K298" s="160"/>
      <c r="L298" s="160"/>
      <c r="M298" s="160"/>
      <c r="N298" s="159"/>
      <c r="O298" s="159"/>
      <c r="P298" s="159"/>
      <c r="Q298" s="159"/>
      <c r="R298" s="160"/>
      <c r="S298" s="160"/>
      <c r="T298" s="160"/>
      <c r="U298" s="160"/>
      <c r="V298" s="160"/>
      <c r="W298" s="160"/>
      <c r="X298" s="160"/>
      <c r="Y298" s="149"/>
      <c r="Z298" s="149"/>
      <c r="AA298" s="149"/>
      <c r="AB298" s="149"/>
      <c r="AC298" s="149"/>
      <c r="AD298" s="149"/>
      <c r="AE298" s="149"/>
      <c r="AF298" s="149"/>
      <c r="AG298" s="149" t="s">
        <v>169</v>
      </c>
      <c r="AH298" s="149">
        <v>0</v>
      </c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49"/>
      <c r="BC298" s="149"/>
      <c r="BD298" s="149"/>
      <c r="BE298" s="149"/>
      <c r="BF298" s="149"/>
      <c r="BG298" s="149"/>
      <c r="BH298" s="149"/>
    </row>
    <row r="299" spans="1:60" outlineLevel="1" x14ac:dyDescent="0.2">
      <c r="A299" s="181">
        <v>100</v>
      </c>
      <c r="B299" s="182" t="s">
        <v>475</v>
      </c>
      <c r="C299" s="191" t="s">
        <v>476</v>
      </c>
      <c r="D299" s="183" t="s">
        <v>164</v>
      </c>
      <c r="E299" s="184">
        <v>88</v>
      </c>
      <c r="F299" s="185"/>
      <c r="G299" s="186">
        <f>ROUND(E299*F299,2)</f>
        <v>0</v>
      </c>
      <c r="H299" s="161"/>
      <c r="I299" s="160">
        <f>ROUND(E299*H299,2)</f>
        <v>0</v>
      </c>
      <c r="J299" s="161"/>
      <c r="K299" s="160">
        <f>ROUND(E299*J299,2)</f>
        <v>0</v>
      </c>
      <c r="L299" s="160">
        <v>21</v>
      </c>
      <c r="M299" s="160">
        <f>G299*(1+L299/100)</f>
        <v>0</v>
      </c>
      <c r="N299" s="159">
        <v>1.9000000000000001E-4</v>
      </c>
      <c r="O299" s="159">
        <f>ROUND(E299*N299,2)</f>
        <v>0.02</v>
      </c>
      <c r="P299" s="159">
        <v>0</v>
      </c>
      <c r="Q299" s="159">
        <f>ROUND(E299*P299,2)</f>
        <v>0</v>
      </c>
      <c r="R299" s="160"/>
      <c r="S299" s="160" t="s">
        <v>225</v>
      </c>
      <c r="T299" s="160" t="s">
        <v>226</v>
      </c>
      <c r="U299" s="160">
        <v>0.10728</v>
      </c>
      <c r="V299" s="160">
        <f>ROUND(E299*U299,2)</f>
        <v>9.44</v>
      </c>
      <c r="W299" s="160"/>
      <c r="X299" s="160" t="s">
        <v>166</v>
      </c>
      <c r="Y299" s="149"/>
      <c r="Z299" s="149"/>
      <c r="AA299" s="149"/>
      <c r="AB299" s="149"/>
      <c r="AC299" s="149"/>
      <c r="AD299" s="149"/>
      <c r="AE299" s="149"/>
      <c r="AF299" s="149"/>
      <c r="AG299" s="149" t="s">
        <v>167</v>
      </c>
      <c r="AH299" s="149"/>
      <c r="AI299" s="149"/>
      <c r="AJ299" s="149"/>
      <c r="AK299" s="149"/>
      <c r="AL299" s="149"/>
      <c r="AM299" s="149"/>
      <c r="AN299" s="149"/>
      <c r="AO299" s="149"/>
      <c r="AP299" s="149"/>
      <c r="AQ299" s="149"/>
      <c r="AR299" s="149"/>
      <c r="AS299" s="149"/>
      <c r="AT299" s="149"/>
      <c r="AU299" s="149"/>
      <c r="AV299" s="149"/>
      <c r="AW299" s="149"/>
      <c r="AX299" s="149"/>
      <c r="AY299" s="149"/>
      <c r="AZ299" s="149"/>
      <c r="BA299" s="149"/>
      <c r="BB299" s="149"/>
      <c r="BC299" s="149"/>
      <c r="BD299" s="149"/>
      <c r="BE299" s="149"/>
      <c r="BF299" s="149"/>
      <c r="BG299" s="149"/>
      <c r="BH299" s="149"/>
    </row>
    <row r="300" spans="1:60" outlineLevel="1" x14ac:dyDescent="0.2">
      <c r="A300" s="175">
        <v>101</v>
      </c>
      <c r="B300" s="176" t="s">
        <v>477</v>
      </c>
      <c r="C300" s="189" t="s">
        <v>478</v>
      </c>
      <c r="D300" s="177" t="s">
        <v>164</v>
      </c>
      <c r="E300" s="178">
        <v>101.8</v>
      </c>
      <c r="F300" s="179"/>
      <c r="G300" s="180">
        <f>ROUND(E300*F300,2)</f>
        <v>0</v>
      </c>
      <c r="H300" s="161"/>
      <c r="I300" s="160">
        <f>ROUND(E300*H300,2)</f>
        <v>0</v>
      </c>
      <c r="J300" s="161"/>
      <c r="K300" s="160">
        <f>ROUND(E300*J300,2)</f>
        <v>0</v>
      </c>
      <c r="L300" s="160">
        <v>21</v>
      </c>
      <c r="M300" s="160">
        <f>G300*(1+L300/100)</f>
        <v>0</v>
      </c>
      <c r="N300" s="159">
        <v>4.2000000000000002E-4</v>
      </c>
      <c r="O300" s="159">
        <f>ROUND(E300*N300,2)</f>
        <v>0.04</v>
      </c>
      <c r="P300" s="159">
        <v>0</v>
      </c>
      <c r="Q300" s="159">
        <f>ROUND(E300*P300,2)</f>
        <v>0</v>
      </c>
      <c r="R300" s="160"/>
      <c r="S300" s="160" t="s">
        <v>165</v>
      </c>
      <c r="T300" s="160" t="s">
        <v>165</v>
      </c>
      <c r="U300" s="160">
        <v>0.16686999999999999</v>
      </c>
      <c r="V300" s="160">
        <f>ROUND(E300*U300,2)</f>
        <v>16.989999999999998</v>
      </c>
      <c r="W300" s="160"/>
      <c r="X300" s="160" t="s">
        <v>323</v>
      </c>
      <c r="Y300" s="149"/>
      <c r="Z300" s="149"/>
      <c r="AA300" s="149"/>
      <c r="AB300" s="149"/>
      <c r="AC300" s="149"/>
      <c r="AD300" s="149"/>
      <c r="AE300" s="149"/>
      <c r="AF300" s="149"/>
      <c r="AG300" s="149" t="s">
        <v>324</v>
      </c>
      <c r="AH300" s="149"/>
      <c r="AI300" s="149"/>
      <c r="AJ300" s="149"/>
      <c r="AK300" s="149"/>
      <c r="AL300" s="149"/>
      <c r="AM300" s="149"/>
      <c r="AN300" s="149"/>
      <c r="AO300" s="149"/>
      <c r="AP300" s="149"/>
      <c r="AQ300" s="149"/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49"/>
      <c r="BB300" s="149"/>
      <c r="BC300" s="149"/>
      <c r="BD300" s="149"/>
      <c r="BE300" s="149"/>
      <c r="BF300" s="149"/>
      <c r="BG300" s="149"/>
      <c r="BH300" s="149"/>
    </row>
    <row r="301" spans="1:60" outlineLevel="1" x14ac:dyDescent="0.2">
      <c r="A301" s="156"/>
      <c r="B301" s="157"/>
      <c r="C301" s="190" t="s">
        <v>479</v>
      </c>
      <c r="D301" s="162"/>
      <c r="E301" s="163"/>
      <c r="F301" s="160"/>
      <c r="G301" s="160"/>
      <c r="H301" s="160"/>
      <c r="I301" s="160"/>
      <c r="J301" s="160"/>
      <c r="K301" s="160"/>
      <c r="L301" s="160"/>
      <c r="M301" s="160"/>
      <c r="N301" s="159"/>
      <c r="O301" s="159"/>
      <c r="P301" s="159"/>
      <c r="Q301" s="159"/>
      <c r="R301" s="160"/>
      <c r="S301" s="160"/>
      <c r="T301" s="160"/>
      <c r="U301" s="160"/>
      <c r="V301" s="160"/>
      <c r="W301" s="160"/>
      <c r="X301" s="160"/>
      <c r="Y301" s="149"/>
      <c r="Z301" s="149"/>
      <c r="AA301" s="149"/>
      <c r="AB301" s="149"/>
      <c r="AC301" s="149"/>
      <c r="AD301" s="149"/>
      <c r="AE301" s="149"/>
      <c r="AF301" s="149"/>
      <c r="AG301" s="149" t="s">
        <v>169</v>
      </c>
      <c r="AH301" s="149">
        <v>0</v>
      </c>
      <c r="AI301" s="149"/>
      <c r="AJ301" s="149"/>
      <c r="AK301" s="149"/>
      <c r="AL301" s="149"/>
      <c r="AM301" s="149"/>
      <c r="AN301" s="149"/>
      <c r="AO301" s="149"/>
      <c r="AP301" s="149"/>
      <c r="AQ301" s="149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49"/>
      <c r="BB301" s="149"/>
      <c r="BC301" s="149"/>
      <c r="BD301" s="149"/>
      <c r="BE301" s="149"/>
      <c r="BF301" s="149"/>
      <c r="BG301" s="149"/>
      <c r="BH301" s="149"/>
    </row>
    <row r="302" spans="1:60" outlineLevel="1" x14ac:dyDescent="0.2">
      <c r="A302" s="156"/>
      <c r="B302" s="157"/>
      <c r="C302" s="190" t="s">
        <v>480</v>
      </c>
      <c r="D302" s="162"/>
      <c r="E302" s="163">
        <v>27.6</v>
      </c>
      <c r="F302" s="160"/>
      <c r="G302" s="160"/>
      <c r="H302" s="160"/>
      <c r="I302" s="160"/>
      <c r="J302" s="160"/>
      <c r="K302" s="160"/>
      <c r="L302" s="160"/>
      <c r="M302" s="160"/>
      <c r="N302" s="159"/>
      <c r="O302" s="159"/>
      <c r="P302" s="159"/>
      <c r="Q302" s="159"/>
      <c r="R302" s="160"/>
      <c r="S302" s="160"/>
      <c r="T302" s="160"/>
      <c r="U302" s="160"/>
      <c r="V302" s="160"/>
      <c r="W302" s="160"/>
      <c r="X302" s="160"/>
      <c r="Y302" s="149"/>
      <c r="Z302" s="149"/>
      <c r="AA302" s="149"/>
      <c r="AB302" s="149"/>
      <c r="AC302" s="149"/>
      <c r="AD302" s="149"/>
      <c r="AE302" s="149"/>
      <c r="AF302" s="149"/>
      <c r="AG302" s="149" t="s">
        <v>169</v>
      </c>
      <c r="AH302" s="149">
        <v>0</v>
      </c>
      <c r="AI302" s="149"/>
      <c r="AJ302" s="149"/>
      <c r="AK302" s="149"/>
      <c r="AL302" s="149"/>
      <c r="AM302" s="149"/>
      <c r="AN302" s="149"/>
      <c r="AO302" s="149"/>
      <c r="AP302" s="149"/>
      <c r="AQ302" s="149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49"/>
      <c r="BD302" s="149"/>
      <c r="BE302" s="149"/>
      <c r="BF302" s="149"/>
      <c r="BG302" s="149"/>
      <c r="BH302" s="149"/>
    </row>
    <row r="303" spans="1:60" outlineLevel="1" x14ac:dyDescent="0.2">
      <c r="A303" s="156"/>
      <c r="B303" s="157"/>
      <c r="C303" s="190" t="s">
        <v>481</v>
      </c>
      <c r="D303" s="162"/>
      <c r="E303" s="163">
        <v>8.4</v>
      </c>
      <c r="F303" s="160"/>
      <c r="G303" s="160"/>
      <c r="H303" s="160"/>
      <c r="I303" s="160"/>
      <c r="J303" s="160"/>
      <c r="K303" s="160"/>
      <c r="L303" s="160"/>
      <c r="M303" s="160"/>
      <c r="N303" s="159"/>
      <c r="O303" s="159"/>
      <c r="P303" s="159"/>
      <c r="Q303" s="159"/>
      <c r="R303" s="160"/>
      <c r="S303" s="160"/>
      <c r="T303" s="160"/>
      <c r="U303" s="160"/>
      <c r="V303" s="160"/>
      <c r="W303" s="160"/>
      <c r="X303" s="160"/>
      <c r="Y303" s="149"/>
      <c r="Z303" s="149"/>
      <c r="AA303" s="149"/>
      <c r="AB303" s="149"/>
      <c r="AC303" s="149"/>
      <c r="AD303" s="149"/>
      <c r="AE303" s="149"/>
      <c r="AF303" s="149"/>
      <c r="AG303" s="149" t="s">
        <v>169</v>
      </c>
      <c r="AH303" s="149">
        <v>0</v>
      </c>
      <c r="AI303" s="149"/>
      <c r="AJ303" s="149"/>
      <c r="AK303" s="149"/>
      <c r="AL303" s="149"/>
      <c r="AM303" s="149"/>
      <c r="AN303" s="149"/>
      <c r="AO303" s="149"/>
      <c r="AP303" s="149"/>
      <c r="AQ303" s="149"/>
      <c r="AR303" s="149"/>
      <c r="AS303" s="149"/>
      <c r="AT303" s="149"/>
      <c r="AU303" s="149"/>
      <c r="AV303" s="149"/>
      <c r="AW303" s="149"/>
      <c r="AX303" s="149"/>
      <c r="AY303" s="149"/>
      <c r="AZ303" s="149"/>
      <c r="BA303" s="149"/>
      <c r="BB303" s="149"/>
      <c r="BC303" s="149"/>
      <c r="BD303" s="149"/>
      <c r="BE303" s="149"/>
      <c r="BF303" s="149"/>
      <c r="BG303" s="149"/>
      <c r="BH303" s="149"/>
    </row>
    <row r="304" spans="1:60" outlineLevel="1" x14ac:dyDescent="0.2">
      <c r="A304" s="156"/>
      <c r="B304" s="157"/>
      <c r="C304" s="190" t="s">
        <v>482</v>
      </c>
      <c r="D304" s="162"/>
      <c r="E304" s="163">
        <v>29</v>
      </c>
      <c r="F304" s="160"/>
      <c r="G304" s="160"/>
      <c r="H304" s="160"/>
      <c r="I304" s="160"/>
      <c r="J304" s="160"/>
      <c r="K304" s="160"/>
      <c r="L304" s="160"/>
      <c r="M304" s="160"/>
      <c r="N304" s="159"/>
      <c r="O304" s="159"/>
      <c r="P304" s="159"/>
      <c r="Q304" s="159"/>
      <c r="R304" s="160"/>
      <c r="S304" s="160"/>
      <c r="T304" s="160"/>
      <c r="U304" s="160"/>
      <c r="V304" s="160"/>
      <c r="W304" s="160"/>
      <c r="X304" s="160"/>
      <c r="Y304" s="149"/>
      <c r="Z304" s="149"/>
      <c r="AA304" s="149"/>
      <c r="AB304" s="149"/>
      <c r="AC304" s="149"/>
      <c r="AD304" s="149"/>
      <c r="AE304" s="149"/>
      <c r="AF304" s="149"/>
      <c r="AG304" s="149" t="s">
        <v>169</v>
      </c>
      <c r="AH304" s="149">
        <v>0</v>
      </c>
      <c r="AI304" s="149"/>
      <c r="AJ304" s="149"/>
      <c r="AK304" s="149"/>
      <c r="AL304" s="149"/>
      <c r="AM304" s="149"/>
      <c r="AN304" s="149"/>
      <c r="AO304" s="149"/>
      <c r="AP304" s="149"/>
      <c r="AQ304" s="149"/>
      <c r="AR304" s="149"/>
      <c r="AS304" s="149"/>
      <c r="AT304" s="149"/>
      <c r="AU304" s="149"/>
      <c r="AV304" s="149"/>
      <c r="AW304" s="149"/>
      <c r="AX304" s="149"/>
      <c r="AY304" s="149"/>
      <c r="AZ304" s="149"/>
      <c r="BA304" s="149"/>
      <c r="BB304" s="149"/>
      <c r="BC304" s="149"/>
      <c r="BD304" s="149"/>
      <c r="BE304" s="149"/>
      <c r="BF304" s="149"/>
      <c r="BG304" s="149"/>
      <c r="BH304" s="149"/>
    </row>
    <row r="305" spans="1:60" outlineLevel="1" x14ac:dyDescent="0.2">
      <c r="A305" s="156"/>
      <c r="B305" s="157"/>
      <c r="C305" s="190" t="s">
        <v>483</v>
      </c>
      <c r="D305" s="162"/>
      <c r="E305" s="163">
        <v>36.799999999999997</v>
      </c>
      <c r="F305" s="160"/>
      <c r="G305" s="160"/>
      <c r="H305" s="160"/>
      <c r="I305" s="160"/>
      <c r="J305" s="160"/>
      <c r="K305" s="160"/>
      <c r="L305" s="160"/>
      <c r="M305" s="160"/>
      <c r="N305" s="159"/>
      <c r="O305" s="159"/>
      <c r="P305" s="159"/>
      <c r="Q305" s="159"/>
      <c r="R305" s="160"/>
      <c r="S305" s="160"/>
      <c r="T305" s="160"/>
      <c r="U305" s="160"/>
      <c r="V305" s="160"/>
      <c r="W305" s="160"/>
      <c r="X305" s="160"/>
      <c r="Y305" s="149"/>
      <c r="Z305" s="149"/>
      <c r="AA305" s="149"/>
      <c r="AB305" s="149"/>
      <c r="AC305" s="149"/>
      <c r="AD305" s="149"/>
      <c r="AE305" s="149"/>
      <c r="AF305" s="149"/>
      <c r="AG305" s="149" t="s">
        <v>169</v>
      </c>
      <c r="AH305" s="149">
        <v>0</v>
      </c>
      <c r="AI305" s="149"/>
      <c r="AJ305" s="149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49"/>
      <c r="AX305" s="149"/>
      <c r="AY305" s="149"/>
      <c r="AZ305" s="149"/>
      <c r="BA305" s="149"/>
      <c r="BB305" s="149"/>
      <c r="BC305" s="149"/>
      <c r="BD305" s="149"/>
      <c r="BE305" s="149"/>
      <c r="BF305" s="149"/>
      <c r="BG305" s="149"/>
      <c r="BH305" s="149"/>
    </row>
    <row r="306" spans="1:60" x14ac:dyDescent="0.2">
      <c r="A306" s="168" t="s">
        <v>160</v>
      </c>
      <c r="B306" s="169" t="s">
        <v>124</v>
      </c>
      <c r="C306" s="188" t="s">
        <v>125</v>
      </c>
      <c r="D306" s="170"/>
      <c r="E306" s="171"/>
      <c r="F306" s="172"/>
      <c r="G306" s="173">
        <f>SUMIF(AG307:AG308,"&lt;&gt;NOR",G307:G308)</f>
        <v>0</v>
      </c>
      <c r="H306" s="167"/>
      <c r="I306" s="167">
        <f>SUM(I307:I308)</f>
        <v>0</v>
      </c>
      <c r="J306" s="167"/>
      <c r="K306" s="167">
        <f>SUM(K307:K308)</f>
        <v>0</v>
      </c>
      <c r="L306" s="167"/>
      <c r="M306" s="167">
        <f>SUM(M307:M308)</f>
        <v>0</v>
      </c>
      <c r="N306" s="166"/>
      <c r="O306" s="166">
        <f>SUM(O307:O308)</f>
        <v>0</v>
      </c>
      <c r="P306" s="166"/>
      <c r="Q306" s="166">
        <f>SUM(Q307:Q308)</f>
        <v>0</v>
      </c>
      <c r="R306" s="167"/>
      <c r="S306" s="167"/>
      <c r="T306" s="167"/>
      <c r="U306" s="167"/>
      <c r="V306" s="167">
        <f>SUM(V307:V308)</f>
        <v>0</v>
      </c>
      <c r="W306" s="167"/>
      <c r="X306" s="167"/>
      <c r="AG306" t="s">
        <v>161</v>
      </c>
    </row>
    <row r="307" spans="1:60" ht="22.5" outlineLevel="1" x14ac:dyDescent="0.2">
      <c r="A307" s="175">
        <v>102</v>
      </c>
      <c r="B307" s="176" t="s">
        <v>484</v>
      </c>
      <c r="C307" s="189" t="s">
        <v>485</v>
      </c>
      <c r="D307" s="177" t="s">
        <v>269</v>
      </c>
      <c r="E307" s="178">
        <v>1</v>
      </c>
      <c r="F307" s="179"/>
      <c r="G307" s="180">
        <f>ROUND(E307*F307,2)</f>
        <v>0</v>
      </c>
      <c r="H307" s="161"/>
      <c r="I307" s="160">
        <f>ROUND(E307*H307,2)</f>
        <v>0</v>
      </c>
      <c r="J307" s="161"/>
      <c r="K307" s="160">
        <f>ROUND(E307*J307,2)</f>
        <v>0</v>
      </c>
      <c r="L307" s="160">
        <v>21</v>
      </c>
      <c r="M307" s="160">
        <f>G307*(1+L307/100)</f>
        <v>0</v>
      </c>
      <c r="N307" s="159">
        <v>0</v>
      </c>
      <c r="O307" s="159">
        <f>ROUND(E307*N307,2)</f>
        <v>0</v>
      </c>
      <c r="P307" s="159">
        <v>0</v>
      </c>
      <c r="Q307" s="159">
        <f>ROUND(E307*P307,2)</f>
        <v>0</v>
      </c>
      <c r="R307" s="160"/>
      <c r="S307" s="160" t="s">
        <v>225</v>
      </c>
      <c r="T307" s="160" t="s">
        <v>226</v>
      </c>
      <c r="U307" s="160">
        <v>0</v>
      </c>
      <c r="V307" s="160">
        <f>ROUND(E307*U307,2)</f>
        <v>0</v>
      </c>
      <c r="W307" s="160"/>
      <c r="X307" s="160" t="s">
        <v>166</v>
      </c>
      <c r="Y307" s="149"/>
      <c r="Z307" s="149"/>
      <c r="AA307" s="149"/>
      <c r="AB307" s="149"/>
      <c r="AC307" s="149"/>
      <c r="AD307" s="149"/>
      <c r="AE307" s="149"/>
      <c r="AF307" s="149"/>
      <c r="AG307" s="149" t="s">
        <v>486</v>
      </c>
      <c r="AH307" s="149"/>
      <c r="AI307" s="149"/>
      <c r="AJ307" s="149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</row>
    <row r="308" spans="1:60" outlineLevel="1" x14ac:dyDescent="0.2">
      <c r="A308" s="156"/>
      <c r="B308" s="157"/>
      <c r="C308" s="190" t="s">
        <v>487</v>
      </c>
      <c r="D308" s="162"/>
      <c r="E308" s="163">
        <v>1</v>
      </c>
      <c r="F308" s="160"/>
      <c r="G308" s="160"/>
      <c r="H308" s="160"/>
      <c r="I308" s="160"/>
      <c r="J308" s="160"/>
      <c r="K308" s="160"/>
      <c r="L308" s="160"/>
      <c r="M308" s="160"/>
      <c r="N308" s="159"/>
      <c r="O308" s="159"/>
      <c r="P308" s="159"/>
      <c r="Q308" s="159"/>
      <c r="R308" s="160"/>
      <c r="S308" s="160"/>
      <c r="T308" s="160"/>
      <c r="U308" s="160"/>
      <c r="V308" s="160"/>
      <c r="W308" s="160"/>
      <c r="X308" s="160"/>
      <c r="Y308" s="149"/>
      <c r="Z308" s="149"/>
      <c r="AA308" s="149"/>
      <c r="AB308" s="149"/>
      <c r="AC308" s="149"/>
      <c r="AD308" s="149"/>
      <c r="AE308" s="149"/>
      <c r="AF308" s="149"/>
      <c r="AG308" s="149" t="s">
        <v>169</v>
      </c>
      <c r="AH308" s="149">
        <v>0</v>
      </c>
      <c r="AI308" s="149"/>
      <c r="AJ308" s="149"/>
      <c r="AK308" s="149"/>
      <c r="AL308" s="149"/>
      <c r="AM308" s="149"/>
      <c r="AN308" s="149"/>
      <c r="AO308" s="149"/>
      <c r="AP308" s="149"/>
      <c r="AQ308" s="149"/>
      <c r="AR308" s="149"/>
      <c r="AS308" s="149"/>
      <c r="AT308" s="149"/>
      <c r="AU308" s="149"/>
      <c r="AV308" s="149"/>
      <c r="AW308" s="149"/>
      <c r="AX308" s="149"/>
      <c r="AY308" s="149"/>
      <c r="AZ308" s="149"/>
      <c r="BA308" s="149"/>
      <c r="BB308" s="149"/>
      <c r="BC308" s="149"/>
      <c r="BD308" s="149"/>
      <c r="BE308" s="149"/>
      <c r="BF308" s="149"/>
      <c r="BG308" s="149"/>
      <c r="BH308" s="149"/>
    </row>
    <row r="309" spans="1:60" x14ac:dyDescent="0.2">
      <c r="A309" s="168" t="s">
        <v>160</v>
      </c>
      <c r="B309" s="169" t="s">
        <v>126</v>
      </c>
      <c r="C309" s="188" t="s">
        <v>127</v>
      </c>
      <c r="D309" s="170"/>
      <c r="E309" s="171"/>
      <c r="F309" s="172"/>
      <c r="G309" s="173">
        <f>SUMIF(AG310:AG315,"&lt;&gt;NOR",G310:G315)</f>
        <v>0</v>
      </c>
      <c r="H309" s="167"/>
      <c r="I309" s="167">
        <f>SUM(I310:I315)</f>
        <v>0</v>
      </c>
      <c r="J309" s="167"/>
      <c r="K309" s="167">
        <f>SUM(K310:K315)</f>
        <v>0</v>
      </c>
      <c r="L309" s="167"/>
      <c r="M309" s="167">
        <f>SUM(M310:M315)</f>
        <v>0</v>
      </c>
      <c r="N309" s="166"/>
      <c r="O309" s="166">
        <f>SUM(O310:O315)</f>
        <v>0</v>
      </c>
      <c r="P309" s="166"/>
      <c r="Q309" s="166">
        <f>SUM(Q310:Q315)</f>
        <v>0</v>
      </c>
      <c r="R309" s="167"/>
      <c r="S309" s="167"/>
      <c r="T309" s="167"/>
      <c r="U309" s="167"/>
      <c r="V309" s="167">
        <f>SUM(V310:V315)</f>
        <v>0</v>
      </c>
      <c r="W309" s="167"/>
      <c r="X309" s="167"/>
      <c r="AG309" t="s">
        <v>161</v>
      </c>
    </row>
    <row r="310" spans="1:60" ht="22.5" outlineLevel="1" x14ac:dyDescent="0.2">
      <c r="A310" s="175">
        <v>103</v>
      </c>
      <c r="B310" s="176" t="s">
        <v>488</v>
      </c>
      <c r="C310" s="189" t="s">
        <v>489</v>
      </c>
      <c r="D310" s="177" t="s">
        <v>196</v>
      </c>
      <c r="E310" s="178">
        <v>30</v>
      </c>
      <c r="F310" s="179"/>
      <c r="G310" s="180">
        <f>ROUND(E310*F310,2)</f>
        <v>0</v>
      </c>
      <c r="H310" s="161"/>
      <c r="I310" s="160">
        <f>ROUND(E310*H310,2)</f>
        <v>0</v>
      </c>
      <c r="J310" s="161"/>
      <c r="K310" s="160">
        <f>ROUND(E310*J310,2)</f>
        <v>0</v>
      </c>
      <c r="L310" s="160">
        <v>21</v>
      </c>
      <c r="M310" s="160">
        <f>G310*(1+L310/100)</f>
        <v>0</v>
      </c>
      <c r="N310" s="159">
        <v>0</v>
      </c>
      <c r="O310" s="159">
        <f>ROUND(E310*N310,2)</f>
        <v>0</v>
      </c>
      <c r="P310" s="159">
        <v>0</v>
      </c>
      <c r="Q310" s="159">
        <f>ROUND(E310*P310,2)</f>
        <v>0</v>
      </c>
      <c r="R310" s="160"/>
      <c r="S310" s="160" t="s">
        <v>225</v>
      </c>
      <c r="T310" s="160" t="s">
        <v>226</v>
      </c>
      <c r="U310" s="160">
        <v>0</v>
      </c>
      <c r="V310" s="160">
        <f>ROUND(E310*U310,2)</f>
        <v>0</v>
      </c>
      <c r="W310" s="160"/>
      <c r="X310" s="160" t="s">
        <v>166</v>
      </c>
      <c r="Y310" s="149"/>
      <c r="Z310" s="149"/>
      <c r="AA310" s="149"/>
      <c r="AB310" s="149"/>
      <c r="AC310" s="149"/>
      <c r="AD310" s="149"/>
      <c r="AE310" s="149"/>
      <c r="AF310" s="149"/>
      <c r="AG310" s="149" t="s">
        <v>167</v>
      </c>
      <c r="AH310" s="149"/>
      <c r="AI310" s="149"/>
      <c r="AJ310" s="149"/>
      <c r="AK310" s="149"/>
      <c r="AL310" s="149"/>
      <c r="AM310" s="149"/>
      <c r="AN310" s="149"/>
      <c r="AO310" s="149"/>
      <c r="AP310" s="149"/>
      <c r="AQ310" s="149"/>
      <c r="AR310" s="149"/>
      <c r="AS310" s="149"/>
      <c r="AT310" s="149"/>
      <c r="AU310" s="149"/>
      <c r="AV310" s="149"/>
      <c r="AW310" s="149"/>
      <c r="AX310" s="149"/>
      <c r="AY310" s="149"/>
      <c r="AZ310" s="149"/>
      <c r="BA310" s="149"/>
      <c r="BB310" s="149"/>
      <c r="BC310" s="149"/>
      <c r="BD310" s="149"/>
      <c r="BE310" s="149"/>
      <c r="BF310" s="149"/>
      <c r="BG310" s="149"/>
      <c r="BH310" s="149"/>
    </row>
    <row r="311" spans="1:60" outlineLevel="1" x14ac:dyDescent="0.2">
      <c r="A311" s="156"/>
      <c r="B311" s="157"/>
      <c r="C311" s="190" t="s">
        <v>490</v>
      </c>
      <c r="D311" s="162"/>
      <c r="E311" s="163">
        <v>15</v>
      </c>
      <c r="F311" s="160"/>
      <c r="G311" s="160"/>
      <c r="H311" s="160"/>
      <c r="I311" s="160"/>
      <c r="J311" s="160"/>
      <c r="K311" s="160"/>
      <c r="L311" s="160"/>
      <c r="M311" s="160"/>
      <c r="N311" s="159"/>
      <c r="O311" s="159"/>
      <c r="P311" s="159"/>
      <c r="Q311" s="159"/>
      <c r="R311" s="160"/>
      <c r="S311" s="160"/>
      <c r="T311" s="160"/>
      <c r="U311" s="160"/>
      <c r="V311" s="160"/>
      <c r="W311" s="160"/>
      <c r="X311" s="160"/>
      <c r="Y311" s="149"/>
      <c r="Z311" s="149"/>
      <c r="AA311" s="149"/>
      <c r="AB311" s="149"/>
      <c r="AC311" s="149"/>
      <c r="AD311" s="149"/>
      <c r="AE311" s="149"/>
      <c r="AF311" s="149"/>
      <c r="AG311" s="149" t="s">
        <v>169</v>
      </c>
      <c r="AH311" s="149">
        <v>0</v>
      </c>
      <c r="AI311" s="149"/>
      <c r="AJ311" s="149"/>
      <c r="AK311" s="149"/>
      <c r="AL311" s="149"/>
      <c r="AM311" s="149"/>
      <c r="AN311" s="149"/>
      <c r="AO311" s="149"/>
      <c r="AP311" s="149"/>
      <c r="AQ311" s="149"/>
      <c r="AR311" s="149"/>
      <c r="AS311" s="149"/>
      <c r="AT311" s="149"/>
      <c r="AU311" s="149"/>
      <c r="AV311" s="149"/>
      <c r="AW311" s="149"/>
      <c r="AX311" s="149"/>
      <c r="AY311" s="149"/>
      <c r="AZ311" s="149"/>
      <c r="BA311" s="149"/>
      <c r="BB311" s="149"/>
      <c r="BC311" s="149"/>
      <c r="BD311" s="149"/>
      <c r="BE311" s="149"/>
      <c r="BF311" s="149"/>
      <c r="BG311" s="149"/>
      <c r="BH311" s="149"/>
    </row>
    <row r="312" spans="1:60" outlineLevel="1" x14ac:dyDescent="0.2">
      <c r="A312" s="156"/>
      <c r="B312" s="157"/>
      <c r="C312" s="190" t="s">
        <v>491</v>
      </c>
      <c r="D312" s="162"/>
      <c r="E312" s="163">
        <v>15</v>
      </c>
      <c r="F312" s="160"/>
      <c r="G312" s="160"/>
      <c r="H312" s="160"/>
      <c r="I312" s="160"/>
      <c r="J312" s="160"/>
      <c r="K312" s="160"/>
      <c r="L312" s="160"/>
      <c r="M312" s="160"/>
      <c r="N312" s="159"/>
      <c r="O312" s="159"/>
      <c r="P312" s="159"/>
      <c r="Q312" s="159"/>
      <c r="R312" s="160"/>
      <c r="S312" s="160"/>
      <c r="T312" s="160"/>
      <c r="U312" s="160"/>
      <c r="V312" s="160"/>
      <c r="W312" s="160"/>
      <c r="X312" s="160"/>
      <c r="Y312" s="149"/>
      <c r="Z312" s="149"/>
      <c r="AA312" s="149"/>
      <c r="AB312" s="149"/>
      <c r="AC312" s="149"/>
      <c r="AD312" s="149"/>
      <c r="AE312" s="149"/>
      <c r="AF312" s="149"/>
      <c r="AG312" s="149" t="s">
        <v>169</v>
      </c>
      <c r="AH312" s="149">
        <v>0</v>
      </c>
      <c r="AI312" s="149"/>
      <c r="AJ312" s="149"/>
      <c r="AK312" s="149"/>
      <c r="AL312" s="149"/>
      <c r="AM312" s="149"/>
      <c r="AN312" s="149"/>
      <c r="AO312" s="149"/>
      <c r="AP312" s="149"/>
      <c r="AQ312" s="149"/>
      <c r="AR312" s="149"/>
      <c r="AS312" s="149"/>
      <c r="AT312" s="149"/>
      <c r="AU312" s="149"/>
      <c r="AV312" s="149"/>
      <c r="AW312" s="149"/>
      <c r="AX312" s="149"/>
      <c r="AY312" s="149"/>
      <c r="AZ312" s="149"/>
      <c r="BA312" s="149"/>
      <c r="BB312" s="149"/>
      <c r="BC312" s="149"/>
      <c r="BD312" s="149"/>
      <c r="BE312" s="149"/>
      <c r="BF312" s="149"/>
      <c r="BG312" s="149"/>
      <c r="BH312" s="149"/>
    </row>
    <row r="313" spans="1:60" ht="22.5" outlineLevel="1" x14ac:dyDescent="0.2">
      <c r="A313" s="181">
        <v>104</v>
      </c>
      <c r="B313" s="182" t="s">
        <v>492</v>
      </c>
      <c r="C313" s="191" t="s">
        <v>493</v>
      </c>
      <c r="D313" s="183" t="s">
        <v>196</v>
      </c>
      <c r="E313" s="184">
        <v>30</v>
      </c>
      <c r="F313" s="185"/>
      <c r="G313" s="186">
        <f>ROUND(E313*F313,2)</f>
        <v>0</v>
      </c>
      <c r="H313" s="161"/>
      <c r="I313" s="160">
        <f>ROUND(E313*H313,2)</f>
        <v>0</v>
      </c>
      <c r="J313" s="161"/>
      <c r="K313" s="160">
        <f>ROUND(E313*J313,2)</f>
        <v>0</v>
      </c>
      <c r="L313" s="160">
        <v>21</v>
      </c>
      <c r="M313" s="160">
        <f>G313*(1+L313/100)</f>
        <v>0</v>
      </c>
      <c r="N313" s="159">
        <v>0</v>
      </c>
      <c r="O313" s="159">
        <f>ROUND(E313*N313,2)</f>
        <v>0</v>
      </c>
      <c r="P313" s="159">
        <v>0</v>
      </c>
      <c r="Q313" s="159">
        <f>ROUND(E313*P313,2)</f>
        <v>0</v>
      </c>
      <c r="R313" s="160"/>
      <c r="S313" s="160" t="s">
        <v>225</v>
      </c>
      <c r="T313" s="160" t="s">
        <v>226</v>
      </c>
      <c r="U313" s="160">
        <v>0</v>
      </c>
      <c r="V313" s="160">
        <f>ROUND(E313*U313,2)</f>
        <v>0</v>
      </c>
      <c r="W313" s="160"/>
      <c r="X313" s="160" t="s">
        <v>166</v>
      </c>
      <c r="Y313" s="149"/>
      <c r="Z313" s="149"/>
      <c r="AA313" s="149"/>
      <c r="AB313" s="149"/>
      <c r="AC313" s="149"/>
      <c r="AD313" s="149"/>
      <c r="AE313" s="149"/>
      <c r="AF313" s="149"/>
      <c r="AG313" s="149" t="s">
        <v>167</v>
      </c>
      <c r="AH313" s="149"/>
      <c r="AI313" s="149"/>
      <c r="AJ313" s="149"/>
      <c r="AK313" s="149"/>
      <c r="AL313" s="149"/>
      <c r="AM313" s="149"/>
      <c r="AN313" s="149"/>
      <c r="AO313" s="149"/>
      <c r="AP313" s="149"/>
      <c r="AQ313" s="149"/>
      <c r="AR313" s="149"/>
      <c r="AS313" s="149"/>
      <c r="AT313" s="149"/>
      <c r="AU313" s="149"/>
      <c r="AV313" s="149"/>
      <c r="AW313" s="149"/>
      <c r="AX313" s="149"/>
      <c r="AY313" s="149"/>
      <c r="AZ313" s="149"/>
      <c r="BA313" s="149"/>
      <c r="BB313" s="149"/>
      <c r="BC313" s="149"/>
      <c r="BD313" s="149"/>
      <c r="BE313" s="149"/>
      <c r="BF313" s="149"/>
      <c r="BG313" s="149"/>
      <c r="BH313" s="149"/>
    </row>
    <row r="314" spans="1:60" ht="22.5" outlineLevel="1" x14ac:dyDescent="0.2">
      <c r="A314" s="175">
        <v>105</v>
      </c>
      <c r="B314" s="176" t="s">
        <v>494</v>
      </c>
      <c r="C314" s="189" t="s">
        <v>495</v>
      </c>
      <c r="D314" s="177" t="s">
        <v>245</v>
      </c>
      <c r="E314" s="178">
        <v>12</v>
      </c>
      <c r="F314" s="179"/>
      <c r="G314" s="180">
        <f>ROUND(E314*F314,2)</f>
        <v>0</v>
      </c>
      <c r="H314" s="161"/>
      <c r="I314" s="160">
        <f>ROUND(E314*H314,2)</f>
        <v>0</v>
      </c>
      <c r="J314" s="161"/>
      <c r="K314" s="160">
        <f>ROUND(E314*J314,2)</f>
        <v>0</v>
      </c>
      <c r="L314" s="160">
        <v>21</v>
      </c>
      <c r="M314" s="160">
        <f>G314*(1+L314/100)</f>
        <v>0</v>
      </c>
      <c r="N314" s="159">
        <v>0</v>
      </c>
      <c r="O314" s="159">
        <f>ROUND(E314*N314,2)</f>
        <v>0</v>
      </c>
      <c r="P314" s="159">
        <v>0</v>
      </c>
      <c r="Q314" s="159">
        <f>ROUND(E314*P314,2)</f>
        <v>0</v>
      </c>
      <c r="R314" s="160"/>
      <c r="S314" s="160" t="s">
        <v>225</v>
      </c>
      <c r="T314" s="160" t="s">
        <v>226</v>
      </c>
      <c r="U314" s="160">
        <v>0</v>
      </c>
      <c r="V314" s="160">
        <f>ROUND(E314*U314,2)</f>
        <v>0</v>
      </c>
      <c r="W314" s="160"/>
      <c r="X314" s="160" t="s">
        <v>166</v>
      </c>
      <c r="Y314" s="149"/>
      <c r="Z314" s="149"/>
      <c r="AA314" s="149"/>
      <c r="AB314" s="149"/>
      <c r="AC314" s="149"/>
      <c r="AD314" s="149"/>
      <c r="AE314" s="149"/>
      <c r="AF314" s="149"/>
      <c r="AG314" s="149" t="s">
        <v>167</v>
      </c>
      <c r="AH314" s="149"/>
      <c r="AI314" s="149"/>
      <c r="AJ314" s="149"/>
      <c r="AK314" s="149"/>
      <c r="AL314" s="149"/>
      <c r="AM314" s="149"/>
      <c r="AN314" s="149"/>
      <c r="AO314" s="149"/>
      <c r="AP314" s="149"/>
      <c r="AQ314" s="149"/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49"/>
      <c r="BB314" s="149"/>
      <c r="BC314" s="149"/>
      <c r="BD314" s="149"/>
      <c r="BE314" s="149"/>
      <c r="BF314" s="149"/>
      <c r="BG314" s="149"/>
      <c r="BH314" s="149"/>
    </row>
    <row r="315" spans="1:60" outlineLevel="1" x14ac:dyDescent="0.2">
      <c r="A315" s="156"/>
      <c r="B315" s="157"/>
      <c r="C315" s="190" t="s">
        <v>496</v>
      </c>
      <c r="D315" s="162"/>
      <c r="E315" s="163">
        <v>12</v>
      </c>
      <c r="F315" s="160"/>
      <c r="G315" s="160"/>
      <c r="H315" s="160"/>
      <c r="I315" s="160"/>
      <c r="J315" s="160"/>
      <c r="K315" s="160"/>
      <c r="L315" s="160"/>
      <c r="M315" s="160"/>
      <c r="N315" s="159"/>
      <c r="O315" s="159"/>
      <c r="P315" s="159"/>
      <c r="Q315" s="159"/>
      <c r="R315" s="160"/>
      <c r="S315" s="160"/>
      <c r="T315" s="160"/>
      <c r="U315" s="160"/>
      <c r="V315" s="160"/>
      <c r="W315" s="160"/>
      <c r="X315" s="160"/>
      <c r="Y315" s="149"/>
      <c r="Z315" s="149"/>
      <c r="AA315" s="149"/>
      <c r="AB315" s="149"/>
      <c r="AC315" s="149"/>
      <c r="AD315" s="149"/>
      <c r="AE315" s="149"/>
      <c r="AF315" s="149"/>
      <c r="AG315" s="149" t="s">
        <v>169</v>
      </c>
      <c r="AH315" s="149">
        <v>0</v>
      </c>
      <c r="AI315" s="149"/>
      <c r="AJ315" s="149"/>
      <c r="AK315" s="149"/>
      <c r="AL315" s="149"/>
      <c r="AM315" s="149"/>
      <c r="AN315" s="149"/>
      <c r="AO315" s="149"/>
      <c r="AP315" s="149"/>
      <c r="AQ315" s="149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49"/>
      <c r="BB315" s="149"/>
      <c r="BC315" s="149"/>
      <c r="BD315" s="149"/>
      <c r="BE315" s="149"/>
      <c r="BF315" s="149"/>
      <c r="BG315" s="149"/>
      <c r="BH315" s="149"/>
    </row>
    <row r="316" spans="1:60" ht="25.5" x14ac:dyDescent="0.2">
      <c r="A316" s="168" t="s">
        <v>160</v>
      </c>
      <c r="B316" s="169" t="s">
        <v>128</v>
      </c>
      <c r="C316" s="188" t="s">
        <v>129</v>
      </c>
      <c r="D316" s="170"/>
      <c r="E316" s="171"/>
      <c r="F316" s="172"/>
      <c r="G316" s="173">
        <f>SUMIF(AG317:AG322,"&lt;&gt;NOR",G317:G322)</f>
        <v>0</v>
      </c>
      <c r="H316" s="167"/>
      <c r="I316" s="167">
        <f>SUM(I317:I322)</f>
        <v>0</v>
      </c>
      <c r="J316" s="167"/>
      <c r="K316" s="167">
        <f>SUM(K317:K322)</f>
        <v>0</v>
      </c>
      <c r="L316" s="167"/>
      <c r="M316" s="167">
        <f>SUM(M317:M322)</f>
        <v>0</v>
      </c>
      <c r="N316" s="166"/>
      <c r="O316" s="166">
        <f>SUM(O317:O322)</f>
        <v>0</v>
      </c>
      <c r="P316" s="166"/>
      <c r="Q316" s="166">
        <f>SUM(Q317:Q322)</f>
        <v>0</v>
      </c>
      <c r="R316" s="167"/>
      <c r="S316" s="167"/>
      <c r="T316" s="167"/>
      <c r="U316" s="167"/>
      <c r="V316" s="167">
        <f>SUM(V317:V322)</f>
        <v>0</v>
      </c>
      <c r="W316" s="167"/>
      <c r="X316" s="167"/>
      <c r="AG316" t="s">
        <v>161</v>
      </c>
    </row>
    <row r="317" spans="1:60" outlineLevel="1" x14ac:dyDescent="0.2">
      <c r="A317" s="181">
        <v>106</v>
      </c>
      <c r="B317" s="182" t="s">
        <v>497</v>
      </c>
      <c r="C317" s="191" t="s">
        <v>498</v>
      </c>
      <c r="D317" s="183" t="s">
        <v>245</v>
      </c>
      <c r="E317" s="184">
        <v>20</v>
      </c>
      <c r="F317" s="185"/>
      <c r="G317" s="186">
        <f t="shared" ref="G317:G322" si="0">ROUND(E317*F317,2)</f>
        <v>0</v>
      </c>
      <c r="H317" s="161"/>
      <c r="I317" s="160">
        <f t="shared" ref="I317:I322" si="1">ROUND(E317*H317,2)</f>
        <v>0</v>
      </c>
      <c r="J317" s="161"/>
      <c r="K317" s="160">
        <f t="shared" ref="K317:K322" si="2">ROUND(E317*J317,2)</f>
        <v>0</v>
      </c>
      <c r="L317" s="160">
        <v>21</v>
      </c>
      <c r="M317" s="160">
        <f t="shared" ref="M317:M322" si="3">G317*(1+L317/100)</f>
        <v>0</v>
      </c>
      <c r="N317" s="159">
        <v>0</v>
      </c>
      <c r="O317" s="159">
        <f t="shared" ref="O317:O322" si="4">ROUND(E317*N317,2)</f>
        <v>0</v>
      </c>
      <c r="P317" s="159">
        <v>0</v>
      </c>
      <c r="Q317" s="159">
        <f t="shared" ref="Q317:Q322" si="5">ROUND(E317*P317,2)</f>
        <v>0</v>
      </c>
      <c r="R317" s="160"/>
      <c r="S317" s="160" t="s">
        <v>225</v>
      </c>
      <c r="T317" s="160" t="s">
        <v>226</v>
      </c>
      <c r="U317" s="160">
        <v>0</v>
      </c>
      <c r="V317" s="160">
        <f t="shared" ref="V317:V322" si="6">ROUND(E317*U317,2)</f>
        <v>0</v>
      </c>
      <c r="W317" s="160"/>
      <c r="X317" s="160" t="s">
        <v>166</v>
      </c>
      <c r="Y317" s="149"/>
      <c r="Z317" s="149"/>
      <c r="AA317" s="149"/>
      <c r="AB317" s="149"/>
      <c r="AC317" s="149"/>
      <c r="AD317" s="149"/>
      <c r="AE317" s="149"/>
      <c r="AF317" s="149"/>
      <c r="AG317" s="149" t="s">
        <v>486</v>
      </c>
      <c r="AH317" s="149"/>
      <c r="AI317" s="149"/>
      <c r="AJ317" s="149"/>
      <c r="AK317" s="149"/>
      <c r="AL317" s="149"/>
      <c r="AM317" s="149"/>
      <c r="AN317" s="149"/>
      <c r="AO317" s="149"/>
      <c r="AP317" s="149"/>
      <c r="AQ317" s="149"/>
      <c r="AR317" s="149"/>
      <c r="AS317" s="149"/>
      <c r="AT317" s="149"/>
      <c r="AU317" s="149"/>
      <c r="AV317" s="149"/>
      <c r="AW317" s="149"/>
      <c r="AX317" s="149"/>
      <c r="AY317" s="149"/>
      <c r="AZ317" s="149"/>
      <c r="BA317" s="149"/>
      <c r="BB317" s="149"/>
      <c r="BC317" s="149"/>
      <c r="BD317" s="149"/>
      <c r="BE317" s="149"/>
      <c r="BF317" s="149"/>
      <c r="BG317" s="149"/>
      <c r="BH317" s="149"/>
    </row>
    <row r="318" spans="1:60" outlineLevel="1" x14ac:dyDescent="0.2">
      <c r="A318" s="181">
        <v>107</v>
      </c>
      <c r="B318" s="182" t="s">
        <v>499</v>
      </c>
      <c r="C318" s="191" t="s">
        <v>500</v>
      </c>
      <c r="D318" s="183" t="s">
        <v>245</v>
      </c>
      <c r="E318" s="184">
        <v>20</v>
      </c>
      <c r="F318" s="185"/>
      <c r="G318" s="186">
        <f t="shared" si="0"/>
        <v>0</v>
      </c>
      <c r="H318" s="161"/>
      <c r="I318" s="160">
        <f t="shared" si="1"/>
        <v>0</v>
      </c>
      <c r="J318" s="161"/>
      <c r="K318" s="160">
        <f t="shared" si="2"/>
        <v>0</v>
      </c>
      <c r="L318" s="160">
        <v>21</v>
      </c>
      <c r="M318" s="160">
        <f t="shared" si="3"/>
        <v>0</v>
      </c>
      <c r="N318" s="159">
        <v>0</v>
      </c>
      <c r="O318" s="159">
        <f t="shared" si="4"/>
        <v>0</v>
      </c>
      <c r="P318" s="159">
        <v>0</v>
      </c>
      <c r="Q318" s="159">
        <f t="shared" si="5"/>
        <v>0</v>
      </c>
      <c r="R318" s="160"/>
      <c r="S318" s="160" t="s">
        <v>225</v>
      </c>
      <c r="T318" s="160" t="s">
        <v>226</v>
      </c>
      <c r="U318" s="160">
        <v>0</v>
      </c>
      <c r="V318" s="160">
        <f t="shared" si="6"/>
        <v>0</v>
      </c>
      <c r="W318" s="160"/>
      <c r="X318" s="160" t="s">
        <v>166</v>
      </c>
      <c r="Y318" s="149"/>
      <c r="Z318" s="149"/>
      <c r="AA318" s="149"/>
      <c r="AB318" s="149"/>
      <c r="AC318" s="149"/>
      <c r="AD318" s="149"/>
      <c r="AE318" s="149"/>
      <c r="AF318" s="149"/>
      <c r="AG318" s="149" t="s">
        <v>486</v>
      </c>
      <c r="AH318" s="149"/>
      <c r="AI318" s="149"/>
      <c r="AJ318" s="149"/>
      <c r="AK318" s="149"/>
      <c r="AL318" s="149"/>
      <c r="AM318" s="149"/>
      <c r="AN318" s="149"/>
      <c r="AO318" s="149"/>
      <c r="AP318" s="149"/>
      <c r="AQ318" s="149"/>
      <c r="AR318" s="149"/>
      <c r="AS318" s="149"/>
      <c r="AT318" s="149"/>
      <c r="AU318" s="149"/>
      <c r="AV318" s="149"/>
      <c r="AW318" s="149"/>
      <c r="AX318" s="149"/>
      <c r="AY318" s="149"/>
      <c r="AZ318" s="149"/>
      <c r="BA318" s="149"/>
      <c r="BB318" s="149"/>
      <c r="BC318" s="149"/>
      <c r="BD318" s="149"/>
      <c r="BE318" s="149"/>
      <c r="BF318" s="149"/>
      <c r="BG318" s="149"/>
      <c r="BH318" s="149"/>
    </row>
    <row r="319" spans="1:60" outlineLevel="1" x14ac:dyDescent="0.2">
      <c r="A319" s="181">
        <v>108</v>
      </c>
      <c r="B319" s="182" t="s">
        <v>501</v>
      </c>
      <c r="C319" s="191" t="s">
        <v>502</v>
      </c>
      <c r="D319" s="183" t="s">
        <v>245</v>
      </c>
      <c r="E319" s="184">
        <v>20</v>
      </c>
      <c r="F319" s="185"/>
      <c r="G319" s="186">
        <f t="shared" si="0"/>
        <v>0</v>
      </c>
      <c r="H319" s="161"/>
      <c r="I319" s="160">
        <f t="shared" si="1"/>
        <v>0</v>
      </c>
      <c r="J319" s="161"/>
      <c r="K319" s="160">
        <f t="shared" si="2"/>
        <v>0</v>
      </c>
      <c r="L319" s="160">
        <v>21</v>
      </c>
      <c r="M319" s="160">
        <f t="shared" si="3"/>
        <v>0</v>
      </c>
      <c r="N319" s="159">
        <v>0</v>
      </c>
      <c r="O319" s="159">
        <f t="shared" si="4"/>
        <v>0</v>
      </c>
      <c r="P319" s="159">
        <v>0</v>
      </c>
      <c r="Q319" s="159">
        <f t="shared" si="5"/>
        <v>0</v>
      </c>
      <c r="R319" s="160"/>
      <c r="S319" s="160" t="s">
        <v>225</v>
      </c>
      <c r="T319" s="160" t="s">
        <v>226</v>
      </c>
      <c r="U319" s="160">
        <v>0</v>
      </c>
      <c r="V319" s="160">
        <f t="shared" si="6"/>
        <v>0</v>
      </c>
      <c r="W319" s="160"/>
      <c r="X319" s="160" t="s">
        <v>166</v>
      </c>
      <c r="Y319" s="149"/>
      <c r="Z319" s="149"/>
      <c r="AA319" s="149"/>
      <c r="AB319" s="149"/>
      <c r="AC319" s="149"/>
      <c r="AD319" s="149"/>
      <c r="AE319" s="149"/>
      <c r="AF319" s="149"/>
      <c r="AG319" s="149" t="s">
        <v>486</v>
      </c>
      <c r="AH319" s="149"/>
      <c r="AI319" s="149"/>
      <c r="AJ319" s="149"/>
      <c r="AK319" s="149"/>
      <c r="AL319" s="149"/>
      <c r="AM319" s="149"/>
      <c r="AN319" s="149"/>
      <c r="AO319" s="149"/>
      <c r="AP319" s="149"/>
      <c r="AQ319" s="149"/>
      <c r="AR319" s="149"/>
      <c r="AS319" s="149"/>
      <c r="AT319" s="149"/>
      <c r="AU319" s="149"/>
      <c r="AV319" s="149"/>
      <c r="AW319" s="149"/>
      <c r="AX319" s="149"/>
      <c r="AY319" s="149"/>
      <c r="AZ319" s="149"/>
      <c r="BA319" s="149"/>
      <c r="BB319" s="149"/>
      <c r="BC319" s="149"/>
      <c r="BD319" s="149"/>
      <c r="BE319" s="149"/>
      <c r="BF319" s="149"/>
      <c r="BG319" s="149"/>
      <c r="BH319" s="149"/>
    </row>
    <row r="320" spans="1:60" outlineLevel="1" x14ac:dyDescent="0.2">
      <c r="A320" s="181">
        <v>109</v>
      </c>
      <c r="B320" s="182" t="s">
        <v>503</v>
      </c>
      <c r="C320" s="191" t="s">
        <v>504</v>
      </c>
      <c r="D320" s="183" t="s">
        <v>196</v>
      </c>
      <c r="E320" s="184">
        <v>100</v>
      </c>
      <c r="F320" s="185"/>
      <c r="G320" s="186">
        <f t="shared" si="0"/>
        <v>0</v>
      </c>
      <c r="H320" s="161"/>
      <c r="I320" s="160">
        <f t="shared" si="1"/>
        <v>0</v>
      </c>
      <c r="J320" s="161"/>
      <c r="K320" s="160">
        <f t="shared" si="2"/>
        <v>0</v>
      </c>
      <c r="L320" s="160">
        <v>21</v>
      </c>
      <c r="M320" s="160">
        <f t="shared" si="3"/>
        <v>0</v>
      </c>
      <c r="N320" s="159">
        <v>0</v>
      </c>
      <c r="O320" s="159">
        <f t="shared" si="4"/>
        <v>0</v>
      </c>
      <c r="P320" s="159">
        <v>0</v>
      </c>
      <c r="Q320" s="159">
        <f t="shared" si="5"/>
        <v>0</v>
      </c>
      <c r="R320" s="160"/>
      <c r="S320" s="160" t="s">
        <v>225</v>
      </c>
      <c r="T320" s="160" t="s">
        <v>226</v>
      </c>
      <c r="U320" s="160">
        <v>0</v>
      </c>
      <c r="V320" s="160">
        <f t="shared" si="6"/>
        <v>0</v>
      </c>
      <c r="W320" s="160"/>
      <c r="X320" s="160" t="s">
        <v>166</v>
      </c>
      <c r="Y320" s="149"/>
      <c r="Z320" s="149"/>
      <c r="AA320" s="149"/>
      <c r="AB320" s="149"/>
      <c r="AC320" s="149"/>
      <c r="AD320" s="149"/>
      <c r="AE320" s="149"/>
      <c r="AF320" s="149"/>
      <c r="AG320" s="149" t="s">
        <v>486</v>
      </c>
      <c r="AH320" s="149"/>
      <c r="AI320" s="149"/>
      <c r="AJ320" s="149"/>
      <c r="AK320" s="149"/>
      <c r="AL320" s="149"/>
      <c r="AM320" s="149"/>
      <c r="AN320" s="149"/>
      <c r="AO320" s="149"/>
      <c r="AP320" s="149"/>
      <c r="AQ320" s="149"/>
      <c r="AR320" s="149"/>
      <c r="AS320" s="149"/>
      <c r="AT320" s="149"/>
      <c r="AU320" s="149"/>
      <c r="AV320" s="149"/>
      <c r="AW320" s="149"/>
      <c r="AX320" s="149"/>
      <c r="AY320" s="149"/>
      <c r="AZ320" s="149"/>
      <c r="BA320" s="149"/>
      <c r="BB320" s="149"/>
      <c r="BC320" s="149"/>
      <c r="BD320" s="149"/>
      <c r="BE320" s="149"/>
      <c r="BF320" s="149"/>
      <c r="BG320" s="149"/>
      <c r="BH320" s="149"/>
    </row>
    <row r="321" spans="1:60" outlineLevel="1" x14ac:dyDescent="0.2">
      <c r="A321" s="181">
        <v>110</v>
      </c>
      <c r="B321" s="182" t="s">
        <v>505</v>
      </c>
      <c r="C321" s="191" t="s">
        <v>506</v>
      </c>
      <c r="D321" s="183" t="s">
        <v>245</v>
      </c>
      <c r="E321" s="184">
        <v>2</v>
      </c>
      <c r="F321" s="185"/>
      <c r="G321" s="186">
        <f t="shared" si="0"/>
        <v>0</v>
      </c>
      <c r="H321" s="161"/>
      <c r="I321" s="160">
        <f t="shared" si="1"/>
        <v>0</v>
      </c>
      <c r="J321" s="161"/>
      <c r="K321" s="160">
        <f t="shared" si="2"/>
        <v>0</v>
      </c>
      <c r="L321" s="160">
        <v>21</v>
      </c>
      <c r="M321" s="160">
        <f t="shared" si="3"/>
        <v>0</v>
      </c>
      <c r="N321" s="159">
        <v>0</v>
      </c>
      <c r="O321" s="159">
        <f t="shared" si="4"/>
        <v>0</v>
      </c>
      <c r="P321" s="159">
        <v>0</v>
      </c>
      <c r="Q321" s="159">
        <f t="shared" si="5"/>
        <v>0</v>
      </c>
      <c r="R321" s="160"/>
      <c r="S321" s="160" t="s">
        <v>225</v>
      </c>
      <c r="T321" s="160" t="s">
        <v>226</v>
      </c>
      <c r="U321" s="160">
        <v>0</v>
      </c>
      <c r="V321" s="160">
        <f t="shared" si="6"/>
        <v>0</v>
      </c>
      <c r="W321" s="160"/>
      <c r="X321" s="160" t="s">
        <v>166</v>
      </c>
      <c r="Y321" s="149"/>
      <c r="Z321" s="149"/>
      <c r="AA321" s="149"/>
      <c r="AB321" s="149"/>
      <c r="AC321" s="149"/>
      <c r="AD321" s="149"/>
      <c r="AE321" s="149"/>
      <c r="AF321" s="149"/>
      <c r="AG321" s="149" t="s">
        <v>486</v>
      </c>
      <c r="AH321" s="149"/>
      <c r="AI321" s="149"/>
      <c r="AJ321" s="149"/>
      <c r="AK321" s="149"/>
      <c r="AL321" s="149"/>
      <c r="AM321" s="149"/>
      <c r="AN321" s="149"/>
      <c r="AO321" s="149"/>
      <c r="AP321" s="149"/>
      <c r="AQ321" s="149"/>
      <c r="AR321" s="149"/>
      <c r="AS321" s="149"/>
      <c r="AT321" s="149"/>
      <c r="AU321" s="149"/>
      <c r="AV321" s="149"/>
      <c r="AW321" s="149"/>
      <c r="AX321" s="149"/>
      <c r="AY321" s="149"/>
      <c r="AZ321" s="149"/>
      <c r="BA321" s="149"/>
      <c r="BB321" s="149"/>
      <c r="BC321" s="149"/>
      <c r="BD321" s="149"/>
      <c r="BE321" s="149"/>
      <c r="BF321" s="149"/>
      <c r="BG321" s="149"/>
      <c r="BH321" s="149"/>
    </row>
    <row r="322" spans="1:60" outlineLevel="1" x14ac:dyDescent="0.2">
      <c r="A322" s="181">
        <v>111</v>
      </c>
      <c r="B322" s="182" t="s">
        <v>507</v>
      </c>
      <c r="C322" s="191" t="s">
        <v>508</v>
      </c>
      <c r="D322" s="183" t="s">
        <v>245</v>
      </c>
      <c r="E322" s="184">
        <v>1</v>
      </c>
      <c r="F322" s="185"/>
      <c r="G322" s="186">
        <f t="shared" si="0"/>
        <v>0</v>
      </c>
      <c r="H322" s="161"/>
      <c r="I322" s="160">
        <f t="shared" si="1"/>
        <v>0</v>
      </c>
      <c r="J322" s="161"/>
      <c r="K322" s="160">
        <f t="shared" si="2"/>
        <v>0</v>
      </c>
      <c r="L322" s="160">
        <v>21</v>
      </c>
      <c r="M322" s="160">
        <f t="shared" si="3"/>
        <v>0</v>
      </c>
      <c r="N322" s="159">
        <v>0</v>
      </c>
      <c r="O322" s="159">
        <f t="shared" si="4"/>
        <v>0</v>
      </c>
      <c r="P322" s="159">
        <v>0</v>
      </c>
      <c r="Q322" s="159">
        <f t="shared" si="5"/>
        <v>0</v>
      </c>
      <c r="R322" s="160"/>
      <c r="S322" s="160" t="s">
        <v>225</v>
      </c>
      <c r="T322" s="160" t="s">
        <v>226</v>
      </c>
      <c r="U322" s="160">
        <v>0</v>
      </c>
      <c r="V322" s="160">
        <f t="shared" si="6"/>
        <v>0</v>
      </c>
      <c r="W322" s="160"/>
      <c r="X322" s="160" t="s">
        <v>166</v>
      </c>
      <c r="Y322" s="149"/>
      <c r="Z322" s="149"/>
      <c r="AA322" s="149"/>
      <c r="AB322" s="149"/>
      <c r="AC322" s="149"/>
      <c r="AD322" s="149"/>
      <c r="AE322" s="149"/>
      <c r="AF322" s="149"/>
      <c r="AG322" s="149" t="s">
        <v>486</v>
      </c>
      <c r="AH322" s="149"/>
      <c r="AI322" s="149"/>
      <c r="AJ322" s="149"/>
      <c r="AK322" s="149"/>
      <c r="AL322" s="149"/>
      <c r="AM322" s="149"/>
      <c r="AN322" s="149"/>
      <c r="AO322" s="149"/>
      <c r="AP322" s="149"/>
      <c r="AQ322" s="149"/>
      <c r="AR322" s="149"/>
      <c r="AS322" s="149"/>
      <c r="AT322" s="149"/>
      <c r="AU322" s="149"/>
      <c r="AV322" s="149"/>
      <c r="AW322" s="149"/>
      <c r="AX322" s="149"/>
      <c r="AY322" s="149"/>
      <c r="AZ322" s="149"/>
      <c r="BA322" s="149"/>
      <c r="BB322" s="149"/>
      <c r="BC322" s="149"/>
      <c r="BD322" s="149"/>
      <c r="BE322" s="149"/>
      <c r="BF322" s="149"/>
      <c r="BG322" s="149"/>
      <c r="BH322" s="149"/>
    </row>
    <row r="323" spans="1:60" x14ac:dyDescent="0.2">
      <c r="A323" s="168" t="s">
        <v>160</v>
      </c>
      <c r="B323" s="169" t="s">
        <v>130</v>
      </c>
      <c r="C323" s="188" t="s">
        <v>131</v>
      </c>
      <c r="D323" s="170"/>
      <c r="E323" s="171"/>
      <c r="F323" s="172"/>
      <c r="G323" s="173">
        <f>SUMIF(AG324:AG330,"&lt;&gt;NOR",G324:G330)</f>
        <v>0</v>
      </c>
      <c r="H323" s="167"/>
      <c r="I323" s="167">
        <f>SUM(I324:I330)</f>
        <v>0</v>
      </c>
      <c r="J323" s="167"/>
      <c r="K323" s="167">
        <f>SUM(K324:K330)</f>
        <v>0</v>
      </c>
      <c r="L323" s="167"/>
      <c r="M323" s="167">
        <f>SUM(M324:M330)</f>
        <v>0</v>
      </c>
      <c r="N323" s="166"/>
      <c r="O323" s="166">
        <f>SUM(O324:O330)</f>
        <v>0</v>
      </c>
      <c r="P323" s="166"/>
      <c r="Q323" s="166">
        <f>SUM(Q324:Q330)</f>
        <v>0</v>
      </c>
      <c r="R323" s="167"/>
      <c r="S323" s="167"/>
      <c r="T323" s="167"/>
      <c r="U323" s="167"/>
      <c r="V323" s="167">
        <f>SUM(V324:V330)</f>
        <v>74.009999999999991</v>
      </c>
      <c r="W323" s="167"/>
      <c r="X323" s="167"/>
      <c r="AG323" t="s">
        <v>161</v>
      </c>
    </row>
    <row r="324" spans="1:60" outlineLevel="1" x14ac:dyDescent="0.2">
      <c r="A324" s="181">
        <v>112</v>
      </c>
      <c r="B324" s="182" t="s">
        <v>509</v>
      </c>
      <c r="C324" s="191" t="s">
        <v>510</v>
      </c>
      <c r="D324" s="183" t="s">
        <v>298</v>
      </c>
      <c r="E324" s="184">
        <v>26.546230000000001</v>
      </c>
      <c r="F324" s="185"/>
      <c r="G324" s="186">
        <f t="shared" ref="G324:G330" si="7">ROUND(E324*F324,2)</f>
        <v>0</v>
      </c>
      <c r="H324" s="161"/>
      <c r="I324" s="160">
        <f t="shared" ref="I324:I330" si="8">ROUND(E324*H324,2)</f>
        <v>0</v>
      </c>
      <c r="J324" s="161"/>
      <c r="K324" s="160">
        <f t="shared" ref="K324:K330" si="9">ROUND(E324*J324,2)</f>
        <v>0</v>
      </c>
      <c r="L324" s="160">
        <v>21</v>
      </c>
      <c r="M324" s="160">
        <f t="shared" ref="M324:M330" si="10">G324*(1+L324/100)</f>
        <v>0</v>
      </c>
      <c r="N324" s="159">
        <v>0</v>
      </c>
      <c r="O324" s="159">
        <f t="shared" ref="O324:O330" si="11">ROUND(E324*N324,2)</f>
        <v>0</v>
      </c>
      <c r="P324" s="159">
        <v>0</v>
      </c>
      <c r="Q324" s="159">
        <f t="shared" ref="Q324:Q330" si="12">ROUND(E324*P324,2)</f>
        <v>0</v>
      </c>
      <c r="R324" s="160"/>
      <c r="S324" s="160" t="s">
        <v>165</v>
      </c>
      <c r="T324" s="160" t="s">
        <v>165</v>
      </c>
      <c r="U324" s="160">
        <v>1.1399999999999999</v>
      </c>
      <c r="V324" s="160">
        <f t="shared" ref="V324:V330" si="13">ROUND(E324*U324,2)</f>
        <v>30.26</v>
      </c>
      <c r="W324" s="160"/>
      <c r="X324" s="160" t="s">
        <v>511</v>
      </c>
      <c r="Y324" s="149"/>
      <c r="Z324" s="149"/>
      <c r="AA324" s="149"/>
      <c r="AB324" s="149"/>
      <c r="AC324" s="149"/>
      <c r="AD324" s="149"/>
      <c r="AE324" s="149"/>
      <c r="AF324" s="149"/>
      <c r="AG324" s="149" t="s">
        <v>512</v>
      </c>
      <c r="AH324" s="149"/>
      <c r="AI324" s="149"/>
      <c r="AJ324" s="149"/>
      <c r="AK324" s="149"/>
      <c r="AL324" s="149"/>
      <c r="AM324" s="149"/>
      <c r="AN324" s="149"/>
      <c r="AO324" s="149"/>
      <c r="AP324" s="149"/>
      <c r="AQ324" s="149"/>
      <c r="AR324" s="149"/>
      <c r="AS324" s="149"/>
      <c r="AT324" s="149"/>
      <c r="AU324" s="149"/>
      <c r="AV324" s="149"/>
      <c r="AW324" s="149"/>
      <c r="AX324" s="149"/>
      <c r="AY324" s="149"/>
      <c r="AZ324" s="149"/>
      <c r="BA324" s="149"/>
      <c r="BB324" s="149"/>
      <c r="BC324" s="149"/>
      <c r="BD324" s="149"/>
      <c r="BE324" s="149"/>
      <c r="BF324" s="149"/>
      <c r="BG324" s="149"/>
      <c r="BH324" s="149"/>
    </row>
    <row r="325" spans="1:60" outlineLevel="1" x14ac:dyDescent="0.2">
      <c r="A325" s="181">
        <v>113</v>
      </c>
      <c r="B325" s="182" t="s">
        <v>513</v>
      </c>
      <c r="C325" s="191" t="s">
        <v>514</v>
      </c>
      <c r="D325" s="183" t="s">
        <v>298</v>
      </c>
      <c r="E325" s="184">
        <v>26.546230000000001</v>
      </c>
      <c r="F325" s="185"/>
      <c r="G325" s="186">
        <f t="shared" si="7"/>
        <v>0</v>
      </c>
      <c r="H325" s="161"/>
      <c r="I325" s="160">
        <f t="shared" si="8"/>
        <v>0</v>
      </c>
      <c r="J325" s="161"/>
      <c r="K325" s="160">
        <f t="shared" si="9"/>
        <v>0</v>
      </c>
      <c r="L325" s="160">
        <v>21</v>
      </c>
      <c r="M325" s="160">
        <f t="shared" si="10"/>
        <v>0</v>
      </c>
      <c r="N325" s="159">
        <v>0</v>
      </c>
      <c r="O325" s="159">
        <f t="shared" si="11"/>
        <v>0</v>
      </c>
      <c r="P325" s="159">
        <v>0</v>
      </c>
      <c r="Q325" s="159">
        <f t="shared" si="12"/>
        <v>0</v>
      </c>
      <c r="R325" s="160"/>
      <c r="S325" s="160" t="s">
        <v>165</v>
      </c>
      <c r="T325" s="160" t="s">
        <v>165</v>
      </c>
      <c r="U325" s="160">
        <v>0.49</v>
      </c>
      <c r="V325" s="160">
        <f t="shared" si="13"/>
        <v>13.01</v>
      </c>
      <c r="W325" s="160"/>
      <c r="X325" s="160" t="s">
        <v>511</v>
      </c>
      <c r="Y325" s="149"/>
      <c r="Z325" s="149"/>
      <c r="AA325" s="149"/>
      <c r="AB325" s="149"/>
      <c r="AC325" s="149"/>
      <c r="AD325" s="149"/>
      <c r="AE325" s="149"/>
      <c r="AF325" s="149"/>
      <c r="AG325" s="149" t="s">
        <v>512</v>
      </c>
      <c r="AH325" s="149"/>
      <c r="AI325" s="149"/>
      <c r="AJ325" s="149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  <c r="BF325" s="149"/>
      <c r="BG325" s="149"/>
      <c r="BH325" s="149"/>
    </row>
    <row r="326" spans="1:60" outlineLevel="1" x14ac:dyDescent="0.2">
      <c r="A326" s="181">
        <v>114</v>
      </c>
      <c r="B326" s="182" t="s">
        <v>515</v>
      </c>
      <c r="C326" s="191" t="s">
        <v>516</v>
      </c>
      <c r="D326" s="183" t="s">
        <v>298</v>
      </c>
      <c r="E326" s="184">
        <v>318.55473000000001</v>
      </c>
      <c r="F326" s="185"/>
      <c r="G326" s="186">
        <f t="shared" si="7"/>
        <v>0</v>
      </c>
      <c r="H326" s="161"/>
      <c r="I326" s="160">
        <f t="shared" si="8"/>
        <v>0</v>
      </c>
      <c r="J326" s="161"/>
      <c r="K326" s="160">
        <f t="shared" si="9"/>
        <v>0</v>
      </c>
      <c r="L326" s="160">
        <v>21</v>
      </c>
      <c r="M326" s="160">
        <f t="shared" si="10"/>
        <v>0</v>
      </c>
      <c r="N326" s="159">
        <v>0</v>
      </c>
      <c r="O326" s="159">
        <f t="shared" si="11"/>
        <v>0</v>
      </c>
      <c r="P326" s="159">
        <v>0</v>
      </c>
      <c r="Q326" s="159">
        <f t="shared" si="12"/>
        <v>0</v>
      </c>
      <c r="R326" s="160"/>
      <c r="S326" s="160" t="s">
        <v>165</v>
      </c>
      <c r="T326" s="160" t="s">
        <v>165</v>
      </c>
      <c r="U326" s="160">
        <v>0</v>
      </c>
      <c r="V326" s="160">
        <f t="shared" si="13"/>
        <v>0</v>
      </c>
      <c r="W326" s="160"/>
      <c r="X326" s="160" t="s">
        <v>511</v>
      </c>
      <c r="Y326" s="149"/>
      <c r="Z326" s="149"/>
      <c r="AA326" s="149"/>
      <c r="AB326" s="149"/>
      <c r="AC326" s="149"/>
      <c r="AD326" s="149"/>
      <c r="AE326" s="149"/>
      <c r="AF326" s="149"/>
      <c r="AG326" s="149" t="s">
        <v>512</v>
      </c>
      <c r="AH326" s="149"/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</row>
    <row r="327" spans="1:60" outlineLevel="1" x14ac:dyDescent="0.2">
      <c r="A327" s="181">
        <v>115</v>
      </c>
      <c r="B327" s="182" t="s">
        <v>517</v>
      </c>
      <c r="C327" s="191" t="s">
        <v>518</v>
      </c>
      <c r="D327" s="183" t="s">
        <v>298</v>
      </c>
      <c r="E327" s="184">
        <v>26.546230000000001</v>
      </c>
      <c r="F327" s="185"/>
      <c r="G327" s="186">
        <f t="shared" si="7"/>
        <v>0</v>
      </c>
      <c r="H327" s="161"/>
      <c r="I327" s="160">
        <f t="shared" si="8"/>
        <v>0</v>
      </c>
      <c r="J327" s="161"/>
      <c r="K327" s="160">
        <f t="shared" si="9"/>
        <v>0</v>
      </c>
      <c r="L327" s="160">
        <v>21</v>
      </c>
      <c r="M327" s="160">
        <f t="shared" si="10"/>
        <v>0</v>
      </c>
      <c r="N327" s="159">
        <v>0</v>
      </c>
      <c r="O327" s="159">
        <f t="shared" si="11"/>
        <v>0</v>
      </c>
      <c r="P327" s="159">
        <v>0</v>
      </c>
      <c r="Q327" s="159">
        <f t="shared" si="12"/>
        <v>0</v>
      </c>
      <c r="R327" s="160"/>
      <c r="S327" s="160" t="s">
        <v>165</v>
      </c>
      <c r="T327" s="160" t="s">
        <v>165</v>
      </c>
      <c r="U327" s="160">
        <v>0.94199999999999995</v>
      </c>
      <c r="V327" s="160">
        <f t="shared" si="13"/>
        <v>25.01</v>
      </c>
      <c r="W327" s="160"/>
      <c r="X327" s="160" t="s">
        <v>511</v>
      </c>
      <c r="Y327" s="149"/>
      <c r="Z327" s="149"/>
      <c r="AA327" s="149"/>
      <c r="AB327" s="149"/>
      <c r="AC327" s="149"/>
      <c r="AD327" s="149"/>
      <c r="AE327" s="149"/>
      <c r="AF327" s="149"/>
      <c r="AG327" s="149" t="s">
        <v>512</v>
      </c>
      <c r="AH327" s="149"/>
      <c r="AI327" s="149"/>
      <c r="AJ327" s="149"/>
      <c r="AK327" s="149"/>
      <c r="AL327" s="149"/>
      <c r="AM327" s="149"/>
      <c r="AN327" s="149"/>
      <c r="AO327" s="149"/>
      <c r="AP327" s="149"/>
      <c r="AQ327" s="149"/>
      <c r="AR327" s="149"/>
      <c r="AS327" s="149"/>
      <c r="AT327" s="149"/>
      <c r="AU327" s="149"/>
      <c r="AV327" s="149"/>
      <c r="AW327" s="149"/>
      <c r="AX327" s="149"/>
      <c r="AY327" s="149"/>
      <c r="AZ327" s="149"/>
      <c r="BA327" s="149"/>
      <c r="BB327" s="149"/>
      <c r="BC327" s="149"/>
      <c r="BD327" s="149"/>
      <c r="BE327" s="149"/>
      <c r="BF327" s="149"/>
      <c r="BG327" s="149"/>
      <c r="BH327" s="149"/>
    </row>
    <row r="328" spans="1:60" outlineLevel="1" x14ac:dyDescent="0.2">
      <c r="A328" s="181">
        <v>116</v>
      </c>
      <c r="B328" s="182" t="s">
        <v>519</v>
      </c>
      <c r="C328" s="191" t="s">
        <v>520</v>
      </c>
      <c r="D328" s="183" t="s">
        <v>298</v>
      </c>
      <c r="E328" s="184">
        <v>53.092460000000003</v>
      </c>
      <c r="F328" s="185"/>
      <c r="G328" s="186">
        <f t="shared" si="7"/>
        <v>0</v>
      </c>
      <c r="H328" s="161"/>
      <c r="I328" s="160">
        <f t="shared" si="8"/>
        <v>0</v>
      </c>
      <c r="J328" s="161"/>
      <c r="K328" s="160">
        <f t="shared" si="9"/>
        <v>0</v>
      </c>
      <c r="L328" s="160">
        <v>21</v>
      </c>
      <c r="M328" s="160">
        <f t="shared" si="10"/>
        <v>0</v>
      </c>
      <c r="N328" s="159">
        <v>0</v>
      </c>
      <c r="O328" s="159">
        <f t="shared" si="11"/>
        <v>0</v>
      </c>
      <c r="P328" s="159">
        <v>0</v>
      </c>
      <c r="Q328" s="159">
        <f t="shared" si="12"/>
        <v>0</v>
      </c>
      <c r="R328" s="160"/>
      <c r="S328" s="160" t="s">
        <v>165</v>
      </c>
      <c r="T328" s="160" t="s">
        <v>165</v>
      </c>
      <c r="U328" s="160">
        <v>0.105</v>
      </c>
      <c r="V328" s="160">
        <f t="shared" si="13"/>
        <v>5.57</v>
      </c>
      <c r="W328" s="160"/>
      <c r="X328" s="160" t="s">
        <v>511</v>
      </c>
      <c r="Y328" s="149"/>
      <c r="Z328" s="149"/>
      <c r="AA328" s="149"/>
      <c r="AB328" s="149"/>
      <c r="AC328" s="149"/>
      <c r="AD328" s="149"/>
      <c r="AE328" s="149"/>
      <c r="AF328" s="149"/>
      <c r="AG328" s="149" t="s">
        <v>512</v>
      </c>
      <c r="AH328" s="149"/>
      <c r="AI328" s="149"/>
      <c r="AJ328" s="149"/>
      <c r="AK328" s="149"/>
      <c r="AL328" s="149"/>
      <c r="AM328" s="149"/>
      <c r="AN328" s="149"/>
      <c r="AO328" s="149"/>
      <c r="AP328" s="149"/>
      <c r="AQ328" s="149"/>
      <c r="AR328" s="149"/>
      <c r="AS328" s="149"/>
      <c r="AT328" s="149"/>
      <c r="AU328" s="149"/>
      <c r="AV328" s="149"/>
      <c r="AW328" s="149"/>
      <c r="AX328" s="149"/>
      <c r="AY328" s="149"/>
      <c r="AZ328" s="149"/>
      <c r="BA328" s="149"/>
      <c r="BB328" s="149"/>
      <c r="BC328" s="149"/>
      <c r="BD328" s="149"/>
      <c r="BE328" s="149"/>
      <c r="BF328" s="149"/>
      <c r="BG328" s="149"/>
      <c r="BH328" s="149"/>
    </row>
    <row r="329" spans="1:60" ht="22.5" outlineLevel="1" x14ac:dyDescent="0.2">
      <c r="A329" s="181">
        <v>117</v>
      </c>
      <c r="B329" s="182" t="s">
        <v>521</v>
      </c>
      <c r="C329" s="191" t="s">
        <v>522</v>
      </c>
      <c r="D329" s="183" t="s">
        <v>298</v>
      </c>
      <c r="E329" s="184">
        <v>26.546230000000001</v>
      </c>
      <c r="F329" s="185"/>
      <c r="G329" s="186">
        <f t="shared" si="7"/>
        <v>0</v>
      </c>
      <c r="H329" s="161"/>
      <c r="I329" s="160">
        <f t="shared" si="8"/>
        <v>0</v>
      </c>
      <c r="J329" s="161"/>
      <c r="K329" s="160">
        <f t="shared" si="9"/>
        <v>0</v>
      </c>
      <c r="L329" s="160">
        <v>21</v>
      </c>
      <c r="M329" s="160">
        <f t="shared" si="10"/>
        <v>0</v>
      </c>
      <c r="N329" s="159">
        <v>0</v>
      </c>
      <c r="O329" s="159">
        <f t="shared" si="11"/>
        <v>0</v>
      </c>
      <c r="P329" s="159">
        <v>0</v>
      </c>
      <c r="Q329" s="159">
        <f t="shared" si="12"/>
        <v>0</v>
      </c>
      <c r="R329" s="160"/>
      <c r="S329" s="160" t="s">
        <v>165</v>
      </c>
      <c r="T329" s="160" t="s">
        <v>165</v>
      </c>
      <c r="U329" s="160">
        <v>0</v>
      </c>
      <c r="V329" s="160">
        <f t="shared" si="13"/>
        <v>0</v>
      </c>
      <c r="W329" s="160"/>
      <c r="X329" s="160" t="s">
        <v>511</v>
      </c>
      <c r="Y329" s="149"/>
      <c r="Z329" s="149"/>
      <c r="AA329" s="149"/>
      <c r="AB329" s="149"/>
      <c r="AC329" s="149"/>
      <c r="AD329" s="149"/>
      <c r="AE329" s="149"/>
      <c r="AF329" s="149"/>
      <c r="AG329" s="149" t="s">
        <v>512</v>
      </c>
      <c r="AH329" s="149"/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49"/>
      <c r="BC329" s="149"/>
      <c r="BD329" s="149"/>
      <c r="BE329" s="149"/>
      <c r="BF329" s="149"/>
      <c r="BG329" s="149"/>
      <c r="BH329" s="149"/>
    </row>
    <row r="330" spans="1:60" outlineLevel="1" x14ac:dyDescent="0.2">
      <c r="A330" s="175">
        <v>118</v>
      </c>
      <c r="B330" s="176" t="s">
        <v>523</v>
      </c>
      <c r="C330" s="189" t="s">
        <v>524</v>
      </c>
      <c r="D330" s="177" t="s">
        <v>298</v>
      </c>
      <c r="E330" s="178">
        <v>26.546230000000001</v>
      </c>
      <c r="F330" s="179"/>
      <c r="G330" s="180">
        <f t="shared" si="7"/>
        <v>0</v>
      </c>
      <c r="H330" s="161"/>
      <c r="I330" s="160">
        <f t="shared" si="8"/>
        <v>0</v>
      </c>
      <c r="J330" s="161"/>
      <c r="K330" s="160">
        <f t="shared" si="9"/>
        <v>0</v>
      </c>
      <c r="L330" s="160">
        <v>21</v>
      </c>
      <c r="M330" s="160">
        <f t="shared" si="10"/>
        <v>0</v>
      </c>
      <c r="N330" s="159">
        <v>0</v>
      </c>
      <c r="O330" s="159">
        <f t="shared" si="11"/>
        <v>0</v>
      </c>
      <c r="P330" s="159">
        <v>0</v>
      </c>
      <c r="Q330" s="159">
        <f t="shared" si="12"/>
        <v>0</v>
      </c>
      <c r="R330" s="160"/>
      <c r="S330" s="160" t="s">
        <v>165</v>
      </c>
      <c r="T330" s="160" t="s">
        <v>165</v>
      </c>
      <c r="U330" s="160">
        <v>6.0000000000000001E-3</v>
      </c>
      <c r="V330" s="160">
        <f t="shared" si="13"/>
        <v>0.16</v>
      </c>
      <c r="W330" s="160"/>
      <c r="X330" s="160" t="s">
        <v>511</v>
      </c>
      <c r="Y330" s="149"/>
      <c r="Z330" s="149"/>
      <c r="AA330" s="149"/>
      <c r="AB330" s="149"/>
      <c r="AC330" s="149"/>
      <c r="AD330" s="149"/>
      <c r="AE330" s="149"/>
      <c r="AF330" s="149"/>
      <c r="AG330" s="149" t="s">
        <v>512</v>
      </c>
      <c r="AH330" s="149"/>
      <c r="AI330" s="149"/>
      <c r="AJ330" s="149"/>
      <c r="AK330" s="149"/>
      <c r="AL330" s="149"/>
      <c r="AM330" s="149"/>
      <c r="AN330" s="149"/>
      <c r="AO330" s="149"/>
      <c r="AP330" s="149"/>
      <c r="AQ330" s="149"/>
      <c r="AR330" s="149"/>
      <c r="AS330" s="149"/>
      <c r="AT330" s="149"/>
      <c r="AU330" s="149"/>
      <c r="AV330" s="149"/>
      <c r="AW330" s="149"/>
      <c r="AX330" s="149"/>
      <c r="AY330" s="149"/>
      <c r="AZ330" s="149"/>
      <c r="BA330" s="149"/>
      <c r="BB330" s="149"/>
      <c r="BC330" s="149"/>
      <c r="BD330" s="149"/>
      <c r="BE330" s="149"/>
      <c r="BF330" s="149"/>
      <c r="BG330" s="149"/>
      <c r="BH330" s="149"/>
    </row>
    <row r="331" spans="1:60" x14ac:dyDescent="0.2">
      <c r="A331" s="3"/>
      <c r="B331" s="4"/>
      <c r="C331" s="195"/>
      <c r="D331" s="6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AE331">
        <v>15</v>
      </c>
      <c r="AF331">
        <v>21</v>
      </c>
      <c r="AG331" t="s">
        <v>147</v>
      </c>
    </row>
    <row r="332" spans="1:60" x14ac:dyDescent="0.2">
      <c r="A332" s="152"/>
      <c r="B332" s="153" t="s">
        <v>31</v>
      </c>
      <c r="C332" s="196"/>
      <c r="D332" s="154"/>
      <c r="E332" s="155"/>
      <c r="F332" s="155"/>
      <c r="G332" s="174">
        <f>G8+G29+G53+G65+G67+G76+G84+G89+G92+G149+G151+G163+G171+G176+G200+G211+G249+G267+G281+G306+G309+G316+G323</f>
        <v>0</v>
      </c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AE332">
        <f>SUMIF(L7:L330,AE331,G7:G330)</f>
        <v>0</v>
      </c>
      <c r="AF332">
        <f>SUMIF(L7:L330,AF331,G7:G330)</f>
        <v>0</v>
      </c>
      <c r="AG332" t="s">
        <v>525</v>
      </c>
    </row>
    <row r="333" spans="1:60" x14ac:dyDescent="0.2">
      <c r="A333" s="3"/>
      <c r="B333" s="4"/>
      <c r="C333" s="195"/>
      <c r="D333" s="6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60" x14ac:dyDescent="0.2">
      <c r="A334" s="3"/>
      <c r="B334" s="4"/>
      <c r="C334" s="195"/>
      <c r="D334" s="6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60" x14ac:dyDescent="0.2">
      <c r="A335" s="261" t="s">
        <v>526</v>
      </c>
      <c r="B335" s="261"/>
      <c r="C335" s="262"/>
      <c r="D335" s="6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60" x14ac:dyDescent="0.2">
      <c r="A336" s="263"/>
      <c r="B336" s="264"/>
      <c r="C336" s="265"/>
      <c r="D336" s="264"/>
      <c r="E336" s="264"/>
      <c r="F336" s="264"/>
      <c r="G336" s="266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AG336" t="s">
        <v>527</v>
      </c>
    </row>
    <row r="337" spans="1:33" x14ac:dyDescent="0.2">
      <c r="A337" s="267"/>
      <c r="B337" s="268"/>
      <c r="C337" s="269"/>
      <c r="D337" s="268"/>
      <c r="E337" s="268"/>
      <c r="F337" s="268"/>
      <c r="G337" s="270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33" x14ac:dyDescent="0.2">
      <c r="A338" s="267"/>
      <c r="B338" s="268"/>
      <c r="C338" s="269"/>
      <c r="D338" s="268"/>
      <c r="E338" s="268"/>
      <c r="F338" s="268"/>
      <c r="G338" s="270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33" x14ac:dyDescent="0.2">
      <c r="A339" s="267"/>
      <c r="B339" s="268"/>
      <c r="C339" s="269"/>
      <c r="D339" s="268"/>
      <c r="E339" s="268"/>
      <c r="F339" s="268"/>
      <c r="G339" s="270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33" x14ac:dyDescent="0.2">
      <c r="A340" s="271"/>
      <c r="B340" s="272"/>
      <c r="C340" s="273"/>
      <c r="D340" s="272"/>
      <c r="E340" s="272"/>
      <c r="F340" s="272"/>
      <c r="G340" s="274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33" x14ac:dyDescent="0.2">
      <c r="A341" s="3"/>
      <c r="B341" s="4"/>
      <c r="C341" s="195"/>
      <c r="D341" s="6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33" x14ac:dyDescent="0.2">
      <c r="C342" s="197"/>
      <c r="D342" s="10"/>
      <c r="AG342" t="s">
        <v>528</v>
      </c>
    </row>
    <row r="343" spans="1:33" x14ac:dyDescent="0.2">
      <c r="D343" s="10"/>
    </row>
    <row r="344" spans="1:33" x14ac:dyDescent="0.2">
      <c r="D344" s="10"/>
    </row>
    <row r="345" spans="1:33" x14ac:dyDescent="0.2">
      <c r="D345" s="10"/>
    </row>
    <row r="346" spans="1:33" x14ac:dyDescent="0.2">
      <c r="D346" s="10"/>
    </row>
    <row r="347" spans="1:33" x14ac:dyDescent="0.2">
      <c r="D347" s="10"/>
    </row>
    <row r="348" spans="1:33" x14ac:dyDescent="0.2">
      <c r="D348" s="10"/>
    </row>
    <row r="349" spans="1:33" x14ac:dyDescent="0.2">
      <c r="D349" s="10"/>
    </row>
    <row r="350" spans="1:33" x14ac:dyDescent="0.2">
      <c r="D350" s="10"/>
    </row>
    <row r="351" spans="1:33" x14ac:dyDescent="0.2">
      <c r="D351" s="10"/>
    </row>
    <row r="352" spans="1:33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336:G340"/>
    <mergeCell ref="A1:G1"/>
    <mergeCell ref="C2:G2"/>
    <mergeCell ref="C3:G3"/>
    <mergeCell ref="C4:G4"/>
    <mergeCell ref="A335:C33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E356F-99DF-4CA0-9899-CB515E2FA76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135</v>
      </c>
    </row>
    <row r="2" spans="1:60" ht="24.95" customHeight="1" x14ac:dyDescent="0.2">
      <c r="A2" s="141" t="s">
        <v>8</v>
      </c>
      <c r="B2" s="49" t="s">
        <v>43</v>
      </c>
      <c r="C2" s="255" t="s">
        <v>44</v>
      </c>
      <c r="D2" s="256"/>
      <c r="E2" s="256"/>
      <c r="F2" s="256"/>
      <c r="G2" s="257"/>
      <c r="AG2" t="s">
        <v>136</v>
      </c>
    </row>
    <row r="3" spans="1:60" ht="24.95" customHeight="1" x14ac:dyDescent="0.2">
      <c r="A3" s="141" t="s">
        <v>9</v>
      </c>
      <c r="B3" s="49" t="s">
        <v>52</v>
      </c>
      <c r="C3" s="255" t="s">
        <v>53</v>
      </c>
      <c r="D3" s="256"/>
      <c r="E3" s="256"/>
      <c r="F3" s="256"/>
      <c r="G3" s="257"/>
      <c r="AC3" s="123" t="s">
        <v>136</v>
      </c>
      <c r="AG3" t="s">
        <v>137</v>
      </c>
    </row>
    <row r="4" spans="1:60" ht="24.95" customHeight="1" x14ac:dyDescent="0.2">
      <c r="A4" s="142" t="s">
        <v>10</v>
      </c>
      <c r="B4" s="143" t="s">
        <v>55</v>
      </c>
      <c r="C4" s="258" t="s">
        <v>56</v>
      </c>
      <c r="D4" s="259"/>
      <c r="E4" s="259"/>
      <c r="F4" s="259"/>
      <c r="G4" s="260"/>
      <c r="AG4" t="s">
        <v>138</v>
      </c>
    </row>
    <row r="5" spans="1:60" x14ac:dyDescent="0.2">
      <c r="D5" s="10"/>
    </row>
    <row r="6" spans="1:60" ht="38.25" x14ac:dyDescent="0.2">
      <c r="A6" s="145" t="s">
        <v>139</v>
      </c>
      <c r="B6" s="147" t="s">
        <v>140</v>
      </c>
      <c r="C6" s="147" t="s">
        <v>141</v>
      </c>
      <c r="D6" s="146" t="s">
        <v>142</v>
      </c>
      <c r="E6" s="145" t="s">
        <v>143</v>
      </c>
      <c r="F6" s="144" t="s">
        <v>144</v>
      </c>
      <c r="G6" s="145" t="s">
        <v>31</v>
      </c>
      <c r="H6" s="148" t="s">
        <v>32</v>
      </c>
      <c r="I6" s="148" t="s">
        <v>145</v>
      </c>
      <c r="J6" s="148" t="s">
        <v>33</v>
      </c>
      <c r="K6" s="148" t="s">
        <v>146</v>
      </c>
      <c r="L6" s="148" t="s">
        <v>147</v>
      </c>
      <c r="M6" s="148" t="s">
        <v>148</v>
      </c>
      <c r="N6" s="148" t="s">
        <v>149</v>
      </c>
      <c r="O6" s="148" t="s">
        <v>150</v>
      </c>
      <c r="P6" s="148" t="s">
        <v>151</v>
      </c>
      <c r="Q6" s="148" t="s">
        <v>152</v>
      </c>
      <c r="R6" s="148" t="s">
        <v>153</v>
      </c>
      <c r="S6" s="148" t="s">
        <v>154</v>
      </c>
      <c r="T6" s="148" t="s">
        <v>155</v>
      </c>
      <c r="U6" s="148" t="s">
        <v>156</v>
      </c>
      <c r="V6" s="148" t="s">
        <v>157</v>
      </c>
      <c r="W6" s="148" t="s">
        <v>158</v>
      </c>
      <c r="X6" s="148" t="s">
        <v>159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</row>
    <row r="8" spans="1:60" x14ac:dyDescent="0.2">
      <c r="A8" s="168" t="s">
        <v>160</v>
      </c>
      <c r="B8" s="169" t="s">
        <v>52</v>
      </c>
      <c r="C8" s="188" t="s">
        <v>65</v>
      </c>
      <c r="D8" s="170"/>
      <c r="E8" s="171"/>
      <c r="F8" s="172"/>
      <c r="G8" s="173">
        <f>SUMIF(AG9:AG49,"&lt;&gt;NOR",G9:G49)</f>
        <v>0</v>
      </c>
      <c r="H8" s="167"/>
      <c r="I8" s="167">
        <f>SUM(I9:I49)</f>
        <v>0</v>
      </c>
      <c r="J8" s="167"/>
      <c r="K8" s="167">
        <f>SUM(K9:K49)</f>
        <v>0</v>
      </c>
      <c r="L8" s="167"/>
      <c r="M8" s="167">
        <f>SUM(M9:M49)</f>
        <v>0</v>
      </c>
      <c r="N8" s="166"/>
      <c r="O8" s="166">
        <f>SUM(O9:O49)</f>
        <v>0</v>
      </c>
      <c r="P8" s="166"/>
      <c r="Q8" s="166">
        <f>SUM(Q9:Q49)</f>
        <v>0</v>
      </c>
      <c r="R8" s="167"/>
      <c r="S8" s="167"/>
      <c r="T8" s="167"/>
      <c r="U8" s="167"/>
      <c r="V8" s="167">
        <f>SUM(V9:V49)</f>
        <v>0</v>
      </c>
      <c r="W8" s="167"/>
      <c r="X8" s="167"/>
      <c r="AG8" t="s">
        <v>161</v>
      </c>
    </row>
    <row r="9" spans="1:60" ht="33.75" outlineLevel="1" x14ac:dyDescent="0.2">
      <c r="A9" s="181">
        <v>1</v>
      </c>
      <c r="B9" s="182" t="s">
        <v>52</v>
      </c>
      <c r="C9" s="191" t="s">
        <v>529</v>
      </c>
      <c r="D9" s="183" t="s">
        <v>530</v>
      </c>
      <c r="E9" s="184">
        <v>1</v>
      </c>
      <c r="F9" s="185"/>
      <c r="G9" s="186">
        <f t="shared" ref="G9:G49" si="0">ROUND(E9*F9,2)</f>
        <v>0</v>
      </c>
      <c r="H9" s="161"/>
      <c r="I9" s="160">
        <f t="shared" ref="I9:I49" si="1">ROUND(E9*H9,2)</f>
        <v>0</v>
      </c>
      <c r="J9" s="161"/>
      <c r="K9" s="160">
        <f t="shared" ref="K9:K49" si="2">ROUND(E9*J9,2)</f>
        <v>0</v>
      </c>
      <c r="L9" s="160">
        <v>21</v>
      </c>
      <c r="M9" s="160">
        <f t="shared" ref="M9:M49" si="3">G9*(1+L9/100)</f>
        <v>0</v>
      </c>
      <c r="N9" s="159">
        <v>0</v>
      </c>
      <c r="O9" s="159">
        <f t="shared" ref="O9:O49" si="4">ROUND(E9*N9,2)</f>
        <v>0</v>
      </c>
      <c r="P9" s="159">
        <v>0</v>
      </c>
      <c r="Q9" s="159">
        <f t="shared" ref="Q9:Q49" si="5">ROUND(E9*P9,2)</f>
        <v>0</v>
      </c>
      <c r="R9" s="160"/>
      <c r="S9" s="160" t="s">
        <v>225</v>
      </c>
      <c r="T9" s="160" t="s">
        <v>226</v>
      </c>
      <c r="U9" s="160">
        <v>0</v>
      </c>
      <c r="V9" s="160">
        <f t="shared" ref="V9:V49" si="6">ROUND(E9*U9,2)</f>
        <v>0</v>
      </c>
      <c r="W9" s="160"/>
      <c r="X9" s="160" t="s">
        <v>166</v>
      </c>
      <c r="Y9" s="149"/>
      <c r="Z9" s="149"/>
      <c r="AA9" s="149"/>
      <c r="AB9" s="149"/>
      <c r="AC9" s="149"/>
      <c r="AD9" s="149"/>
      <c r="AE9" s="149"/>
      <c r="AF9" s="149"/>
      <c r="AG9" s="149" t="s">
        <v>167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81">
        <v>2</v>
      </c>
      <c r="B10" s="182" t="s">
        <v>55</v>
      </c>
      <c r="C10" s="191" t="s">
        <v>531</v>
      </c>
      <c r="D10" s="183" t="s">
        <v>530</v>
      </c>
      <c r="E10" s="184">
        <v>8</v>
      </c>
      <c r="F10" s="185"/>
      <c r="G10" s="186">
        <f t="shared" si="0"/>
        <v>0</v>
      </c>
      <c r="H10" s="161"/>
      <c r="I10" s="160">
        <f t="shared" si="1"/>
        <v>0</v>
      </c>
      <c r="J10" s="161"/>
      <c r="K10" s="160">
        <f t="shared" si="2"/>
        <v>0</v>
      </c>
      <c r="L10" s="160">
        <v>21</v>
      </c>
      <c r="M10" s="160">
        <f t="shared" si="3"/>
        <v>0</v>
      </c>
      <c r="N10" s="159">
        <v>0</v>
      </c>
      <c r="O10" s="159">
        <f t="shared" si="4"/>
        <v>0</v>
      </c>
      <c r="P10" s="159">
        <v>0</v>
      </c>
      <c r="Q10" s="159">
        <f t="shared" si="5"/>
        <v>0</v>
      </c>
      <c r="R10" s="160"/>
      <c r="S10" s="160" t="s">
        <v>225</v>
      </c>
      <c r="T10" s="160" t="s">
        <v>226</v>
      </c>
      <c r="U10" s="160">
        <v>0</v>
      </c>
      <c r="V10" s="160">
        <f t="shared" si="6"/>
        <v>0</v>
      </c>
      <c r="W10" s="160"/>
      <c r="X10" s="160" t="s">
        <v>166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167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ht="22.5" outlineLevel="1" x14ac:dyDescent="0.2">
      <c r="A11" s="181">
        <v>3</v>
      </c>
      <c r="B11" s="182" t="s">
        <v>57</v>
      </c>
      <c r="C11" s="191" t="s">
        <v>532</v>
      </c>
      <c r="D11" s="183" t="s">
        <v>530</v>
      </c>
      <c r="E11" s="184">
        <v>1</v>
      </c>
      <c r="F11" s="185"/>
      <c r="G11" s="186">
        <f t="shared" si="0"/>
        <v>0</v>
      </c>
      <c r="H11" s="161"/>
      <c r="I11" s="160">
        <f t="shared" si="1"/>
        <v>0</v>
      </c>
      <c r="J11" s="161"/>
      <c r="K11" s="160">
        <f t="shared" si="2"/>
        <v>0</v>
      </c>
      <c r="L11" s="160">
        <v>21</v>
      </c>
      <c r="M11" s="160">
        <f t="shared" si="3"/>
        <v>0</v>
      </c>
      <c r="N11" s="159">
        <v>0</v>
      </c>
      <c r="O11" s="159">
        <f t="shared" si="4"/>
        <v>0</v>
      </c>
      <c r="P11" s="159">
        <v>0</v>
      </c>
      <c r="Q11" s="159">
        <f t="shared" si="5"/>
        <v>0</v>
      </c>
      <c r="R11" s="160"/>
      <c r="S11" s="160" t="s">
        <v>225</v>
      </c>
      <c r="T11" s="160" t="s">
        <v>226</v>
      </c>
      <c r="U11" s="160">
        <v>0</v>
      </c>
      <c r="V11" s="160">
        <f t="shared" si="6"/>
        <v>0</v>
      </c>
      <c r="W11" s="160"/>
      <c r="X11" s="160" t="s">
        <v>166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167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.5" outlineLevel="1" x14ac:dyDescent="0.2">
      <c r="A12" s="181">
        <v>4</v>
      </c>
      <c r="B12" s="182" t="s">
        <v>68</v>
      </c>
      <c r="C12" s="191" t="s">
        <v>533</v>
      </c>
      <c r="D12" s="183" t="s">
        <v>530</v>
      </c>
      <c r="E12" s="184">
        <v>1</v>
      </c>
      <c r="F12" s="185"/>
      <c r="G12" s="186">
        <f t="shared" si="0"/>
        <v>0</v>
      </c>
      <c r="H12" s="161"/>
      <c r="I12" s="160">
        <f t="shared" si="1"/>
        <v>0</v>
      </c>
      <c r="J12" s="161"/>
      <c r="K12" s="160">
        <f t="shared" si="2"/>
        <v>0</v>
      </c>
      <c r="L12" s="160">
        <v>21</v>
      </c>
      <c r="M12" s="160">
        <f t="shared" si="3"/>
        <v>0</v>
      </c>
      <c r="N12" s="159">
        <v>0</v>
      </c>
      <c r="O12" s="159">
        <f t="shared" si="4"/>
        <v>0</v>
      </c>
      <c r="P12" s="159">
        <v>0</v>
      </c>
      <c r="Q12" s="159">
        <f t="shared" si="5"/>
        <v>0</v>
      </c>
      <c r="R12" s="160"/>
      <c r="S12" s="160" t="s">
        <v>225</v>
      </c>
      <c r="T12" s="160" t="s">
        <v>226</v>
      </c>
      <c r="U12" s="160">
        <v>0</v>
      </c>
      <c r="V12" s="160">
        <f t="shared" si="6"/>
        <v>0</v>
      </c>
      <c r="W12" s="160"/>
      <c r="X12" s="160" t="s">
        <v>166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167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81">
        <v>5</v>
      </c>
      <c r="B13" s="182" t="s">
        <v>70</v>
      </c>
      <c r="C13" s="191" t="s">
        <v>534</v>
      </c>
      <c r="D13" s="183" t="s">
        <v>530</v>
      </c>
      <c r="E13" s="184">
        <v>2</v>
      </c>
      <c r="F13" s="185"/>
      <c r="G13" s="186">
        <f t="shared" si="0"/>
        <v>0</v>
      </c>
      <c r="H13" s="161"/>
      <c r="I13" s="160">
        <f t="shared" si="1"/>
        <v>0</v>
      </c>
      <c r="J13" s="161"/>
      <c r="K13" s="160">
        <f t="shared" si="2"/>
        <v>0</v>
      </c>
      <c r="L13" s="160">
        <v>21</v>
      </c>
      <c r="M13" s="160">
        <f t="shared" si="3"/>
        <v>0</v>
      </c>
      <c r="N13" s="159">
        <v>0</v>
      </c>
      <c r="O13" s="159">
        <f t="shared" si="4"/>
        <v>0</v>
      </c>
      <c r="P13" s="159">
        <v>0</v>
      </c>
      <c r="Q13" s="159">
        <f t="shared" si="5"/>
        <v>0</v>
      </c>
      <c r="R13" s="160"/>
      <c r="S13" s="160" t="s">
        <v>225</v>
      </c>
      <c r="T13" s="160" t="s">
        <v>226</v>
      </c>
      <c r="U13" s="160">
        <v>0</v>
      </c>
      <c r="V13" s="160">
        <f t="shared" si="6"/>
        <v>0</v>
      </c>
      <c r="W13" s="160"/>
      <c r="X13" s="160" t="s">
        <v>166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167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81">
        <v>6</v>
      </c>
      <c r="B14" s="182" t="s">
        <v>72</v>
      </c>
      <c r="C14" s="191" t="s">
        <v>535</v>
      </c>
      <c r="D14" s="183" t="s">
        <v>530</v>
      </c>
      <c r="E14" s="184">
        <v>1</v>
      </c>
      <c r="F14" s="185"/>
      <c r="G14" s="186">
        <f t="shared" si="0"/>
        <v>0</v>
      </c>
      <c r="H14" s="161"/>
      <c r="I14" s="160">
        <f t="shared" si="1"/>
        <v>0</v>
      </c>
      <c r="J14" s="161"/>
      <c r="K14" s="160">
        <f t="shared" si="2"/>
        <v>0</v>
      </c>
      <c r="L14" s="160">
        <v>21</v>
      </c>
      <c r="M14" s="160">
        <f t="shared" si="3"/>
        <v>0</v>
      </c>
      <c r="N14" s="159">
        <v>0</v>
      </c>
      <c r="O14" s="159">
        <f t="shared" si="4"/>
        <v>0</v>
      </c>
      <c r="P14" s="159">
        <v>0</v>
      </c>
      <c r="Q14" s="159">
        <f t="shared" si="5"/>
        <v>0</v>
      </c>
      <c r="R14" s="160"/>
      <c r="S14" s="160" t="s">
        <v>225</v>
      </c>
      <c r="T14" s="160" t="s">
        <v>226</v>
      </c>
      <c r="U14" s="160">
        <v>0</v>
      </c>
      <c r="V14" s="160">
        <f t="shared" si="6"/>
        <v>0</v>
      </c>
      <c r="W14" s="160"/>
      <c r="X14" s="160" t="s">
        <v>166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167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81">
        <v>7</v>
      </c>
      <c r="B15" s="182" t="s">
        <v>74</v>
      </c>
      <c r="C15" s="191" t="s">
        <v>536</v>
      </c>
      <c r="D15" s="183" t="s">
        <v>530</v>
      </c>
      <c r="E15" s="184">
        <v>1</v>
      </c>
      <c r="F15" s="185"/>
      <c r="G15" s="186">
        <f t="shared" si="0"/>
        <v>0</v>
      </c>
      <c r="H15" s="161"/>
      <c r="I15" s="160">
        <f t="shared" si="1"/>
        <v>0</v>
      </c>
      <c r="J15" s="161"/>
      <c r="K15" s="160">
        <f t="shared" si="2"/>
        <v>0</v>
      </c>
      <c r="L15" s="160">
        <v>21</v>
      </c>
      <c r="M15" s="160">
        <f t="shared" si="3"/>
        <v>0</v>
      </c>
      <c r="N15" s="159">
        <v>0</v>
      </c>
      <c r="O15" s="159">
        <f t="shared" si="4"/>
        <v>0</v>
      </c>
      <c r="P15" s="159">
        <v>0</v>
      </c>
      <c r="Q15" s="159">
        <f t="shared" si="5"/>
        <v>0</v>
      </c>
      <c r="R15" s="160"/>
      <c r="S15" s="160" t="s">
        <v>225</v>
      </c>
      <c r="T15" s="160" t="s">
        <v>226</v>
      </c>
      <c r="U15" s="160">
        <v>0</v>
      </c>
      <c r="V15" s="160">
        <f t="shared" si="6"/>
        <v>0</v>
      </c>
      <c r="W15" s="160"/>
      <c r="X15" s="160" t="s">
        <v>166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167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81">
        <v>8</v>
      </c>
      <c r="B16" s="182" t="s">
        <v>76</v>
      </c>
      <c r="C16" s="191" t="s">
        <v>537</v>
      </c>
      <c r="D16" s="183" t="s">
        <v>530</v>
      </c>
      <c r="E16" s="184">
        <v>12</v>
      </c>
      <c r="F16" s="185"/>
      <c r="G16" s="186">
        <f t="shared" si="0"/>
        <v>0</v>
      </c>
      <c r="H16" s="161"/>
      <c r="I16" s="160">
        <f t="shared" si="1"/>
        <v>0</v>
      </c>
      <c r="J16" s="161"/>
      <c r="K16" s="160">
        <f t="shared" si="2"/>
        <v>0</v>
      </c>
      <c r="L16" s="160">
        <v>21</v>
      </c>
      <c r="M16" s="160">
        <f t="shared" si="3"/>
        <v>0</v>
      </c>
      <c r="N16" s="159">
        <v>0</v>
      </c>
      <c r="O16" s="159">
        <f t="shared" si="4"/>
        <v>0</v>
      </c>
      <c r="P16" s="159">
        <v>0</v>
      </c>
      <c r="Q16" s="159">
        <f t="shared" si="5"/>
        <v>0</v>
      </c>
      <c r="R16" s="160"/>
      <c r="S16" s="160" t="s">
        <v>225</v>
      </c>
      <c r="T16" s="160" t="s">
        <v>226</v>
      </c>
      <c r="U16" s="160">
        <v>0</v>
      </c>
      <c r="V16" s="160">
        <f t="shared" si="6"/>
        <v>0</v>
      </c>
      <c r="W16" s="160"/>
      <c r="X16" s="160" t="s">
        <v>166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167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81">
        <v>9</v>
      </c>
      <c r="B17" s="182" t="s">
        <v>78</v>
      </c>
      <c r="C17" s="191" t="s">
        <v>538</v>
      </c>
      <c r="D17" s="183" t="s">
        <v>530</v>
      </c>
      <c r="E17" s="184">
        <v>3</v>
      </c>
      <c r="F17" s="185"/>
      <c r="G17" s="186">
        <f t="shared" si="0"/>
        <v>0</v>
      </c>
      <c r="H17" s="161"/>
      <c r="I17" s="160">
        <f t="shared" si="1"/>
        <v>0</v>
      </c>
      <c r="J17" s="161"/>
      <c r="K17" s="160">
        <f t="shared" si="2"/>
        <v>0</v>
      </c>
      <c r="L17" s="160">
        <v>21</v>
      </c>
      <c r="M17" s="160">
        <f t="shared" si="3"/>
        <v>0</v>
      </c>
      <c r="N17" s="159">
        <v>0</v>
      </c>
      <c r="O17" s="159">
        <f t="shared" si="4"/>
        <v>0</v>
      </c>
      <c r="P17" s="159">
        <v>0</v>
      </c>
      <c r="Q17" s="159">
        <f t="shared" si="5"/>
        <v>0</v>
      </c>
      <c r="R17" s="160"/>
      <c r="S17" s="160" t="s">
        <v>225</v>
      </c>
      <c r="T17" s="160" t="s">
        <v>226</v>
      </c>
      <c r="U17" s="160">
        <v>0</v>
      </c>
      <c r="V17" s="160">
        <f t="shared" si="6"/>
        <v>0</v>
      </c>
      <c r="W17" s="160"/>
      <c r="X17" s="160" t="s">
        <v>166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167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81">
        <v>10</v>
      </c>
      <c r="B18" s="182" t="s">
        <v>539</v>
      </c>
      <c r="C18" s="191" t="s">
        <v>540</v>
      </c>
      <c r="D18" s="183" t="s">
        <v>530</v>
      </c>
      <c r="E18" s="184">
        <v>2</v>
      </c>
      <c r="F18" s="185"/>
      <c r="G18" s="186">
        <f t="shared" si="0"/>
        <v>0</v>
      </c>
      <c r="H18" s="161"/>
      <c r="I18" s="160">
        <f t="shared" si="1"/>
        <v>0</v>
      </c>
      <c r="J18" s="161"/>
      <c r="K18" s="160">
        <f t="shared" si="2"/>
        <v>0</v>
      </c>
      <c r="L18" s="160">
        <v>21</v>
      </c>
      <c r="M18" s="160">
        <f t="shared" si="3"/>
        <v>0</v>
      </c>
      <c r="N18" s="159">
        <v>0</v>
      </c>
      <c r="O18" s="159">
        <f t="shared" si="4"/>
        <v>0</v>
      </c>
      <c r="P18" s="159">
        <v>0</v>
      </c>
      <c r="Q18" s="159">
        <f t="shared" si="5"/>
        <v>0</v>
      </c>
      <c r="R18" s="160"/>
      <c r="S18" s="160" t="s">
        <v>225</v>
      </c>
      <c r="T18" s="160" t="s">
        <v>226</v>
      </c>
      <c r="U18" s="160">
        <v>0</v>
      </c>
      <c r="V18" s="160">
        <f t="shared" si="6"/>
        <v>0</v>
      </c>
      <c r="W18" s="160"/>
      <c r="X18" s="160" t="s">
        <v>166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167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81">
        <v>11</v>
      </c>
      <c r="B19" s="182" t="s">
        <v>541</v>
      </c>
      <c r="C19" s="191" t="s">
        <v>542</v>
      </c>
      <c r="D19" s="183" t="s">
        <v>530</v>
      </c>
      <c r="E19" s="184">
        <v>1</v>
      </c>
      <c r="F19" s="185"/>
      <c r="G19" s="186">
        <f t="shared" si="0"/>
        <v>0</v>
      </c>
      <c r="H19" s="161"/>
      <c r="I19" s="160">
        <f t="shared" si="1"/>
        <v>0</v>
      </c>
      <c r="J19" s="161"/>
      <c r="K19" s="160">
        <f t="shared" si="2"/>
        <v>0</v>
      </c>
      <c r="L19" s="160">
        <v>21</v>
      </c>
      <c r="M19" s="160">
        <f t="shared" si="3"/>
        <v>0</v>
      </c>
      <c r="N19" s="159">
        <v>0</v>
      </c>
      <c r="O19" s="159">
        <f t="shared" si="4"/>
        <v>0</v>
      </c>
      <c r="P19" s="159">
        <v>0</v>
      </c>
      <c r="Q19" s="159">
        <f t="shared" si="5"/>
        <v>0</v>
      </c>
      <c r="R19" s="160"/>
      <c r="S19" s="160" t="s">
        <v>225</v>
      </c>
      <c r="T19" s="160" t="s">
        <v>226</v>
      </c>
      <c r="U19" s="160">
        <v>0</v>
      </c>
      <c r="V19" s="160">
        <f t="shared" si="6"/>
        <v>0</v>
      </c>
      <c r="W19" s="160"/>
      <c r="X19" s="160" t="s">
        <v>166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167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81">
        <v>12</v>
      </c>
      <c r="B20" s="182" t="s">
        <v>543</v>
      </c>
      <c r="C20" s="191" t="s">
        <v>544</v>
      </c>
      <c r="D20" s="183" t="s">
        <v>530</v>
      </c>
      <c r="E20" s="184">
        <v>1</v>
      </c>
      <c r="F20" s="185"/>
      <c r="G20" s="186">
        <f t="shared" si="0"/>
        <v>0</v>
      </c>
      <c r="H20" s="161"/>
      <c r="I20" s="160">
        <f t="shared" si="1"/>
        <v>0</v>
      </c>
      <c r="J20" s="161"/>
      <c r="K20" s="160">
        <f t="shared" si="2"/>
        <v>0</v>
      </c>
      <c r="L20" s="160">
        <v>21</v>
      </c>
      <c r="M20" s="160">
        <f t="shared" si="3"/>
        <v>0</v>
      </c>
      <c r="N20" s="159">
        <v>0</v>
      </c>
      <c r="O20" s="159">
        <f t="shared" si="4"/>
        <v>0</v>
      </c>
      <c r="P20" s="159">
        <v>0</v>
      </c>
      <c r="Q20" s="159">
        <f t="shared" si="5"/>
        <v>0</v>
      </c>
      <c r="R20" s="160"/>
      <c r="S20" s="160" t="s">
        <v>225</v>
      </c>
      <c r="T20" s="160" t="s">
        <v>226</v>
      </c>
      <c r="U20" s="160">
        <v>0</v>
      </c>
      <c r="V20" s="160">
        <f t="shared" si="6"/>
        <v>0</v>
      </c>
      <c r="W20" s="160"/>
      <c r="X20" s="160" t="s">
        <v>166</v>
      </c>
      <c r="Y20" s="149"/>
      <c r="Z20" s="149"/>
      <c r="AA20" s="149"/>
      <c r="AB20" s="149"/>
      <c r="AC20" s="149"/>
      <c r="AD20" s="149"/>
      <c r="AE20" s="149"/>
      <c r="AF20" s="149"/>
      <c r="AG20" s="149" t="s">
        <v>167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81">
        <v>13</v>
      </c>
      <c r="B21" s="182" t="s">
        <v>545</v>
      </c>
      <c r="C21" s="191" t="s">
        <v>546</v>
      </c>
      <c r="D21" s="183" t="s">
        <v>530</v>
      </c>
      <c r="E21" s="184">
        <v>1</v>
      </c>
      <c r="F21" s="185"/>
      <c r="G21" s="186">
        <f t="shared" si="0"/>
        <v>0</v>
      </c>
      <c r="H21" s="161"/>
      <c r="I21" s="160">
        <f t="shared" si="1"/>
        <v>0</v>
      </c>
      <c r="J21" s="161"/>
      <c r="K21" s="160">
        <f t="shared" si="2"/>
        <v>0</v>
      </c>
      <c r="L21" s="160">
        <v>21</v>
      </c>
      <c r="M21" s="160">
        <f t="shared" si="3"/>
        <v>0</v>
      </c>
      <c r="N21" s="159">
        <v>0</v>
      </c>
      <c r="O21" s="159">
        <f t="shared" si="4"/>
        <v>0</v>
      </c>
      <c r="P21" s="159">
        <v>0</v>
      </c>
      <c r="Q21" s="159">
        <f t="shared" si="5"/>
        <v>0</v>
      </c>
      <c r="R21" s="160"/>
      <c r="S21" s="160" t="s">
        <v>225</v>
      </c>
      <c r="T21" s="160" t="s">
        <v>226</v>
      </c>
      <c r="U21" s="160">
        <v>0</v>
      </c>
      <c r="V21" s="160">
        <f t="shared" si="6"/>
        <v>0</v>
      </c>
      <c r="W21" s="160"/>
      <c r="X21" s="160" t="s">
        <v>166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167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81">
        <v>14</v>
      </c>
      <c r="B22" s="182" t="s">
        <v>547</v>
      </c>
      <c r="C22" s="191" t="s">
        <v>548</v>
      </c>
      <c r="D22" s="183" t="s">
        <v>530</v>
      </c>
      <c r="E22" s="184">
        <v>2</v>
      </c>
      <c r="F22" s="185"/>
      <c r="G22" s="186">
        <f t="shared" si="0"/>
        <v>0</v>
      </c>
      <c r="H22" s="161"/>
      <c r="I22" s="160">
        <f t="shared" si="1"/>
        <v>0</v>
      </c>
      <c r="J22" s="161"/>
      <c r="K22" s="160">
        <f t="shared" si="2"/>
        <v>0</v>
      </c>
      <c r="L22" s="160">
        <v>21</v>
      </c>
      <c r="M22" s="160">
        <f t="shared" si="3"/>
        <v>0</v>
      </c>
      <c r="N22" s="159">
        <v>0</v>
      </c>
      <c r="O22" s="159">
        <f t="shared" si="4"/>
        <v>0</v>
      </c>
      <c r="P22" s="159">
        <v>0</v>
      </c>
      <c r="Q22" s="159">
        <f t="shared" si="5"/>
        <v>0</v>
      </c>
      <c r="R22" s="160"/>
      <c r="S22" s="160" t="s">
        <v>225</v>
      </c>
      <c r="T22" s="160" t="s">
        <v>226</v>
      </c>
      <c r="U22" s="160">
        <v>0</v>
      </c>
      <c r="V22" s="160">
        <f t="shared" si="6"/>
        <v>0</v>
      </c>
      <c r="W22" s="160"/>
      <c r="X22" s="160" t="s">
        <v>166</v>
      </c>
      <c r="Y22" s="149"/>
      <c r="Z22" s="149"/>
      <c r="AA22" s="149"/>
      <c r="AB22" s="149"/>
      <c r="AC22" s="149"/>
      <c r="AD22" s="149"/>
      <c r="AE22" s="149"/>
      <c r="AF22" s="149"/>
      <c r="AG22" s="149" t="s">
        <v>167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81">
        <v>15</v>
      </c>
      <c r="B23" s="182" t="s">
        <v>549</v>
      </c>
      <c r="C23" s="191" t="s">
        <v>550</v>
      </c>
      <c r="D23" s="183" t="s">
        <v>530</v>
      </c>
      <c r="E23" s="184">
        <v>1</v>
      </c>
      <c r="F23" s="185"/>
      <c r="G23" s="186">
        <f t="shared" si="0"/>
        <v>0</v>
      </c>
      <c r="H23" s="161"/>
      <c r="I23" s="160">
        <f t="shared" si="1"/>
        <v>0</v>
      </c>
      <c r="J23" s="161"/>
      <c r="K23" s="160">
        <f t="shared" si="2"/>
        <v>0</v>
      </c>
      <c r="L23" s="160">
        <v>21</v>
      </c>
      <c r="M23" s="160">
        <f t="shared" si="3"/>
        <v>0</v>
      </c>
      <c r="N23" s="159">
        <v>0</v>
      </c>
      <c r="O23" s="159">
        <f t="shared" si="4"/>
        <v>0</v>
      </c>
      <c r="P23" s="159">
        <v>0</v>
      </c>
      <c r="Q23" s="159">
        <f t="shared" si="5"/>
        <v>0</v>
      </c>
      <c r="R23" s="160"/>
      <c r="S23" s="160" t="s">
        <v>225</v>
      </c>
      <c r="T23" s="160" t="s">
        <v>226</v>
      </c>
      <c r="U23" s="160">
        <v>0</v>
      </c>
      <c r="V23" s="160">
        <f t="shared" si="6"/>
        <v>0</v>
      </c>
      <c r="W23" s="160"/>
      <c r="X23" s="160" t="s">
        <v>166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167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ht="22.5" outlineLevel="1" x14ac:dyDescent="0.2">
      <c r="A24" s="181">
        <v>16</v>
      </c>
      <c r="B24" s="182" t="s">
        <v>551</v>
      </c>
      <c r="C24" s="191" t="s">
        <v>552</v>
      </c>
      <c r="D24" s="183" t="s">
        <v>530</v>
      </c>
      <c r="E24" s="184">
        <v>1</v>
      </c>
      <c r="F24" s="185"/>
      <c r="G24" s="186">
        <f t="shared" si="0"/>
        <v>0</v>
      </c>
      <c r="H24" s="161"/>
      <c r="I24" s="160">
        <f t="shared" si="1"/>
        <v>0</v>
      </c>
      <c r="J24" s="161"/>
      <c r="K24" s="160">
        <f t="shared" si="2"/>
        <v>0</v>
      </c>
      <c r="L24" s="160">
        <v>21</v>
      </c>
      <c r="M24" s="160">
        <f t="shared" si="3"/>
        <v>0</v>
      </c>
      <c r="N24" s="159">
        <v>0</v>
      </c>
      <c r="O24" s="159">
        <f t="shared" si="4"/>
        <v>0</v>
      </c>
      <c r="P24" s="159">
        <v>0</v>
      </c>
      <c r="Q24" s="159">
        <f t="shared" si="5"/>
        <v>0</v>
      </c>
      <c r="R24" s="160"/>
      <c r="S24" s="160" t="s">
        <v>225</v>
      </c>
      <c r="T24" s="160" t="s">
        <v>226</v>
      </c>
      <c r="U24" s="160">
        <v>0</v>
      </c>
      <c r="V24" s="160">
        <f t="shared" si="6"/>
        <v>0</v>
      </c>
      <c r="W24" s="160"/>
      <c r="X24" s="160" t="s">
        <v>166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167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ht="22.5" outlineLevel="1" x14ac:dyDescent="0.2">
      <c r="A25" s="181">
        <v>17</v>
      </c>
      <c r="B25" s="182" t="s">
        <v>553</v>
      </c>
      <c r="C25" s="191" t="s">
        <v>554</v>
      </c>
      <c r="D25" s="183" t="s">
        <v>530</v>
      </c>
      <c r="E25" s="184">
        <v>4</v>
      </c>
      <c r="F25" s="185"/>
      <c r="G25" s="186">
        <f t="shared" si="0"/>
        <v>0</v>
      </c>
      <c r="H25" s="161"/>
      <c r="I25" s="160">
        <f t="shared" si="1"/>
        <v>0</v>
      </c>
      <c r="J25" s="161"/>
      <c r="K25" s="160">
        <f t="shared" si="2"/>
        <v>0</v>
      </c>
      <c r="L25" s="160">
        <v>21</v>
      </c>
      <c r="M25" s="160">
        <f t="shared" si="3"/>
        <v>0</v>
      </c>
      <c r="N25" s="159">
        <v>0</v>
      </c>
      <c r="O25" s="159">
        <f t="shared" si="4"/>
        <v>0</v>
      </c>
      <c r="P25" s="159">
        <v>0</v>
      </c>
      <c r="Q25" s="159">
        <f t="shared" si="5"/>
        <v>0</v>
      </c>
      <c r="R25" s="160"/>
      <c r="S25" s="160" t="s">
        <v>225</v>
      </c>
      <c r="T25" s="160" t="s">
        <v>226</v>
      </c>
      <c r="U25" s="160">
        <v>0</v>
      </c>
      <c r="V25" s="160">
        <f t="shared" si="6"/>
        <v>0</v>
      </c>
      <c r="W25" s="160"/>
      <c r="X25" s="160" t="s">
        <v>166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167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22.5" outlineLevel="1" x14ac:dyDescent="0.2">
      <c r="A26" s="181">
        <v>18</v>
      </c>
      <c r="B26" s="182" t="s">
        <v>555</v>
      </c>
      <c r="C26" s="191" t="s">
        <v>556</v>
      </c>
      <c r="D26" s="183" t="s">
        <v>530</v>
      </c>
      <c r="E26" s="184">
        <v>11</v>
      </c>
      <c r="F26" s="185"/>
      <c r="G26" s="186">
        <f t="shared" si="0"/>
        <v>0</v>
      </c>
      <c r="H26" s="161"/>
      <c r="I26" s="160">
        <f t="shared" si="1"/>
        <v>0</v>
      </c>
      <c r="J26" s="161"/>
      <c r="K26" s="160">
        <f t="shared" si="2"/>
        <v>0</v>
      </c>
      <c r="L26" s="160">
        <v>21</v>
      </c>
      <c r="M26" s="160">
        <f t="shared" si="3"/>
        <v>0</v>
      </c>
      <c r="N26" s="159">
        <v>0</v>
      </c>
      <c r="O26" s="159">
        <f t="shared" si="4"/>
        <v>0</v>
      </c>
      <c r="P26" s="159">
        <v>0</v>
      </c>
      <c r="Q26" s="159">
        <f t="shared" si="5"/>
        <v>0</v>
      </c>
      <c r="R26" s="160"/>
      <c r="S26" s="160" t="s">
        <v>225</v>
      </c>
      <c r="T26" s="160" t="s">
        <v>226</v>
      </c>
      <c r="U26" s="160">
        <v>0</v>
      </c>
      <c r="V26" s="160">
        <f t="shared" si="6"/>
        <v>0</v>
      </c>
      <c r="W26" s="160"/>
      <c r="X26" s="160" t="s">
        <v>166</v>
      </c>
      <c r="Y26" s="149"/>
      <c r="Z26" s="149"/>
      <c r="AA26" s="149"/>
      <c r="AB26" s="149"/>
      <c r="AC26" s="149"/>
      <c r="AD26" s="149"/>
      <c r="AE26" s="149"/>
      <c r="AF26" s="149"/>
      <c r="AG26" s="149" t="s">
        <v>167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ht="22.5" outlineLevel="1" x14ac:dyDescent="0.2">
      <c r="A27" s="181">
        <v>19</v>
      </c>
      <c r="B27" s="182" t="s">
        <v>557</v>
      </c>
      <c r="C27" s="191" t="s">
        <v>558</v>
      </c>
      <c r="D27" s="183" t="s">
        <v>530</v>
      </c>
      <c r="E27" s="184">
        <v>3</v>
      </c>
      <c r="F27" s="185"/>
      <c r="G27" s="186">
        <f t="shared" si="0"/>
        <v>0</v>
      </c>
      <c r="H27" s="161"/>
      <c r="I27" s="160">
        <f t="shared" si="1"/>
        <v>0</v>
      </c>
      <c r="J27" s="161"/>
      <c r="K27" s="160">
        <f t="shared" si="2"/>
        <v>0</v>
      </c>
      <c r="L27" s="160">
        <v>21</v>
      </c>
      <c r="M27" s="160">
        <f t="shared" si="3"/>
        <v>0</v>
      </c>
      <c r="N27" s="159">
        <v>0</v>
      </c>
      <c r="O27" s="159">
        <f t="shared" si="4"/>
        <v>0</v>
      </c>
      <c r="P27" s="159">
        <v>0</v>
      </c>
      <c r="Q27" s="159">
        <f t="shared" si="5"/>
        <v>0</v>
      </c>
      <c r="R27" s="160"/>
      <c r="S27" s="160" t="s">
        <v>225</v>
      </c>
      <c r="T27" s="160" t="s">
        <v>226</v>
      </c>
      <c r="U27" s="160">
        <v>0</v>
      </c>
      <c r="V27" s="160">
        <f t="shared" si="6"/>
        <v>0</v>
      </c>
      <c r="W27" s="160"/>
      <c r="X27" s="160" t="s">
        <v>166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167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81">
        <v>20</v>
      </c>
      <c r="B28" s="182" t="s">
        <v>559</v>
      </c>
      <c r="C28" s="191" t="s">
        <v>560</v>
      </c>
      <c r="D28" s="183" t="s">
        <v>530</v>
      </c>
      <c r="E28" s="184">
        <v>1</v>
      </c>
      <c r="F28" s="185"/>
      <c r="G28" s="186">
        <f t="shared" si="0"/>
        <v>0</v>
      </c>
      <c r="H28" s="161"/>
      <c r="I28" s="160">
        <f t="shared" si="1"/>
        <v>0</v>
      </c>
      <c r="J28" s="161"/>
      <c r="K28" s="160">
        <f t="shared" si="2"/>
        <v>0</v>
      </c>
      <c r="L28" s="160">
        <v>21</v>
      </c>
      <c r="M28" s="160">
        <f t="shared" si="3"/>
        <v>0</v>
      </c>
      <c r="N28" s="159">
        <v>0</v>
      </c>
      <c r="O28" s="159">
        <f t="shared" si="4"/>
        <v>0</v>
      </c>
      <c r="P28" s="159">
        <v>0</v>
      </c>
      <c r="Q28" s="159">
        <f t="shared" si="5"/>
        <v>0</v>
      </c>
      <c r="R28" s="160"/>
      <c r="S28" s="160" t="s">
        <v>225</v>
      </c>
      <c r="T28" s="160" t="s">
        <v>226</v>
      </c>
      <c r="U28" s="160">
        <v>0</v>
      </c>
      <c r="V28" s="160">
        <f t="shared" si="6"/>
        <v>0</v>
      </c>
      <c r="W28" s="160"/>
      <c r="X28" s="160" t="s">
        <v>166</v>
      </c>
      <c r="Y28" s="149"/>
      <c r="Z28" s="149"/>
      <c r="AA28" s="149"/>
      <c r="AB28" s="149"/>
      <c r="AC28" s="149"/>
      <c r="AD28" s="149"/>
      <c r="AE28" s="149"/>
      <c r="AF28" s="149"/>
      <c r="AG28" s="149" t="s">
        <v>167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81">
        <v>21</v>
      </c>
      <c r="B29" s="182" t="s">
        <v>561</v>
      </c>
      <c r="C29" s="191" t="s">
        <v>562</v>
      </c>
      <c r="D29" s="183" t="s">
        <v>530</v>
      </c>
      <c r="E29" s="184">
        <v>2</v>
      </c>
      <c r="F29" s="185"/>
      <c r="G29" s="186">
        <f t="shared" si="0"/>
        <v>0</v>
      </c>
      <c r="H29" s="161"/>
      <c r="I29" s="160">
        <f t="shared" si="1"/>
        <v>0</v>
      </c>
      <c r="J29" s="161"/>
      <c r="K29" s="160">
        <f t="shared" si="2"/>
        <v>0</v>
      </c>
      <c r="L29" s="160">
        <v>21</v>
      </c>
      <c r="M29" s="160">
        <f t="shared" si="3"/>
        <v>0</v>
      </c>
      <c r="N29" s="159">
        <v>0</v>
      </c>
      <c r="O29" s="159">
        <f t="shared" si="4"/>
        <v>0</v>
      </c>
      <c r="P29" s="159">
        <v>0</v>
      </c>
      <c r="Q29" s="159">
        <f t="shared" si="5"/>
        <v>0</v>
      </c>
      <c r="R29" s="160"/>
      <c r="S29" s="160" t="s">
        <v>225</v>
      </c>
      <c r="T29" s="160" t="s">
        <v>226</v>
      </c>
      <c r="U29" s="160">
        <v>0</v>
      </c>
      <c r="V29" s="160">
        <f t="shared" si="6"/>
        <v>0</v>
      </c>
      <c r="W29" s="160"/>
      <c r="X29" s="160" t="s">
        <v>166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167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81">
        <v>22</v>
      </c>
      <c r="B30" s="182" t="s">
        <v>563</v>
      </c>
      <c r="C30" s="191" t="s">
        <v>564</v>
      </c>
      <c r="D30" s="183" t="s">
        <v>530</v>
      </c>
      <c r="E30" s="184">
        <v>2</v>
      </c>
      <c r="F30" s="185"/>
      <c r="G30" s="186">
        <f t="shared" si="0"/>
        <v>0</v>
      </c>
      <c r="H30" s="161"/>
      <c r="I30" s="160">
        <f t="shared" si="1"/>
        <v>0</v>
      </c>
      <c r="J30" s="161"/>
      <c r="K30" s="160">
        <f t="shared" si="2"/>
        <v>0</v>
      </c>
      <c r="L30" s="160">
        <v>21</v>
      </c>
      <c r="M30" s="160">
        <f t="shared" si="3"/>
        <v>0</v>
      </c>
      <c r="N30" s="159">
        <v>0</v>
      </c>
      <c r="O30" s="159">
        <f t="shared" si="4"/>
        <v>0</v>
      </c>
      <c r="P30" s="159">
        <v>0</v>
      </c>
      <c r="Q30" s="159">
        <f t="shared" si="5"/>
        <v>0</v>
      </c>
      <c r="R30" s="160"/>
      <c r="S30" s="160" t="s">
        <v>225</v>
      </c>
      <c r="T30" s="160" t="s">
        <v>226</v>
      </c>
      <c r="U30" s="160">
        <v>0</v>
      </c>
      <c r="V30" s="160">
        <f t="shared" si="6"/>
        <v>0</v>
      </c>
      <c r="W30" s="160"/>
      <c r="X30" s="160" t="s">
        <v>166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167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81">
        <v>23</v>
      </c>
      <c r="B31" s="182" t="s">
        <v>565</v>
      </c>
      <c r="C31" s="191" t="s">
        <v>566</v>
      </c>
      <c r="D31" s="183" t="s">
        <v>530</v>
      </c>
      <c r="E31" s="184">
        <v>2</v>
      </c>
      <c r="F31" s="185"/>
      <c r="G31" s="186">
        <f t="shared" si="0"/>
        <v>0</v>
      </c>
      <c r="H31" s="161"/>
      <c r="I31" s="160">
        <f t="shared" si="1"/>
        <v>0</v>
      </c>
      <c r="J31" s="161"/>
      <c r="K31" s="160">
        <f t="shared" si="2"/>
        <v>0</v>
      </c>
      <c r="L31" s="160">
        <v>21</v>
      </c>
      <c r="M31" s="160">
        <f t="shared" si="3"/>
        <v>0</v>
      </c>
      <c r="N31" s="159">
        <v>0</v>
      </c>
      <c r="O31" s="159">
        <f t="shared" si="4"/>
        <v>0</v>
      </c>
      <c r="P31" s="159">
        <v>0</v>
      </c>
      <c r="Q31" s="159">
        <f t="shared" si="5"/>
        <v>0</v>
      </c>
      <c r="R31" s="160"/>
      <c r="S31" s="160" t="s">
        <v>225</v>
      </c>
      <c r="T31" s="160" t="s">
        <v>226</v>
      </c>
      <c r="U31" s="160">
        <v>0</v>
      </c>
      <c r="V31" s="160">
        <f t="shared" si="6"/>
        <v>0</v>
      </c>
      <c r="W31" s="160"/>
      <c r="X31" s="160" t="s">
        <v>166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167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81">
        <v>24</v>
      </c>
      <c r="B32" s="182" t="s">
        <v>567</v>
      </c>
      <c r="C32" s="191" t="s">
        <v>568</v>
      </c>
      <c r="D32" s="183" t="s">
        <v>530</v>
      </c>
      <c r="E32" s="184">
        <v>2</v>
      </c>
      <c r="F32" s="185"/>
      <c r="G32" s="186">
        <f t="shared" si="0"/>
        <v>0</v>
      </c>
      <c r="H32" s="161"/>
      <c r="I32" s="160">
        <f t="shared" si="1"/>
        <v>0</v>
      </c>
      <c r="J32" s="161"/>
      <c r="K32" s="160">
        <f t="shared" si="2"/>
        <v>0</v>
      </c>
      <c r="L32" s="160">
        <v>21</v>
      </c>
      <c r="M32" s="160">
        <f t="shared" si="3"/>
        <v>0</v>
      </c>
      <c r="N32" s="159">
        <v>0</v>
      </c>
      <c r="O32" s="159">
        <f t="shared" si="4"/>
        <v>0</v>
      </c>
      <c r="P32" s="159">
        <v>0</v>
      </c>
      <c r="Q32" s="159">
        <f t="shared" si="5"/>
        <v>0</v>
      </c>
      <c r="R32" s="160"/>
      <c r="S32" s="160" t="s">
        <v>225</v>
      </c>
      <c r="T32" s="160" t="s">
        <v>226</v>
      </c>
      <c r="U32" s="160">
        <v>0</v>
      </c>
      <c r="V32" s="160">
        <f t="shared" si="6"/>
        <v>0</v>
      </c>
      <c r="W32" s="160"/>
      <c r="X32" s="160" t="s">
        <v>166</v>
      </c>
      <c r="Y32" s="149"/>
      <c r="Z32" s="149"/>
      <c r="AA32" s="149"/>
      <c r="AB32" s="149"/>
      <c r="AC32" s="149"/>
      <c r="AD32" s="149"/>
      <c r="AE32" s="149"/>
      <c r="AF32" s="149"/>
      <c r="AG32" s="149" t="s">
        <v>167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81">
        <v>25</v>
      </c>
      <c r="B33" s="182" t="s">
        <v>569</v>
      </c>
      <c r="C33" s="191" t="s">
        <v>570</v>
      </c>
      <c r="D33" s="183" t="s">
        <v>530</v>
      </c>
      <c r="E33" s="184">
        <v>1</v>
      </c>
      <c r="F33" s="185"/>
      <c r="G33" s="186">
        <f t="shared" si="0"/>
        <v>0</v>
      </c>
      <c r="H33" s="161"/>
      <c r="I33" s="160">
        <f t="shared" si="1"/>
        <v>0</v>
      </c>
      <c r="J33" s="161"/>
      <c r="K33" s="160">
        <f t="shared" si="2"/>
        <v>0</v>
      </c>
      <c r="L33" s="160">
        <v>21</v>
      </c>
      <c r="M33" s="160">
        <f t="shared" si="3"/>
        <v>0</v>
      </c>
      <c r="N33" s="159">
        <v>0</v>
      </c>
      <c r="O33" s="159">
        <f t="shared" si="4"/>
        <v>0</v>
      </c>
      <c r="P33" s="159">
        <v>0</v>
      </c>
      <c r="Q33" s="159">
        <f t="shared" si="5"/>
        <v>0</v>
      </c>
      <c r="R33" s="160"/>
      <c r="S33" s="160" t="s">
        <v>225</v>
      </c>
      <c r="T33" s="160" t="s">
        <v>226</v>
      </c>
      <c r="U33" s="160">
        <v>0</v>
      </c>
      <c r="V33" s="160">
        <f t="shared" si="6"/>
        <v>0</v>
      </c>
      <c r="W33" s="160"/>
      <c r="X33" s="160" t="s">
        <v>166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167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81">
        <v>26</v>
      </c>
      <c r="B34" s="182" t="s">
        <v>571</v>
      </c>
      <c r="C34" s="191" t="s">
        <v>572</v>
      </c>
      <c r="D34" s="183" t="s">
        <v>530</v>
      </c>
      <c r="E34" s="184">
        <v>1</v>
      </c>
      <c r="F34" s="185"/>
      <c r="G34" s="186">
        <f t="shared" si="0"/>
        <v>0</v>
      </c>
      <c r="H34" s="161"/>
      <c r="I34" s="160">
        <f t="shared" si="1"/>
        <v>0</v>
      </c>
      <c r="J34" s="161"/>
      <c r="K34" s="160">
        <f t="shared" si="2"/>
        <v>0</v>
      </c>
      <c r="L34" s="160">
        <v>21</v>
      </c>
      <c r="M34" s="160">
        <f t="shared" si="3"/>
        <v>0</v>
      </c>
      <c r="N34" s="159">
        <v>0</v>
      </c>
      <c r="O34" s="159">
        <f t="shared" si="4"/>
        <v>0</v>
      </c>
      <c r="P34" s="159">
        <v>0</v>
      </c>
      <c r="Q34" s="159">
        <f t="shared" si="5"/>
        <v>0</v>
      </c>
      <c r="R34" s="160"/>
      <c r="S34" s="160" t="s">
        <v>225</v>
      </c>
      <c r="T34" s="160" t="s">
        <v>226</v>
      </c>
      <c r="U34" s="160">
        <v>0</v>
      </c>
      <c r="V34" s="160">
        <f t="shared" si="6"/>
        <v>0</v>
      </c>
      <c r="W34" s="160"/>
      <c r="X34" s="160" t="s">
        <v>166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167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81">
        <v>27</v>
      </c>
      <c r="B35" s="182" t="s">
        <v>573</v>
      </c>
      <c r="C35" s="191" t="s">
        <v>574</v>
      </c>
      <c r="D35" s="183" t="s">
        <v>530</v>
      </c>
      <c r="E35" s="184">
        <v>2</v>
      </c>
      <c r="F35" s="185"/>
      <c r="G35" s="186">
        <f t="shared" si="0"/>
        <v>0</v>
      </c>
      <c r="H35" s="161"/>
      <c r="I35" s="160">
        <f t="shared" si="1"/>
        <v>0</v>
      </c>
      <c r="J35" s="161"/>
      <c r="K35" s="160">
        <f t="shared" si="2"/>
        <v>0</v>
      </c>
      <c r="L35" s="160">
        <v>21</v>
      </c>
      <c r="M35" s="160">
        <f t="shared" si="3"/>
        <v>0</v>
      </c>
      <c r="N35" s="159">
        <v>0</v>
      </c>
      <c r="O35" s="159">
        <f t="shared" si="4"/>
        <v>0</v>
      </c>
      <c r="P35" s="159">
        <v>0</v>
      </c>
      <c r="Q35" s="159">
        <f t="shared" si="5"/>
        <v>0</v>
      </c>
      <c r="R35" s="160"/>
      <c r="S35" s="160" t="s">
        <v>225</v>
      </c>
      <c r="T35" s="160" t="s">
        <v>226</v>
      </c>
      <c r="U35" s="160">
        <v>0</v>
      </c>
      <c r="V35" s="160">
        <f t="shared" si="6"/>
        <v>0</v>
      </c>
      <c r="W35" s="160"/>
      <c r="X35" s="160" t="s">
        <v>166</v>
      </c>
      <c r="Y35" s="149"/>
      <c r="Z35" s="149"/>
      <c r="AA35" s="149"/>
      <c r="AB35" s="149"/>
      <c r="AC35" s="149"/>
      <c r="AD35" s="149"/>
      <c r="AE35" s="149"/>
      <c r="AF35" s="149"/>
      <c r="AG35" s="149" t="s">
        <v>167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outlineLevel="1" x14ac:dyDescent="0.2">
      <c r="A36" s="181">
        <v>28</v>
      </c>
      <c r="B36" s="182" t="s">
        <v>575</v>
      </c>
      <c r="C36" s="191" t="s">
        <v>576</v>
      </c>
      <c r="D36" s="183" t="s">
        <v>530</v>
      </c>
      <c r="E36" s="184">
        <v>1</v>
      </c>
      <c r="F36" s="185"/>
      <c r="G36" s="186">
        <f t="shared" si="0"/>
        <v>0</v>
      </c>
      <c r="H36" s="161"/>
      <c r="I36" s="160">
        <f t="shared" si="1"/>
        <v>0</v>
      </c>
      <c r="J36" s="161"/>
      <c r="K36" s="160">
        <f t="shared" si="2"/>
        <v>0</v>
      </c>
      <c r="L36" s="160">
        <v>21</v>
      </c>
      <c r="M36" s="160">
        <f t="shared" si="3"/>
        <v>0</v>
      </c>
      <c r="N36" s="159">
        <v>0</v>
      </c>
      <c r="O36" s="159">
        <f t="shared" si="4"/>
        <v>0</v>
      </c>
      <c r="P36" s="159">
        <v>0</v>
      </c>
      <c r="Q36" s="159">
        <f t="shared" si="5"/>
        <v>0</v>
      </c>
      <c r="R36" s="160"/>
      <c r="S36" s="160" t="s">
        <v>225</v>
      </c>
      <c r="T36" s="160" t="s">
        <v>226</v>
      </c>
      <c r="U36" s="160">
        <v>0</v>
      </c>
      <c r="V36" s="160">
        <f t="shared" si="6"/>
        <v>0</v>
      </c>
      <c r="W36" s="160"/>
      <c r="X36" s="160" t="s">
        <v>166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167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81">
        <v>29</v>
      </c>
      <c r="B37" s="182" t="s">
        <v>577</v>
      </c>
      <c r="C37" s="191" t="s">
        <v>578</v>
      </c>
      <c r="D37" s="183" t="s">
        <v>530</v>
      </c>
      <c r="E37" s="184">
        <v>2</v>
      </c>
      <c r="F37" s="185"/>
      <c r="G37" s="186">
        <f t="shared" si="0"/>
        <v>0</v>
      </c>
      <c r="H37" s="161"/>
      <c r="I37" s="160">
        <f t="shared" si="1"/>
        <v>0</v>
      </c>
      <c r="J37" s="161"/>
      <c r="K37" s="160">
        <f t="shared" si="2"/>
        <v>0</v>
      </c>
      <c r="L37" s="160">
        <v>21</v>
      </c>
      <c r="M37" s="160">
        <f t="shared" si="3"/>
        <v>0</v>
      </c>
      <c r="N37" s="159">
        <v>0</v>
      </c>
      <c r="O37" s="159">
        <f t="shared" si="4"/>
        <v>0</v>
      </c>
      <c r="P37" s="159">
        <v>0</v>
      </c>
      <c r="Q37" s="159">
        <f t="shared" si="5"/>
        <v>0</v>
      </c>
      <c r="R37" s="160"/>
      <c r="S37" s="160" t="s">
        <v>225</v>
      </c>
      <c r="T37" s="160" t="s">
        <v>226</v>
      </c>
      <c r="U37" s="160">
        <v>0</v>
      </c>
      <c r="V37" s="160">
        <f t="shared" si="6"/>
        <v>0</v>
      </c>
      <c r="W37" s="160"/>
      <c r="X37" s="160" t="s">
        <v>166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167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81">
        <v>30</v>
      </c>
      <c r="B38" s="182" t="s">
        <v>579</v>
      </c>
      <c r="C38" s="191" t="s">
        <v>580</v>
      </c>
      <c r="D38" s="183" t="s">
        <v>530</v>
      </c>
      <c r="E38" s="184">
        <v>4</v>
      </c>
      <c r="F38" s="185"/>
      <c r="G38" s="186">
        <f t="shared" si="0"/>
        <v>0</v>
      </c>
      <c r="H38" s="161"/>
      <c r="I38" s="160">
        <f t="shared" si="1"/>
        <v>0</v>
      </c>
      <c r="J38" s="161"/>
      <c r="K38" s="160">
        <f t="shared" si="2"/>
        <v>0</v>
      </c>
      <c r="L38" s="160">
        <v>21</v>
      </c>
      <c r="M38" s="160">
        <f t="shared" si="3"/>
        <v>0</v>
      </c>
      <c r="N38" s="159">
        <v>0</v>
      </c>
      <c r="O38" s="159">
        <f t="shared" si="4"/>
        <v>0</v>
      </c>
      <c r="P38" s="159">
        <v>0</v>
      </c>
      <c r="Q38" s="159">
        <f t="shared" si="5"/>
        <v>0</v>
      </c>
      <c r="R38" s="160"/>
      <c r="S38" s="160" t="s">
        <v>225</v>
      </c>
      <c r="T38" s="160" t="s">
        <v>226</v>
      </c>
      <c r="U38" s="160">
        <v>0</v>
      </c>
      <c r="V38" s="160">
        <f t="shared" si="6"/>
        <v>0</v>
      </c>
      <c r="W38" s="160"/>
      <c r="X38" s="160" t="s">
        <v>166</v>
      </c>
      <c r="Y38" s="149"/>
      <c r="Z38" s="149"/>
      <c r="AA38" s="149"/>
      <c r="AB38" s="149"/>
      <c r="AC38" s="149"/>
      <c r="AD38" s="149"/>
      <c r="AE38" s="149"/>
      <c r="AF38" s="149"/>
      <c r="AG38" s="149" t="s">
        <v>167</v>
      </c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81">
        <v>31</v>
      </c>
      <c r="B39" s="182" t="s">
        <v>581</v>
      </c>
      <c r="C39" s="191" t="s">
        <v>582</v>
      </c>
      <c r="D39" s="183" t="s">
        <v>530</v>
      </c>
      <c r="E39" s="184">
        <v>2</v>
      </c>
      <c r="F39" s="185"/>
      <c r="G39" s="186">
        <f t="shared" si="0"/>
        <v>0</v>
      </c>
      <c r="H39" s="161"/>
      <c r="I39" s="160">
        <f t="shared" si="1"/>
        <v>0</v>
      </c>
      <c r="J39" s="161"/>
      <c r="K39" s="160">
        <f t="shared" si="2"/>
        <v>0</v>
      </c>
      <c r="L39" s="160">
        <v>21</v>
      </c>
      <c r="M39" s="160">
        <f t="shared" si="3"/>
        <v>0</v>
      </c>
      <c r="N39" s="159">
        <v>0</v>
      </c>
      <c r="O39" s="159">
        <f t="shared" si="4"/>
        <v>0</v>
      </c>
      <c r="P39" s="159">
        <v>0</v>
      </c>
      <c r="Q39" s="159">
        <f t="shared" si="5"/>
        <v>0</v>
      </c>
      <c r="R39" s="160"/>
      <c r="S39" s="160" t="s">
        <v>225</v>
      </c>
      <c r="T39" s="160" t="s">
        <v>226</v>
      </c>
      <c r="U39" s="160">
        <v>0</v>
      </c>
      <c r="V39" s="160">
        <f t="shared" si="6"/>
        <v>0</v>
      </c>
      <c r="W39" s="160"/>
      <c r="X39" s="160" t="s">
        <v>166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167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81">
        <v>32</v>
      </c>
      <c r="B40" s="182" t="s">
        <v>583</v>
      </c>
      <c r="C40" s="191" t="s">
        <v>584</v>
      </c>
      <c r="D40" s="183" t="s">
        <v>530</v>
      </c>
      <c r="E40" s="184">
        <v>1</v>
      </c>
      <c r="F40" s="185"/>
      <c r="G40" s="186">
        <f t="shared" si="0"/>
        <v>0</v>
      </c>
      <c r="H40" s="161"/>
      <c r="I40" s="160">
        <f t="shared" si="1"/>
        <v>0</v>
      </c>
      <c r="J40" s="161"/>
      <c r="K40" s="160">
        <f t="shared" si="2"/>
        <v>0</v>
      </c>
      <c r="L40" s="160">
        <v>21</v>
      </c>
      <c r="M40" s="160">
        <f t="shared" si="3"/>
        <v>0</v>
      </c>
      <c r="N40" s="159">
        <v>0</v>
      </c>
      <c r="O40" s="159">
        <f t="shared" si="4"/>
        <v>0</v>
      </c>
      <c r="P40" s="159">
        <v>0</v>
      </c>
      <c r="Q40" s="159">
        <f t="shared" si="5"/>
        <v>0</v>
      </c>
      <c r="R40" s="160"/>
      <c r="S40" s="160" t="s">
        <v>225</v>
      </c>
      <c r="T40" s="160" t="s">
        <v>226</v>
      </c>
      <c r="U40" s="160">
        <v>0</v>
      </c>
      <c r="V40" s="160">
        <f t="shared" si="6"/>
        <v>0</v>
      </c>
      <c r="W40" s="160"/>
      <c r="X40" s="160" t="s">
        <v>166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167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81">
        <v>33</v>
      </c>
      <c r="B41" s="182" t="s">
        <v>585</v>
      </c>
      <c r="C41" s="191" t="s">
        <v>586</v>
      </c>
      <c r="D41" s="183" t="s">
        <v>530</v>
      </c>
      <c r="E41" s="184">
        <v>1</v>
      </c>
      <c r="F41" s="185"/>
      <c r="G41" s="186">
        <f t="shared" si="0"/>
        <v>0</v>
      </c>
      <c r="H41" s="161"/>
      <c r="I41" s="160">
        <f t="shared" si="1"/>
        <v>0</v>
      </c>
      <c r="J41" s="161"/>
      <c r="K41" s="160">
        <f t="shared" si="2"/>
        <v>0</v>
      </c>
      <c r="L41" s="160">
        <v>21</v>
      </c>
      <c r="M41" s="160">
        <f t="shared" si="3"/>
        <v>0</v>
      </c>
      <c r="N41" s="159">
        <v>0</v>
      </c>
      <c r="O41" s="159">
        <f t="shared" si="4"/>
        <v>0</v>
      </c>
      <c r="P41" s="159">
        <v>0</v>
      </c>
      <c r="Q41" s="159">
        <f t="shared" si="5"/>
        <v>0</v>
      </c>
      <c r="R41" s="160"/>
      <c r="S41" s="160" t="s">
        <v>225</v>
      </c>
      <c r="T41" s="160" t="s">
        <v>226</v>
      </c>
      <c r="U41" s="160">
        <v>0</v>
      </c>
      <c r="V41" s="160">
        <f t="shared" si="6"/>
        <v>0</v>
      </c>
      <c r="W41" s="160"/>
      <c r="X41" s="160" t="s">
        <v>166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167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81">
        <v>34</v>
      </c>
      <c r="B42" s="182" t="s">
        <v>587</v>
      </c>
      <c r="C42" s="191" t="s">
        <v>588</v>
      </c>
      <c r="D42" s="183" t="s">
        <v>530</v>
      </c>
      <c r="E42" s="184">
        <v>2</v>
      </c>
      <c r="F42" s="185"/>
      <c r="G42" s="186">
        <f t="shared" si="0"/>
        <v>0</v>
      </c>
      <c r="H42" s="161"/>
      <c r="I42" s="160">
        <f t="shared" si="1"/>
        <v>0</v>
      </c>
      <c r="J42" s="161"/>
      <c r="K42" s="160">
        <f t="shared" si="2"/>
        <v>0</v>
      </c>
      <c r="L42" s="160">
        <v>21</v>
      </c>
      <c r="M42" s="160">
        <f t="shared" si="3"/>
        <v>0</v>
      </c>
      <c r="N42" s="159">
        <v>0</v>
      </c>
      <c r="O42" s="159">
        <f t="shared" si="4"/>
        <v>0</v>
      </c>
      <c r="P42" s="159">
        <v>0</v>
      </c>
      <c r="Q42" s="159">
        <f t="shared" si="5"/>
        <v>0</v>
      </c>
      <c r="R42" s="160"/>
      <c r="S42" s="160" t="s">
        <v>225</v>
      </c>
      <c r="T42" s="160" t="s">
        <v>226</v>
      </c>
      <c r="U42" s="160">
        <v>0</v>
      </c>
      <c r="V42" s="160">
        <f t="shared" si="6"/>
        <v>0</v>
      </c>
      <c r="W42" s="160"/>
      <c r="X42" s="160" t="s">
        <v>166</v>
      </c>
      <c r="Y42" s="149"/>
      <c r="Z42" s="149"/>
      <c r="AA42" s="149"/>
      <c r="AB42" s="149"/>
      <c r="AC42" s="149"/>
      <c r="AD42" s="149"/>
      <c r="AE42" s="149"/>
      <c r="AF42" s="149"/>
      <c r="AG42" s="149" t="s">
        <v>167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81">
        <v>35</v>
      </c>
      <c r="B43" s="182" t="s">
        <v>589</v>
      </c>
      <c r="C43" s="191" t="s">
        <v>590</v>
      </c>
      <c r="D43" s="183" t="s">
        <v>530</v>
      </c>
      <c r="E43" s="184">
        <v>2</v>
      </c>
      <c r="F43" s="185"/>
      <c r="G43" s="186">
        <f t="shared" si="0"/>
        <v>0</v>
      </c>
      <c r="H43" s="161"/>
      <c r="I43" s="160">
        <f t="shared" si="1"/>
        <v>0</v>
      </c>
      <c r="J43" s="161"/>
      <c r="K43" s="160">
        <f t="shared" si="2"/>
        <v>0</v>
      </c>
      <c r="L43" s="160">
        <v>21</v>
      </c>
      <c r="M43" s="160">
        <f t="shared" si="3"/>
        <v>0</v>
      </c>
      <c r="N43" s="159">
        <v>0</v>
      </c>
      <c r="O43" s="159">
        <f t="shared" si="4"/>
        <v>0</v>
      </c>
      <c r="P43" s="159">
        <v>0</v>
      </c>
      <c r="Q43" s="159">
        <f t="shared" si="5"/>
        <v>0</v>
      </c>
      <c r="R43" s="160"/>
      <c r="S43" s="160" t="s">
        <v>225</v>
      </c>
      <c r="T43" s="160" t="s">
        <v>226</v>
      </c>
      <c r="U43" s="160">
        <v>0</v>
      </c>
      <c r="V43" s="160">
        <f t="shared" si="6"/>
        <v>0</v>
      </c>
      <c r="W43" s="160"/>
      <c r="X43" s="160" t="s">
        <v>166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167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81">
        <v>36</v>
      </c>
      <c r="B44" s="182" t="s">
        <v>591</v>
      </c>
      <c r="C44" s="191" t="s">
        <v>592</v>
      </c>
      <c r="D44" s="183" t="s">
        <v>530</v>
      </c>
      <c r="E44" s="184">
        <v>4</v>
      </c>
      <c r="F44" s="185"/>
      <c r="G44" s="186">
        <f t="shared" si="0"/>
        <v>0</v>
      </c>
      <c r="H44" s="161"/>
      <c r="I44" s="160">
        <f t="shared" si="1"/>
        <v>0</v>
      </c>
      <c r="J44" s="161"/>
      <c r="K44" s="160">
        <f t="shared" si="2"/>
        <v>0</v>
      </c>
      <c r="L44" s="160">
        <v>21</v>
      </c>
      <c r="M44" s="160">
        <f t="shared" si="3"/>
        <v>0</v>
      </c>
      <c r="N44" s="159">
        <v>0</v>
      </c>
      <c r="O44" s="159">
        <f t="shared" si="4"/>
        <v>0</v>
      </c>
      <c r="P44" s="159">
        <v>0</v>
      </c>
      <c r="Q44" s="159">
        <f t="shared" si="5"/>
        <v>0</v>
      </c>
      <c r="R44" s="160"/>
      <c r="S44" s="160" t="s">
        <v>225</v>
      </c>
      <c r="T44" s="160" t="s">
        <v>226</v>
      </c>
      <c r="U44" s="160">
        <v>0</v>
      </c>
      <c r="V44" s="160">
        <f t="shared" si="6"/>
        <v>0</v>
      </c>
      <c r="W44" s="160"/>
      <c r="X44" s="160" t="s">
        <v>166</v>
      </c>
      <c r="Y44" s="149"/>
      <c r="Z44" s="149"/>
      <c r="AA44" s="149"/>
      <c r="AB44" s="149"/>
      <c r="AC44" s="149"/>
      <c r="AD44" s="149"/>
      <c r="AE44" s="149"/>
      <c r="AF44" s="149"/>
      <c r="AG44" s="149" t="s">
        <v>167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ht="22.5" outlineLevel="1" x14ac:dyDescent="0.2">
      <c r="A45" s="181">
        <v>37</v>
      </c>
      <c r="B45" s="182" t="s">
        <v>593</v>
      </c>
      <c r="C45" s="191" t="s">
        <v>594</v>
      </c>
      <c r="D45" s="183" t="s">
        <v>530</v>
      </c>
      <c r="E45" s="184">
        <v>3</v>
      </c>
      <c r="F45" s="185"/>
      <c r="G45" s="186">
        <f t="shared" si="0"/>
        <v>0</v>
      </c>
      <c r="H45" s="161"/>
      <c r="I45" s="160">
        <f t="shared" si="1"/>
        <v>0</v>
      </c>
      <c r="J45" s="161"/>
      <c r="K45" s="160">
        <f t="shared" si="2"/>
        <v>0</v>
      </c>
      <c r="L45" s="160">
        <v>21</v>
      </c>
      <c r="M45" s="160">
        <f t="shared" si="3"/>
        <v>0</v>
      </c>
      <c r="N45" s="159">
        <v>0</v>
      </c>
      <c r="O45" s="159">
        <f t="shared" si="4"/>
        <v>0</v>
      </c>
      <c r="P45" s="159">
        <v>0</v>
      </c>
      <c r="Q45" s="159">
        <f t="shared" si="5"/>
        <v>0</v>
      </c>
      <c r="R45" s="160"/>
      <c r="S45" s="160" t="s">
        <v>225</v>
      </c>
      <c r="T45" s="160" t="s">
        <v>226</v>
      </c>
      <c r="U45" s="160">
        <v>0</v>
      </c>
      <c r="V45" s="160">
        <f t="shared" si="6"/>
        <v>0</v>
      </c>
      <c r="W45" s="160"/>
      <c r="X45" s="160" t="s">
        <v>166</v>
      </c>
      <c r="Y45" s="149"/>
      <c r="Z45" s="149"/>
      <c r="AA45" s="149"/>
      <c r="AB45" s="149"/>
      <c r="AC45" s="149"/>
      <c r="AD45" s="149"/>
      <c r="AE45" s="149"/>
      <c r="AF45" s="149"/>
      <c r="AG45" s="149" t="s">
        <v>167</v>
      </c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81">
        <v>38</v>
      </c>
      <c r="B46" s="182" t="s">
        <v>595</v>
      </c>
      <c r="C46" s="191" t="s">
        <v>596</v>
      </c>
      <c r="D46" s="183" t="s">
        <v>530</v>
      </c>
      <c r="E46" s="184">
        <v>94</v>
      </c>
      <c r="F46" s="185"/>
      <c r="G46" s="186">
        <f t="shared" si="0"/>
        <v>0</v>
      </c>
      <c r="H46" s="161"/>
      <c r="I46" s="160">
        <f t="shared" si="1"/>
        <v>0</v>
      </c>
      <c r="J46" s="161"/>
      <c r="K46" s="160">
        <f t="shared" si="2"/>
        <v>0</v>
      </c>
      <c r="L46" s="160">
        <v>21</v>
      </c>
      <c r="M46" s="160">
        <f t="shared" si="3"/>
        <v>0</v>
      </c>
      <c r="N46" s="159">
        <v>0</v>
      </c>
      <c r="O46" s="159">
        <f t="shared" si="4"/>
        <v>0</v>
      </c>
      <c r="P46" s="159">
        <v>0</v>
      </c>
      <c r="Q46" s="159">
        <f t="shared" si="5"/>
        <v>0</v>
      </c>
      <c r="R46" s="160"/>
      <c r="S46" s="160" t="s">
        <v>225</v>
      </c>
      <c r="T46" s="160" t="s">
        <v>226</v>
      </c>
      <c r="U46" s="160">
        <v>0</v>
      </c>
      <c r="V46" s="160">
        <f t="shared" si="6"/>
        <v>0</v>
      </c>
      <c r="W46" s="160"/>
      <c r="X46" s="160" t="s">
        <v>166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167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81">
        <v>39</v>
      </c>
      <c r="B47" s="182" t="s">
        <v>597</v>
      </c>
      <c r="C47" s="191" t="s">
        <v>598</v>
      </c>
      <c r="D47" s="183" t="s">
        <v>530</v>
      </c>
      <c r="E47" s="184">
        <v>3</v>
      </c>
      <c r="F47" s="185"/>
      <c r="G47" s="186">
        <f t="shared" si="0"/>
        <v>0</v>
      </c>
      <c r="H47" s="161"/>
      <c r="I47" s="160">
        <f t="shared" si="1"/>
        <v>0</v>
      </c>
      <c r="J47" s="161"/>
      <c r="K47" s="160">
        <f t="shared" si="2"/>
        <v>0</v>
      </c>
      <c r="L47" s="160">
        <v>21</v>
      </c>
      <c r="M47" s="160">
        <f t="shared" si="3"/>
        <v>0</v>
      </c>
      <c r="N47" s="159">
        <v>0</v>
      </c>
      <c r="O47" s="159">
        <f t="shared" si="4"/>
        <v>0</v>
      </c>
      <c r="P47" s="159">
        <v>0</v>
      </c>
      <c r="Q47" s="159">
        <f t="shared" si="5"/>
        <v>0</v>
      </c>
      <c r="R47" s="160"/>
      <c r="S47" s="160" t="s">
        <v>225</v>
      </c>
      <c r="T47" s="160" t="s">
        <v>226</v>
      </c>
      <c r="U47" s="160">
        <v>0</v>
      </c>
      <c r="V47" s="160">
        <f t="shared" si="6"/>
        <v>0</v>
      </c>
      <c r="W47" s="160"/>
      <c r="X47" s="160" t="s">
        <v>166</v>
      </c>
      <c r="Y47" s="149"/>
      <c r="Z47" s="149"/>
      <c r="AA47" s="149"/>
      <c r="AB47" s="149"/>
      <c r="AC47" s="149"/>
      <c r="AD47" s="149"/>
      <c r="AE47" s="149"/>
      <c r="AF47" s="149"/>
      <c r="AG47" s="149" t="s">
        <v>167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81">
        <v>40</v>
      </c>
      <c r="B48" s="182" t="s">
        <v>411</v>
      </c>
      <c r="C48" s="191" t="s">
        <v>599</v>
      </c>
      <c r="D48" s="183" t="s">
        <v>530</v>
      </c>
      <c r="E48" s="184">
        <v>4</v>
      </c>
      <c r="F48" s="185"/>
      <c r="G48" s="186">
        <f t="shared" si="0"/>
        <v>0</v>
      </c>
      <c r="H48" s="161"/>
      <c r="I48" s="160">
        <f t="shared" si="1"/>
        <v>0</v>
      </c>
      <c r="J48" s="161"/>
      <c r="K48" s="160">
        <f t="shared" si="2"/>
        <v>0</v>
      </c>
      <c r="L48" s="160">
        <v>21</v>
      </c>
      <c r="M48" s="160">
        <f t="shared" si="3"/>
        <v>0</v>
      </c>
      <c r="N48" s="159">
        <v>0</v>
      </c>
      <c r="O48" s="159">
        <f t="shared" si="4"/>
        <v>0</v>
      </c>
      <c r="P48" s="159">
        <v>0</v>
      </c>
      <c r="Q48" s="159">
        <f t="shared" si="5"/>
        <v>0</v>
      </c>
      <c r="R48" s="160"/>
      <c r="S48" s="160" t="s">
        <v>225</v>
      </c>
      <c r="T48" s="160" t="s">
        <v>226</v>
      </c>
      <c r="U48" s="160">
        <v>0</v>
      </c>
      <c r="V48" s="160">
        <f t="shared" si="6"/>
        <v>0</v>
      </c>
      <c r="W48" s="160"/>
      <c r="X48" s="160" t="s">
        <v>166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167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81">
        <v>41</v>
      </c>
      <c r="B49" s="182" t="s">
        <v>600</v>
      </c>
      <c r="C49" s="191" t="s">
        <v>601</v>
      </c>
      <c r="D49" s="183" t="s">
        <v>530</v>
      </c>
      <c r="E49" s="184">
        <v>4</v>
      </c>
      <c r="F49" s="185"/>
      <c r="G49" s="186">
        <f t="shared" si="0"/>
        <v>0</v>
      </c>
      <c r="H49" s="161"/>
      <c r="I49" s="160">
        <f t="shared" si="1"/>
        <v>0</v>
      </c>
      <c r="J49" s="161"/>
      <c r="K49" s="160">
        <f t="shared" si="2"/>
        <v>0</v>
      </c>
      <c r="L49" s="160">
        <v>21</v>
      </c>
      <c r="M49" s="160">
        <f t="shared" si="3"/>
        <v>0</v>
      </c>
      <c r="N49" s="159">
        <v>0</v>
      </c>
      <c r="O49" s="159">
        <f t="shared" si="4"/>
        <v>0</v>
      </c>
      <c r="P49" s="159">
        <v>0</v>
      </c>
      <c r="Q49" s="159">
        <f t="shared" si="5"/>
        <v>0</v>
      </c>
      <c r="R49" s="160"/>
      <c r="S49" s="160" t="s">
        <v>225</v>
      </c>
      <c r="T49" s="160" t="s">
        <v>226</v>
      </c>
      <c r="U49" s="160">
        <v>0</v>
      </c>
      <c r="V49" s="160">
        <f t="shared" si="6"/>
        <v>0</v>
      </c>
      <c r="W49" s="160"/>
      <c r="X49" s="160" t="s">
        <v>166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167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x14ac:dyDescent="0.2">
      <c r="A50" s="168" t="s">
        <v>160</v>
      </c>
      <c r="B50" s="169" t="s">
        <v>55</v>
      </c>
      <c r="C50" s="188" t="s">
        <v>66</v>
      </c>
      <c r="D50" s="170"/>
      <c r="E50" s="171"/>
      <c r="F50" s="172"/>
      <c r="G50" s="173">
        <f>SUMIF(AG51:AG62,"&lt;&gt;NOR",G51:G62)</f>
        <v>0</v>
      </c>
      <c r="H50" s="167"/>
      <c r="I50" s="167">
        <f>SUM(I51:I62)</f>
        <v>0</v>
      </c>
      <c r="J50" s="167"/>
      <c r="K50" s="167">
        <f>SUM(K51:K62)</f>
        <v>0</v>
      </c>
      <c r="L50" s="167"/>
      <c r="M50" s="167">
        <f>SUM(M51:M62)</f>
        <v>0</v>
      </c>
      <c r="N50" s="166"/>
      <c r="O50" s="166">
        <f>SUM(O51:O62)</f>
        <v>0</v>
      </c>
      <c r="P50" s="166"/>
      <c r="Q50" s="166">
        <f>SUM(Q51:Q62)</f>
        <v>0</v>
      </c>
      <c r="R50" s="167"/>
      <c r="S50" s="167"/>
      <c r="T50" s="167"/>
      <c r="U50" s="167"/>
      <c r="V50" s="167">
        <f>SUM(V51:V62)</f>
        <v>0</v>
      </c>
      <c r="W50" s="167"/>
      <c r="X50" s="167"/>
      <c r="AG50" t="s">
        <v>161</v>
      </c>
    </row>
    <row r="51" spans="1:60" outlineLevel="1" x14ac:dyDescent="0.2">
      <c r="A51" s="175">
        <v>42</v>
      </c>
      <c r="B51" s="176" t="s">
        <v>602</v>
      </c>
      <c r="C51" s="189" t="s">
        <v>603</v>
      </c>
      <c r="D51" s="177" t="s">
        <v>530</v>
      </c>
      <c r="E51" s="178">
        <v>1</v>
      </c>
      <c r="F51" s="179"/>
      <c r="G51" s="180">
        <f>ROUND(E51*F51,2)</f>
        <v>0</v>
      </c>
      <c r="H51" s="161"/>
      <c r="I51" s="160">
        <f>ROUND(E51*H51,2)</f>
        <v>0</v>
      </c>
      <c r="J51" s="161"/>
      <c r="K51" s="160">
        <f>ROUND(E51*J51,2)</f>
        <v>0</v>
      </c>
      <c r="L51" s="160">
        <v>21</v>
      </c>
      <c r="M51" s="160">
        <f>G51*(1+L51/100)</f>
        <v>0</v>
      </c>
      <c r="N51" s="159">
        <v>0</v>
      </c>
      <c r="O51" s="159">
        <f>ROUND(E51*N51,2)</f>
        <v>0</v>
      </c>
      <c r="P51" s="159">
        <v>0</v>
      </c>
      <c r="Q51" s="159">
        <f>ROUND(E51*P51,2)</f>
        <v>0</v>
      </c>
      <c r="R51" s="160"/>
      <c r="S51" s="160" t="s">
        <v>225</v>
      </c>
      <c r="T51" s="160" t="s">
        <v>226</v>
      </c>
      <c r="U51" s="160">
        <v>0</v>
      </c>
      <c r="V51" s="160">
        <f>ROUND(E51*U51,2)</f>
        <v>0</v>
      </c>
      <c r="W51" s="160"/>
      <c r="X51" s="160" t="s">
        <v>166</v>
      </c>
      <c r="Y51" s="149"/>
      <c r="Z51" s="149"/>
      <c r="AA51" s="149"/>
      <c r="AB51" s="149"/>
      <c r="AC51" s="149"/>
      <c r="AD51" s="149"/>
      <c r="AE51" s="149"/>
      <c r="AF51" s="149"/>
      <c r="AG51" s="149" t="s">
        <v>167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ht="22.5" outlineLevel="1" x14ac:dyDescent="0.2">
      <c r="A52" s="156"/>
      <c r="B52" s="157"/>
      <c r="C52" s="190" t="s">
        <v>604</v>
      </c>
      <c r="D52" s="162"/>
      <c r="E52" s="163">
        <v>1</v>
      </c>
      <c r="F52" s="160"/>
      <c r="G52" s="160"/>
      <c r="H52" s="160"/>
      <c r="I52" s="160"/>
      <c r="J52" s="160"/>
      <c r="K52" s="160"/>
      <c r="L52" s="160"/>
      <c r="M52" s="160"/>
      <c r="N52" s="159"/>
      <c r="O52" s="159"/>
      <c r="P52" s="159"/>
      <c r="Q52" s="159"/>
      <c r="R52" s="160"/>
      <c r="S52" s="160"/>
      <c r="T52" s="160"/>
      <c r="U52" s="160"/>
      <c r="V52" s="160"/>
      <c r="W52" s="160"/>
      <c r="X52" s="160"/>
      <c r="Y52" s="149"/>
      <c r="Z52" s="149"/>
      <c r="AA52" s="149"/>
      <c r="AB52" s="149"/>
      <c r="AC52" s="149"/>
      <c r="AD52" s="149"/>
      <c r="AE52" s="149"/>
      <c r="AF52" s="149"/>
      <c r="AG52" s="149" t="s">
        <v>169</v>
      </c>
      <c r="AH52" s="149">
        <v>0</v>
      </c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ht="22.5" outlineLevel="1" x14ac:dyDescent="0.2">
      <c r="A53" s="156"/>
      <c r="B53" s="157"/>
      <c r="C53" s="190" t="s">
        <v>605</v>
      </c>
      <c r="D53" s="162"/>
      <c r="E53" s="163"/>
      <c r="F53" s="160"/>
      <c r="G53" s="160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49"/>
      <c r="Z53" s="149"/>
      <c r="AA53" s="149"/>
      <c r="AB53" s="149"/>
      <c r="AC53" s="149"/>
      <c r="AD53" s="149"/>
      <c r="AE53" s="149"/>
      <c r="AF53" s="149"/>
      <c r="AG53" s="149" t="s">
        <v>169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ht="22.5" outlineLevel="1" x14ac:dyDescent="0.2">
      <c r="A54" s="156"/>
      <c r="B54" s="157"/>
      <c r="C54" s="190" t="s">
        <v>606</v>
      </c>
      <c r="D54" s="162"/>
      <c r="E54" s="163"/>
      <c r="F54" s="160"/>
      <c r="G54" s="160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49"/>
      <c r="Z54" s="149"/>
      <c r="AA54" s="149"/>
      <c r="AB54" s="149"/>
      <c r="AC54" s="149"/>
      <c r="AD54" s="149"/>
      <c r="AE54" s="149"/>
      <c r="AF54" s="149"/>
      <c r="AG54" s="149" t="s">
        <v>169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ht="33.75" outlineLevel="1" x14ac:dyDescent="0.2">
      <c r="A55" s="156"/>
      <c r="B55" s="157"/>
      <c r="C55" s="190" t="s">
        <v>607</v>
      </c>
      <c r="D55" s="162"/>
      <c r="E55" s="163"/>
      <c r="F55" s="160"/>
      <c r="G55" s="160"/>
      <c r="H55" s="160"/>
      <c r="I55" s="160"/>
      <c r="J55" s="160"/>
      <c r="K55" s="160"/>
      <c r="L55" s="160"/>
      <c r="M55" s="160"/>
      <c r="N55" s="159"/>
      <c r="O55" s="159"/>
      <c r="P55" s="159"/>
      <c r="Q55" s="159"/>
      <c r="R55" s="160"/>
      <c r="S55" s="160"/>
      <c r="T55" s="160"/>
      <c r="U55" s="160"/>
      <c r="V55" s="160"/>
      <c r="W55" s="160"/>
      <c r="X55" s="160"/>
      <c r="Y55" s="149"/>
      <c r="Z55" s="149"/>
      <c r="AA55" s="149"/>
      <c r="AB55" s="149"/>
      <c r="AC55" s="149"/>
      <c r="AD55" s="149"/>
      <c r="AE55" s="149"/>
      <c r="AF55" s="149"/>
      <c r="AG55" s="149" t="s">
        <v>169</v>
      </c>
      <c r="AH55" s="149">
        <v>0</v>
      </c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ht="22.5" outlineLevel="1" x14ac:dyDescent="0.2">
      <c r="A56" s="156"/>
      <c r="B56" s="157"/>
      <c r="C56" s="190" t="s">
        <v>608</v>
      </c>
      <c r="D56" s="162"/>
      <c r="E56" s="163"/>
      <c r="F56" s="160"/>
      <c r="G56" s="160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49"/>
      <c r="Z56" s="149"/>
      <c r="AA56" s="149"/>
      <c r="AB56" s="149"/>
      <c r="AC56" s="149"/>
      <c r="AD56" s="149"/>
      <c r="AE56" s="149"/>
      <c r="AF56" s="149"/>
      <c r="AG56" s="149" t="s">
        <v>169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ht="33.75" outlineLevel="1" x14ac:dyDescent="0.2">
      <c r="A57" s="156"/>
      <c r="B57" s="157"/>
      <c r="C57" s="190" t="s">
        <v>609</v>
      </c>
      <c r="D57" s="162"/>
      <c r="E57" s="163"/>
      <c r="F57" s="160"/>
      <c r="G57" s="160"/>
      <c r="H57" s="160"/>
      <c r="I57" s="160"/>
      <c r="J57" s="160"/>
      <c r="K57" s="160"/>
      <c r="L57" s="160"/>
      <c r="M57" s="160"/>
      <c r="N57" s="159"/>
      <c r="O57" s="159"/>
      <c r="P57" s="159"/>
      <c r="Q57" s="159"/>
      <c r="R57" s="160"/>
      <c r="S57" s="160"/>
      <c r="T57" s="160"/>
      <c r="U57" s="160"/>
      <c r="V57" s="160"/>
      <c r="W57" s="160"/>
      <c r="X57" s="160"/>
      <c r="Y57" s="149"/>
      <c r="Z57" s="149"/>
      <c r="AA57" s="149"/>
      <c r="AB57" s="149"/>
      <c r="AC57" s="149"/>
      <c r="AD57" s="149"/>
      <c r="AE57" s="149"/>
      <c r="AF57" s="149"/>
      <c r="AG57" s="149" t="s">
        <v>169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ht="33.75" outlineLevel="1" x14ac:dyDescent="0.2">
      <c r="A58" s="156"/>
      <c r="B58" s="157"/>
      <c r="C58" s="190" t="s">
        <v>610</v>
      </c>
      <c r="D58" s="162"/>
      <c r="E58" s="163"/>
      <c r="F58" s="160"/>
      <c r="G58" s="160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49"/>
      <c r="Z58" s="149"/>
      <c r="AA58" s="149"/>
      <c r="AB58" s="149"/>
      <c r="AC58" s="149"/>
      <c r="AD58" s="149"/>
      <c r="AE58" s="149"/>
      <c r="AF58" s="149"/>
      <c r="AG58" s="149" t="s">
        <v>169</v>
      </c>
      <c r="AH58" s="149">
        <v>0</v>
      </c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6"/>
      <c r="B59" s="157"/>
      <c r="C59" s="190" t="s">
        <v>611</v>
      </c>
      <c r="D59" s="162"/>
      <c r="E59" s="163"/>
      <c r="F59" s="160"/>
      <c r="G59" s="160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49"/>
      <c r="Z59" s="149"/>
      <c r="AA59" s="149"/>
      <c r="AB59" s="149"/>
      <c r="AC59" s="149"/>
      <c r="AD59" s="149"/>
      <c r="AE59" s="149"/>
      <c r="AF59" s="149"/>
      <c r="AG59" s="149" t="s">
        <v>169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ht="45" outlineLevel="1" x14ac:dyDescent="0.2">
      <c r="A60" s="156"/>
      <c r="B60" s="157"/>
      <c r="C60" s="190" t="s">
        <v>612</v>
      </c>
      <c r="D60" s="162"/>
      <c r="E60" s="163"/>
      <c r="F60" s="160"/>
      <c r="G60" s="160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49"/>
      <c r="Z60" s="149"/>
      <c r="AA60" s="149"/>
      <c r="AB60" s="149"/>
      <c r="AC60" s="149"/>
      <c r="AD60" s="149"/>
      <c r="AE60" s="149"/>
      <c r="AF60" s="149"/>
      <c r="AG60" s="149" t="s">
        <v>169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56"/>
      <c r="B61" s="157"/>
      <c r="C61" s="190" t="s">
        <v>613</v>
      </c>
      <c r="D61" s="162"/>
      <c r="E61" s="163"/>
      <c r="F61" s="160"/>
      <c r="G61" s="160"/>
      <c r="H61" s="160"/>
      <c r="I61" s="160"/>
      <c r="J61" s="160"/>
      <c r="K61" s="160"/>
      <c r="L61" s="160"/>
      <c r="M61" s="160"/>
      <c r="N61" s="159"/>
      <c r="O61" s="159"/>
      <c r="P61" s="159"/>
      <c r="Q61" s="159"/>
      <c r="R61" s="160"/>
      <c r="S61" s="160"/>
      <c r="T61" s="160"/>
      <c r="U61" s="160"/>
      <c r="V61" s="160"/>
      <c r="W61" s="160"/>
      <c r="X61" s="160"/>
      <c r="Y61" s="149"/>
      <c r="Z61" s="149"/>
      <c r="AA61" s="149"/>
      <c r="AB61" s="149"/>
      <c r="AC61" s="149"/>
      <c r="AD61" s="149"/>
      <c r="AE61" s="149"/>
      <c r="AF61" s="149"/>
      <c r="AG61" s="149" t="s">
        <v>169</v>
      </c>
      <c r="AH61" s="149">
        <v>0</v>
      </c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ht="45" outlineLevel="1" x14ac:dyDescent="0.2">
      <c r="A62" s="156"/>
      <c r="B62" s="157"/>
      <c r="C62" s="190" t="s">
        <v>614</v>
      </c>
      <c r="D62" s="162"/>
      <c r="E62" s="163"/>
      <c r="F62" s="160"/>
      <c r="G62" s="160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49"/>
      <c r="Z62" s="149"/>
      <c r="AA62" s="149"/>
      <c r="AB62" s="149"/>
      <c r="AC62" s="149"/>
      <c r="AD62" s="149"/>
      <c r="AE62" s="149"/>
      <c r="AF62" s="149"/>
      <c r="AG62" s="149" t="s">
        <v>169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x14ac:dyDescent="0.2">
      <c r="A63" s="168" t="s">
        <v>160</v>
      </c>
      <c r="B63" s="169" t="s">
        <v>57</v>
      </c>
      <c r="C63" s="188" t="s">
        <v>67</v>
      </c>
      <c r="D63" s="170"/>
      <c r="E63" s="171"/>
      <c r="F63" s="172"/>
      <c r="G63" s="173">
        <f>SUMIF(AG64:AG69,"&lt;&gt;NOR",G64:G69)</f>
        <v>0</v>
      </c>
      <c r="H63" s="167"/>
      <c r="I63" s="167">
        <f>SUM(I64:I69)</f>
        <v>0</v>
      </c>
      <c r="J63" s="167"/>
      <c r="K63" s="167">
        <f>SUM(K64:K69)</f>
        <v>0</v>
      </c>
      <c r="L63" s="167"/>
      <c r="M63" s="167">
        <f>SUM(M64:M69)</f>
        <v>0</v>
      </c>
      <c r="N63" s="166"/>
      <c r="O63" s="166">
        <f>SUM(O64:O69)</f>
        <v>0</v>
      </c>
      <c r="P63" s="166"/>
      <c r="Q63" s="166">
        <f>SUM(Q64:Q69)</f>
        <v>0</v>
      </c>
      <c r="R63" s="167"/>
      <c r="S63" s="167"/>
      <c r="T63" s="167"/>
      <c r="U63" s="167"/>
      <c r="V63" s="167">
        <f>SUM(V64:V69)</f>
        <v>0</v>
      </c>
      <c r="W63" s="167"/>
      <c r="X63" s="167"/>
      <c r="AG63" t="s">
        <v>161</v>
      </c>
    </row>
    <row r="64" spans="1:60" ht="45" outlineLevel="1" x14ac:dyDescent="0.2">
      <c r="A64" s="181">
        <v>43</v>
      </c>
      <c r="B64" s="182" t="s">
        <v>615</v>
      </c>
      <c r="C64" s="191" t="s">
        <v>616</v>
      </c>
      <c r="D64" s="183" t="s">
        <v>530</v>
      </c>
      <c r="E64" s="184">
        <v>2</v>
      </c>
      <c r="F64" s="185"/>
      <c r="G64" s="186">
        <f t="shared" ref="G64:G69" si="7">ROUND(E64*F64,2)</f>
        <v>0</v>
      </c>
      <c r="H64" s="161"/>
      <c r="I64" s="160">
        <f t="shared" ref="I64:I69" si="8">ROUND(E64*H64,2)</f>
        <v>0</v>
      </c>
      <c r="J64" s="161"/>
      <c r="K64" s="160">
        <f t="shared" ref="K64:K69" si="9">ROUND(E64*J64,2)</f>
        <v>0</v>
      </c>
      <c r="L64" s="160">
        <v>21</v>
      </c>
      <c r="M64" s="160">
        <f t="shared" ref="M64:M69" si="10">G64*(1+L64/100)</f>
        <v>0</v>
      </c>
      <c r="N64" s="159">
        <v>0</v>
      </c>
      <c r="O64" s="159">
        <f t="shared" ref="O64:O69" si="11">ROUND(E64*N64,2)</f>
        <v>0</v>
      </c>
      <c r="P64" s="159">
        <v>0</v>
      </c>
      <c r="Q64" s="159">
        <f t="shared" ref="Q64:Q69" si="12">ROUND(E64*P64,2)</f>
        <v>0</v>
      </c>
      <c r="R64" s="160"/>
      <c r="S64" s="160" t="s">
        <v>225</v>
      </c>
      <c r="T64" s="160" t="s">
        <v>226</v>
      </c>
      <c r="U64" s="160">
        <v>0</v>
      </c>
      <c r="V64" s="160">
        <f t="shared" ref="V64:V69" si="13">ROUND(E64*U64,2)</f>
        <v>0</v>
      </c>
      <c r="W64" s="160"/>
      <c r="X64" s="160" t="s">
        <v>166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167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22.5" outlineLevel="1" x14ac:dyDescent="0.2">
      <c r="A65" s="181">
        <v>44</v>
      </c>
      <c r="B65" s="182" t="s">
        <v>617</v>
      </c>
      <c r="C65" s="191" t="s">
        <v>618</v>
      </c>
      <c r="D65" s="183" t="s">
        <v>530</v>
      </c>
      <c r="E65" s="184">
        <v>2</v>
      </c>
      <c r="F65" s="185"/>
      <c r="G65" s="186">
        <f t="shared" si="7"/>
        <v>0</v>
      </c>
      <c r="H65" s="161"/>
      <c r="I65" s="160">
        <f t="shared" si="8"/>
        <v>0</v>
      </c>
      <c r="J65" s="161"/>
      <c r="K65" s="160">
        <f t="shared" si="9"/>
        <v>0</v>
      </c>
      <c r="L65" s="160">
        <v>21</v>
      </c>
      <c r="M65" s="160">
        <f t="shared" si="10"/>
        <v>0</v>
      </c>
      <c r="N65" s="159">
        <v>0</v>
      </c>
      <c r="O65" s="159">
        <f t="shared" si="11"/>
        <v>0</v>
      </c>
      <c r="P65" s="159">
        <v>0</v>
      </c>
      <c r="Q65" s="159">
        <f t="shared" si="12"/>
        <v>0</v>
      </c>
      <c r="R65" s="160"/>
      <c r="S65" s="160" t="s">
        <v>225</v>
      </c>
      <c r="T65" s="160" t="s">
        <v>226</v>
      </c>
      <c r="U65" s="160">
        <v>0</v>
      </c>
      <c r="V65" s="160">
        <f t="shared" si="13"/>
        <v>0</v>
      </c>
      <c r="W65" s="160"/>
      <c r="X65" s="160" t="s">
        <v>166</v>
      </c>
      <c r="Y65" s="149"/>
      <c r="Z65" s="149"/>
      <c r="AA65" s="149"/>
      <c r="AB65" s="149"/>
      <c r="AC65" s="149"/>
      <c r="AD65" s="149"/>
      <c r="AE65" s="149"/>
      <c r="AF65" s="149"/>
      <c r="AG65" s="149" t="s">
        <v>167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ht="45" outlineLevel="1" x14ac:dyDescent="0.2">
      <c r="A66" s="181">
        <v>45</v>
      </c>
      <c r="B66" s="182" t="s">
        <v>619</v>
      </c>
      <c r="C66" s="191" t="s">
        <v>620</v>
      </c>
      <c r="D66" s="183" t="s">
        <v>530</v>
      </c>
      <c r="E66" s="184">
        <v>2</v>
      </c>
      <c r="F66" s="185"/>
      <c r="G66" s="186">
        <f t="shared" si="7"/>
        <v>0</v>
      </c>
      <c r="H66" s="161"/>
      <c r="I66" s="160">
        <f t="shared" si="8"/>
        <v>0</v>
      </c>
      <c r="J66" s="161"/>
      <c r="K66" s="160">
        <f t="shared" si="9"/>
        <v>0</v>
      </c>
      <c r="L66" s="160">
        <v>21</v>
      </c>
      <c r="M66" s="160">
        <f t="shared" si="10"/>
        <v>0</v>
      </c>
      <c r="N66" s="159">
        <v>0</v>
      </c>
      <c r="O66" s="159">
        <f t="shared" si="11"/>
        <v>0</v>
      </c>
      <c r="P66" s="159">
        <v>0</v>
      </c>
      <c r="Q66" s="159">
        <f t="shared" si="12"/>
        <v>0</v>
      </c>
      <c r="R66" s="160"/>
      <c r="S66" s="160" t="s">
        <v>225</v>
      </c>
      <c r="T66" s="160" t="s">
        <v>226</v>
      </c>
      <c r="U66" s="160">
        <v>0</v>
      </c>
      <c r="V66" s="160">
        <f t="shared" si="13"/>
        <v>0</v>
      </c>
      <c r="W66" s="160"/>
      <c r="X66" s="160" t="s">
        <v>166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167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ht="22.5" outlineLevel="1" x14ac:dyDescent="0.2">
      <c r="A67" s="181">
        <v>46</v>
      </c>
      <c r="B67" s="182" t="s">
        <v>621</v>
      </c>
      <c r="C67" s="191" t="s">
        <v>622</v>
      </c>
      <c r="D67" s="183" t="s">
        <v>530</v>
      </c>
      <c r="E67" s="184">
        <v>2</v>
      </c>
      <c r="F67" s="185"/>
      <c r="G67" s="186">
        <f t="shared" si="7"/>
        <v>0</v>
      </c>
      <c r="H67" s="161"/>
      <c r="I67" s="160">
        <f t="shared" si="8"/>
        <v>0</v>
      </c>
      <c r="J67" s="161"/>
      <c r="K67" s="160">
        <f t="shared" si="9"/>
        <v>0</v>
      </c>
      <c r="L67" s="160">
        <v>21</v>
      </c>
      <c r="M67" s="160">
        <f t="shared" si="10"/>
        <v>0</v>
      </c>
      <c r="N67" s="159">
        <v>0</v>
      </c>
      <c r="O67" s="159">
        <f t="shared" si="11"/>
        <v>0</v>
      </c>
      <c r="P67" s="159">
        <v>0</v>
      </c>
      <c r="Q67" s="159">
        <f t="shared" si="12"/>
        <v>0</v>
      </c>
      <c r="R67" s="160"/>
      <c r="S67" s="160" t="s">
        <v>225</v>
      </c>
      <c r="T67" s="160" t="s">
        <v>226</v>
      </c>
      <c r="U67" s="160">
        <v>0</v>
      </c>
      <c r="V67" s="160">
        <f t="shared" si="13"/>
        <v>0</v>
      </c>
      <c r="W67" s="160"/>
      <c r="X67" s="160" t="s">
        <v>166</v>
      </c>
      <c r="Y67" s="149"/>
      <c r="Z67" s="149"/>
      <c r="AA67" s="149"/>
      <c r="AB67" s="149"/>
      <c r="AC67" s="149"/>
      <c r="AD67" s="149"/>
      <c r="AE67" s="149"/>
      <c r="AF67" s="149"/>
      <c r="AG67" s="149" t="s">
        <v>167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ht="22.5" outlineLevel="1" x14ac:dyDescent="0.2">
      <c r="A68" s="181">
        <v>47</v>
      </c>
      <c r="B68" s="182" t="s">
        <v>623</v>
      </c>
      <c r="C68" s="191" t="s">
        <v>624</v>
      </c>
      <c r="D68" s="183" t="s">
        <v>530</v>
      </c>
      <c r="E68" s="184">
        <v>2</v>
      </c>
      <c r="F68" s="185"/>
      <c r="G68" s="186">
        <f t="shared" si="7"/>
        <v>0</v>
      </c>
      <c r="H68" s="161"/>
      <c r="I68" s="160">
        <f t="shared" si="8"/>
        <v>0</v>
      </c>
      <c r="J68" s="161"/>
      <c r="K68" s="160">
        <f t="shared" si="9"/>
        <v>0</v>
      </c>
      <c r="L68" s="160">
        <v>21</v>
      </c>
      <c r="M68" s="160">
        <f t="shared" si="10"/>
        <v>0</v>
      </c>
      <c r="N68" s="159">
        <v>0</v>
      </c>
      <c r="O68" s="159">
        <f t="shared" si="11"/>
        <v>0</v>
      </c>
      <c r="P68" s="159">
        <v>0</v>
      </c>
      <c r="Q68" s="159">
        <f t="shared" si="12"/>
        <v>0</v>
      </c>
      <c r="R68" s="160"/>
      <c r="S68" s="160" t="s">
        <v>225</v>
      </c>
      <c r="T68" s="160" t="s">
        <v>226</v>
      </c>
      <c r="U68" s="160">
        <v>0</v>
      </c>
      <c r="V68" s="160">
        <f t="shared" si="13"/>
        <v>0</v>
      </c>
      <c r="W68" s="160"/>
      <c r="X68" s="160" t="s">
        <v>166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167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outlineLevel="1" x14ac:dyDescent="0.2">
      <c r="A69" s="181">
        <v>48</v>
      </c>
      <c r="B69" s="182" t="s">
        <v>625</v>
      </c>
      <c r="C69" s="191" t="s">
        <v>626</v>
      </c>
      <c r="D69" s="183" t="s">
        <v>530</v>
      </c>
      <c r="E69" s="184">
        <v>2</v>
      </c>
      <c r="F69" s="185"/>
      <c r="G69" s="186">
        <f t="shared" si="7"/>
        <v>0</v>
      </c>
      <c r="H69" s="161"/>
      <c r="I69" s="160">
        <f t="shared" si="8"/>
        <v>0</v>
      </c>
      <c r="J69" s="161"/>
      <c r="K69" s="160">
        <f t="shared" si="9"/>
        <v>0</v>
      </c>
      <c r="L69" s="160">
        <v>21</v>
      </c>
      <c r="M69" s="160">
        <f t="shared" si="10"/>
        <v>0</v>
      </c>
      <c r="N69" s="159">
        <v>0</v>
      </c>
      <c r="O69" s="159">
        <f t="shared" si="11"/>
        <v>0</v>
      </c>
      <c r="P69" s="159">
        <v>0</v>
      </c>
      <c r="Q69" s="159">
        <f t="shared" si="12"/>
        <v>0</v>
      </c>
      <c r="R69" s="160"/>
      <c r="S69" s="160" t="s">
        <v>225</v>
      </c>
      <c r="T69" s="160" t="s">
        <v>226</v>
      </c>
      <c r="U69" s="160">
        <v>0</v>
      </c>
      <c r="V69" s="160">
        <f t="shared" si="13"/>
        <v>0</v>
      </c>
      <c r="W69" s="160"/>
      <c r="X69" s="160" t="s">
        <v>166</v>
      </c>
      <c r="Y69" s="149"/>
      <c r="Z69" s="149"/>
      <c r="AA69" s="149"/>
      <c r="AB69" s="149"/>
      <c r="AC69" s="149"/>
      <c r="AD69" s="149"/>
      <c r="AE69" s="149"/>
      <c r="AF69" s="149"/>
      <c r="AG69" s="149" t="s">
        <v>167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ht="25.5" x14ac:dyDescent="0.2">
      <c r="A70" s="168" t="s">
        <v>160</v>
      </c>
      <c r="B70" s="169" t="s">
        <v>68</v>
      </c>
      <c r="C70" s="188" t="s">
        <v>69</v>
      </c>
      <c r="D70" s="170"/>
      <c r="E70" s="171"/>
      <c r="F70" s="172"/>
      <c r="G70" s="173">
        <f>SUMIF(AG71:AG75,"&lt;&gt;NOR",G71:G75)</f>
        <v>0</v>
      </c>
      <c r="H70" s="167"/>
      <c r="I70" s="167">
        <f>SUM(I71:I75)</f>
        <v>0</v>
      </c>
      <c r="J70" s="167"/>
      <c r="K70" s="167">
        <f>SUM(K71:K75)</f>
        <v>0</v>
      </c>
      <c r="L70" s="167"/>
      <c r="M70" s="167">
        <f>SUM(M71:M75)</f>
        <v>0</v>
      </c>
      <c r="N70" s="166"/>
      <c r="O70" s="166">
        <f>SUM(O71:O75)</f>
        <v>0</v>
      </c>
      <c r="P70" s="166"/>
      <c r="Q70" s="166">
        <f>SUM(Q71:Q75)</f>
        <v>0</v>
      </c>
      <c r="R70" s="167"/>
      <c r="S70" s="167"/>
      <c r="T70" s="167"/>
      <c r="U70" s="167"/>
      <c r="V70" s="167">
        <f>SUM(V71:V75)</f>
        <v>0</v>
      </c>
      <c r="W70" s="167"/>
      <c r="X70" s="167"/>
      <c r="AG70" t="s">
        <v>161</v>
      </c>
    </row>
    <row r="71" spans="1:60" ht="22.5" outlineLevel="1" x14ac:dyDescent="0.2">
      <c r="A71" s="181">
        <v>49</v>
      </c>
      <c r="B71" s="182" t="s">
        <v>86</v>
      </c>
      <c r="C71" s="191" t="s">
        <v>627</v>
      </c>
      <c r="D71" s="183" t="s">
        <v>530</v>
      </c>
      <c r="E71" s="184">
        <v>1</v>
      </c>
      <c r="F71" s="185"/>
      <c r="G71" s="186">
        <f>ROUND(E71*F71,2)</f>
        <v>0</v>
      </c>
      <c r="H71" s="161"/>
      <c r="I71" s="160">
        <f>ROUND(E71*H71,2)</f>
        <v>0</v>
      </c>
      <c r="J71" s="161"/>
      <c r="K71" s="160">
        <f>ROUND(E71*J71,2)</f>
        <v>0</v>
      </c>
      <c r="L71" s="160">
        <v>21</v>
      </c>
      <c r="M71" s="160">
        <f>G71*(1+L71/100)</f>
        <v>0</v>
      </c>
      <c r="N71" s="159">
        <v>0</v>
      </c>
      <c r="O71" s="159">
        <f>ROUND(E71*N71,2)</f>
        <v>0</v>
      </c>
      <c r="P71" s="159">
        <v>0</v>
      </c>
      <c r="Q71" s="159">
        <f>ROUND(E71*P71,2)</f>
        <v>0</v>
      </c>
      <c r="R71" s="160"/>
      <c r="S71" s="160" t="s">
        <v>225</v>
      </c>
      <c r="T71" s="160" t="s">
        <v>226</v>
      </c>
      <c r="U71" s="160">
        <v>0</v>
      </c>
      <c r="V71" s="160">
        <f>ROUND(E71*U71,2)</f>
        <v>0</v>
      </c>
      <c r="W71" s="160"/>
      <c r="X71" s="160" t="s">
        <v>166</v>
      </c>
      <c r="Y71" s="149"/>
      <c r="Z71" s="149"/>
      <c r="AA71" s="149"/>
      <c r="AB71" s="149"/>
      <c r="AC71" s="149"/>
      <c r="AD71" s="149"/>
      <c r="AE71" s="149"/>
      <c r="AF71" s="149"/>
      <c r="AG71" s="149" t="s">
        <v>167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ht="22.5" outlineLevel="1" x14ac:dyDescent="0.2">
      <c r="A72" s="181">
        <v>50</v>
      </c>
      <c r="B72" s="182" t="s">
        <v>628</v>
      </c>
      <c r="C72" s="191" t="s">
        <v>629</v>
      </c>
      <c r="D72" s="183" t="s">
        <v>530</v>
      </c>
      <c r="E72" s="184">
        <v>1</v>
      </c>
      <c r="F72" s="185"/>
      <c r="G72" s="186">
        <f>ROUND(E72*F72,2)</f>
        <v>0</v>
      </c>
      <c r="H72" s="161"/>
      <c r="I72" s="160">
        <f>ROUND(E72*H72,2)</f>
        <v>0</v>
      </c>
      <c r="J72" s="161"/>
      <c r="K72" s="160">
        <f>ROUND(E72*J72,2)</f>
        <v>0</v>
      </c>
      <c r="L72" s="160">
        <v>21</v>
      </c>
      <c r="M72" s="160">
        <f>G72*(1+L72/100)</f>
        <v>0</v>
      </c>
      <c r="N72" s="159">
        <v>0</v>
      </c>
      <c r="O72" s="159">
        <f>ROUND(E72*N72,2)</f>
        <v>0</v>
      </c>
      <c r="P72" s="159">
        <v>0</v>
      </c>
      <c r="Q72" s="159">
        <f>ROUND(E72*P72,2)</f>
        <v>0</v>
      </c>
      <c r="R72" s="160"/>
      <c r="S72" s="160" t="s">
        <v>225</v>
      </c>
      <c r="T72" s="160" t="s">
        <v>226</v>
      </c>
      <c r="U72" s="160">
        <v>0</v>
      </c>
      <c r="V72" s="160">
        <f>ROUND(E72*U72,2)</f>
        <v>0</v>
      </c>
      <c r="W72" s="160"/>
      <c r="X72" s="160" t="s">
        <v>166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167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ht="22.5" outlineLevel="1" x14ac:dyDescent="0.2">
      <c r="A73" s="181">
        <v>51</v>
      </c>
      <c r="B73" s="182" t="s">
        <v>630</v>
      </c>
      <c r="C73" s="191" t="s">
        <v>631</v>
      </c>
      <c r="D73" s="183" t="s">
        <v>530</v>
      </c>
      <c r="E73" s="184">
        <v>1</v>
      </c>
      <c r="F73" s="185"/>
      <c r="G73" s="186">
        <f>ROUND(E73*F73,2)</f>
        <v>0</v>
      </c>
      <c r="H73" s="161"/>
      <c r="I73" s="160">
        <f>ROUND(E73*H73,2)</f>
        <v>0</v>
      </c>
      <c r="J73" s="161"/>
      <c r="K73" s="160">
        <f>ROUND(E73*J73,2)</f>
        <v>0</v>
      </c>
      <c r="L73" s="160">
        <v>21</v>
      </c>
      <c r="M73" s="160">
        <f>G73*(1+L73/100)</f>
        <v>0</v>
      </c>
      <c r="N73" s="159">
        <v>0</v>
      </c>
      <c r="O73" s="159">
        <f>ROUND(E73*N73,2)</f>
        <v>0</v>
      </c>
      <c r="P73" s="159">
        <v>0</v>
      </c>
      <c r="Q73" s="159">
        <f>ROUND(E73*P73,2)</f>
        <v>0</v>
      </c>
      <c r="R73" s="160"/>
      <c r="S73" s="160" t="s">
        <v>225</v>
      </c>
      <c r="T73" s="160" t="s">
        <v>226</v>
      </c>
      <c r="U73" s="160">
        <v>0</v>
      </c>
      <c r="V73" s="160">
        <f>ROUND(E73*U73,2)</f>
        <v>0</v>
      </c>
      <c r="W73" s="160"/>
      <c r="X73" s="160" t="s">
        <v>166</v>
      </c>
      <c r="Y73" s="149"/>
      <c r="Z73" s="149"/>
      <c r="AA73" s="149"/>
      <c r="AB73" s="149"/>
      <c r="AC73" s="149"/>
      <c r="AD73" s="149"/>
      <c r="AE73" s="149"/>
      <c r="AF73" s="149"/>
      <c r="AG73" s="149" t="s">
        <v>167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ht="22.5" outlineLevel="1" x14ac:dyDescent="0.2">
      <c r="A74" s="181">
        <v>52</v>
      </c>
      <c r="B74" s="182" t="s">
        <v>632</v>
      </c>
      <c r="C74" s="191" t="s">
        <v>633</v>
      </c>
      <c r="D74" s="183" t="s">
        <v>530</v>
      </c>
      <c r="E74" s="184">
        <v>1</v>
      </c>
      <c r="F74" s="185"/>
      <c r="G74" s="186">
        <f>ROUND(E74*F74,2)</f>
        <v>0</v>
      </c>
      <c r="H74" s="161"/>
      <c r="I74" s="160">
        <f>ROUND(E74*H74,2)</f>
        <v>0</v>
      </c>
      <c r="J74" s="161"/>
      <c r="K74" s="160">
        <f>ROUND(E74*J74,2)</f>
        <v>0</v>
      </c>
      <c r="L74" s="160">
        <v>21</v>
      </c>
      <c r="M74" s="160">
        <f>G74*(1+L74/100)</f>
        <v>0</v>
      </c>
      <c r="N74" s="159">
        <v>0</v>
      </c>
      <c r="O74" s="159">
        <f>ROUND(E74*N74,2)</f>
        <v>0</v>
      </c>
      <c r="P74" s="159">
        <v>0</v>
      </c>
      <c r="Q74" s="159">
        <f>ROUND(E74*P74,2)</f>
        <v>0</v>
      </c>
      <c r="R74" s="160"/>
      <c r="S74" s="160" t="s">
        <v>225</v>
      </c>
      <c r="T74" s="160" t="s">
        <v>226</v>
      </c>
      <c r="U74" s="160">
        <v>0</v>
      </c>
      <c r="V74" s="160">
        <f>ROUND(E74*U74,2)</f>
        <v>0</v>
      </c>
      <c r="W74" s="160"/>
      <c r="X74" s="160" t="s">
        <v>166</v>
      </c>
      <c r="Y74" s="149"/>
      <c r="Z74" s="149"/>
      <c r="AA74" s="149"/>
      <c r="AB74" s="149"/>
      <c r="AC74" s="149"/>
      <c r="AD74" s="149"/>
      <c r="AE74" s="149"/>
      <c r="AF74" s="149"/>
      <c r="AG74" s="149" t="s">
        <v>167</v>
      </c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ht="22.5" outlineLevel="1" x14ac:dyDescent="0.2">
      <c r="A75" s="181">
        <v>53</v>
      </c>
      <c r="B75" s="182" t="s">
        <v>634</v>
      </c>
      <c r="C75" s="191" t="s">
        <v>635</v>
      </c>
      <c r="D75" s="183" t="s">
        <v>530</v>
      </c>
      <c r="E75" s="184">
        <v>1</v>
      </c>
      <c r="F75" s="185"/>
      <c r="G75" s="186">
        <f>ROUND(E75*F75,2)</f>
        <v>0</v>
      </c>
      <c r="H75" s="161"/>
      <c r="I75" s="160">
        <f>ROUND(E75*H75,2)</f>
        <v>0</v>
      </c>
      <c r="J75" s="161"/>
      <c r="K75" s="160">
        <f>ROUND(E75*J75,2)</f>
        <v>0</v>
      </c>
      <c r="L75" s="160">
        <v>21</v>
      </c>
      <c r="M75" s="160">
        <f>G75*(1+L75/100)</f>
        <v>0</v>
      </c>
      <c r="N75" s="159">
        <v>0</v>
      </c>
      <c r="O75" s="159">
        <f>ROUND(E75*N75,2)</f>
        <v>0</v>
      </c>
      <c r="P75" s="159">
        <v>0</v>
      </c>
      <c r="Q75" s="159">
        <f>ROUND(E75*P75,2)</f>
        <v>0</v>
      </c>
      <c r="R75" s="160"/>
      <c r="S75" s="160" t="s">
        <v>225</v>
      </c>
      <c r="T75" s="160" t="s">
        <v>226</v>
      </c>
      <c r="U75" s="160">
        <v>0</v>
      </c>
      <c r="V75" s="160">
        <f>ROUND(E75*U75,2)</f>
        <v>0</v>
      </c>
      <c r="W75" s="160"/>
      <c r="X75" s="160" t="s">
        <v>166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167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ht="25.5" x14ac:dyDescent="0.2">
      <c r="A76" s="168" t="s">
        <v>160</v>
      </c>
      <c r="B76" s="169" t="s">
        <v>70</v>
      </c>
      <c r="C76" s="188" t="s">
        <v>71</v>
      </c>
      <c r="D76" s="170"/>
      <c r="E76" s="171"/>
      <c r="F76" s="172"/>
      <c r="G76" s="173">
        <f>SUMIF(AG77:AG80,"&lt;&gt;NOR",G77:G80)</f>
        <v>0</v>
      </c>
      <c r="H76" s="167"/>
      <c r="I76" s="167">
        <f>SUM(I77:I80)</f>
        <v>0</v>
      </c>
      <c r="J76" s="167"/>
      <c r="K76" s="167">
        <f>SUM(K77:K80)</f>
        <v>0</v>
      </c>
      <c r="L76" s="167"/>
      <c r="M76" s="167">
        <f>SUM(M77:M80)</f>
        <v>0</v>
      </c>
      <c r="N76" s="166"/>
      <c r="O76" s="166">
        <f>SUM(O77:O80)</f>
        <v>0</v>
      </c>
      <c r="P76" s="166"/>
      <c r="Q76" s="166">
        <f>SUM(Q77:Q80)</f>
        <v>0</v>
      </c>
      <c r="R76" s="167"/>
      <c r="S76" s="167"/>
      <c r="T76" s="167"/>
      <c r="U76" s="167"/>
      <c r="V76" s="167">
        <f>SUM(V77:V80)</f>
        <v>0</v>
      </c>
      <c r="W76" s="167"/>
      <c r="X76" s="167"/>
      <c r="AG76" t="s">
        <v>161</v>
      </c>
    </row>
    <row r="77" spans="1:60" outlineLevel="1" x14ac:dyDescent="0.2">
      <c r="A77" s="181">
        <v>54</v>
      </c>
      <c r="B77" s="182" t="s">
        <v>636</v>
      </c>
      <c r="C77" s="191" t="s">
        <v>637</v>
      </c>
      <c r="D77" s="183" t="s">
        <v>196</v>
      </c>
      <c r="E77" s="184">
        <v>6</v>
      </c>
      <c r="F77" s="185"/>
      <c r="G77" s="186">
        <f>ROUND(E77*F77,2)</f>
        <v>0</v>
      </c>
      <c r="H77" s="161"/>
      <c r="I77" s="160">
        <f>ROUND(E77*H77,2)</f>
        <v>0</v>
      </c>
      <c r="J77" s="161"/>
      <c r="K77" s="160">
        <f>ROUND(E77*J77,2)</f>
        <v>0</v>
      </c>
      <c r="L77" s="160">
        <v>21</v>
      </c>
      <c r="M77" s="160">
        <f>G77*(1+L77/100)</f>
        <v>0</v>
      </c>
      <c r="N77" s="159">
        <v>0</v>
      </c>
      <c r="O77" s="159">
        <f>ROUND(E77*N77,2)</f>
        <v>0</v>
      </c>
      <c r="P77" s="159">
        <v>0</v>
      </c>
      <c r="Q77" s="159">
        <f>ROUND(E77*P77,2)</f>
        <v>0</v>
      </c>
      <c r="R77" s="160"/>
      <c r="S77" s="160" t="s">
        <v>225</v>
      </c>
      <c r="T77" s="160" t="s">
        <v>226</v>
      </c>
      <c r="U77" s="160">
        <v>0</v>
      </c>
      <c r="V77" s="160">
        <f>ROUND(E77*U77,2)</f>
        <v>0</v>
      </c>
      <c r="W77" s="160"/>
      <c r="X77" s="160" t="s">
        <v>166</v>
      </c>
      <c r="Y77" s="149"/>
      <c r="Z77" s="149"/>
      <c r="AA77" s="149"/>
      <c r="AB77" s="149"/>
      <c r="AC77" s="149"/>
      <c r="AD77" s="149"/>
      <c r="AE77" s="149"/>
      <c r="AF77" s="149"/>
      <c r="AG77" s="149" t="s">
        <v>167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outlineLevel="1" x14ac:dyDescent="0.2">
      <c r="A78" s="181">
        <v>55</v>
      </c>
      <c r="B78" s="182" t="s">
        <v>638</v>
      </c>
      <c r="C78" s="191" t="s">
        <v>639</v>
      </c>
      <c r="D78" s="183" t="s">
        <v>196</v>
      </c>
      <c r="E78" s="184">
        <v>6</v>
      </c>
      <c r="F78" s="185"/>
      <c r="G78" s="186">
        <f>ROUND(E78*F78,2)</f>
        <v>0</v>
      </c>
      <c r="H78" s="161"/>
      <c r="I78" s="160">
        <f>ROUND(E78*H78,2)</f>
        <v>0</v>
      </c>
      <c r="J78" s="161"/>
      <c r="K78" s="160">
        <f>ROUND(E78*J78,2)</f>
        <v>0</v>
      </c>
      <c r="L78" s="160">
        <v>21</v>
      </c>
      <c r="M78" s="160">
        <f>G78*(1+L78/100)</f>
        <v>0</v>
      </c>
      <c r="N78" s="159">
        <v>0</v>
      </c>
      <c r="O78" s="159">
        <f>ROUND(E78*N78,2)</f>
        <v>0</v>
      </c>
      <c r="P78" s="159">
        <v>0</v>
      </c>
      <c r="Q78" s="159">
        <f>ROUND(E78*P78,2)</f>
        <v>0</v>
      </c>
      <c r="R78" s="160"/>
      <c r="S78" s="160" t="s">
        <v>225</v>
      </c>
      <c r="T78" s="160" t="s">
        <v>226</v>
      </c>
      <c r="U78" s="160">
        <v>0</v>
      </c>
      <c r="V78" s="160">
        <f>ROUND(E78*U78,2)</f>
        <v>0</v>
      </c>
      <c r="W78" s="160"/>
      <c r="X78" s="160" t="s">
        <v>166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167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81">
        <v>56</v>
      </c>
      <c r="B79" s="182" t="s">
        <v>640</v>
      </c>
      <c r="C79" s="191" t="s">
        <v>641</v>
      </c>
      <c r="D79" s="183" t="s">
        <v>530</v>
      </c>
      <c r="E79" s="184">
        <v>1</v>
      </c>
      <c r="F79" s="185"/>
      <c r="G79" s="186">
        <f>ROUND(E79*F79,2)</f>
        <v>0</v>
      </c>
      <c r="H79" s="161"/>
      <c r="I79" s="160">
        <f>ROUND(E79*H79,2)</f>
        <v>0</v>
      </c>
      <c r="J79" s="161"/>
      <c r="K79" s="160">
        <f>ROUND(E79*J79,2)</f>
        <v>0</v>
      </c>
      <c r="L79" s="160">
        <v>21</v>
      </c>
      <c r="M79" s="160">
        <f>G79*(1+L79/100)</f>
        <v>0</v>
      </c>
      <c r="N79" s="159">
        <v>0</v>
      </c>
      <c r="O79" s="159">
        <f>ROUND(E79*N79,2)</f>
        <v>0</v>
      </c>
      <c r="P79" s="159">
        <v>0</v>
      </c>
      <c r="Q79" s="159">
        <f>ROUND(E79*P79,2)</f>
        <v>0</v>
      </c>
      <c r="R79" s="160"/>
      <c r="S79" s="160" t="s">
        <v>225</v>
      </c>
      <c r="T79" s="160" t="s">
        <v>226</v>
      </c>
      <c r="U79" s="160">
        <v>0</v>
      </c>
      <c r="V79" s="160">
        <f>ROUND(E79*U79,2)</f>
        <v>0</v>
      </c>
      <c r="W79" s="160"/>
      <c r="X79" s="160" t="s">
        <v>166</v>
      </c>
      <c r="Y79" s="149"/>
      <c r="Z79" s="149"/>
      <c r="AA79" s="149"/>
      <c r="AB79" s="149"/>
      <c r="AC79" s="149"/>
      <c r="AD79" s="149"/>
      <c r="AE79" s="149"/>
      <c r="AF79" s="149"/>
      <c r="AG79" s="149" t="s">
        <v>167</v>
      </c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81">
        <v>57</v>
      </c>
      <c r="B80" s="182" t="s">
        <v>642</v>
      </c>
      <c r="C80" s="191" t="s">
        <v>643</v>
      </c>
      <c r="D80" s="183" t="s">
        <v>530</v>
      </c>
      <c r="E80" s="184">
        <v>1</v>
      </c>
      <c r="F80" s="185"/>
      <c r="G80" s="186">
        <f>ROUND(E80*F80,2)</f>
        <v>0</v>
      </c>
      <c r="H80" s="161"/>
      <c r="I80" s="160">
        <f>ROUND(E80*H80,2)</f>
        <v>0</v>
      </c>
      <c r="J80" s="161"/>
      <c r="K80" s="160">
        <f>ROUND(E80*J80,2)</f>
        <v>0</v>
      </c>
      <c r="L80" s="160">
        <v>21</v>
      </c>
      <c r="M80" s="160">
        <f>G80*(1+L80/100)</f>
        <v>0</v>
      </c>
      <c r="N80" s="159">
        <v>0</v>
      </c>
      <c r="O80" s="159">
        <f>ROUND(E80*N80,2)</f>
        <v>0</v>
      </c>
      <c r="P80" s="159">
        <v>0</v>
      </c>
      <c r="Q80" s="159">
        <f>ROUND(E80*P80,2)</f>
        <v>0</v>
      </c>
      <c r="R80" s="160"/>
      <c r="S80" s="160" t="s">
        <v>225</v>
      </c>
      <c r="T80" s="160" t="s">
        <v>226</v>
      </c>
      <c r="U80" s="160">
        <v>0</v>
      </c>
      <c r="V80" s="160">
        <f>ROUND(E80*U80,2)</f>
        <v>0</v>
      </c>
      <c r="W80" s="160"/>
      <c r="X80" s="160" t="s">
        <v>166</v>
      </c>
      <c r="Y80" s="149"/>
      <c r="Z80" s="149"/>
      <c r="AA80" s="149"/>
      <c r="AB80" s="149"/>
      <c r="AC80" s="149"/>
      <c r="AD80" s="149"/>
      <c r="AE80" s="149"/>
      <c r="AF80" s="149"/>
      <c r="AG80" s="149" t="s">
        <v>167</v>
      </c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x14ac:dyDescent="0.2">
      <c r="A81" s="168" t="s">
        <v>160</v>
      </c>
      <c r="B81" s="169" t="s">
        <v>72</v>
      </c>
      <c r="C81" s="188" t="s">
        <v>73</v>
      </c>
      <c r="D81" s="170"/>
      <c r="E81" s="171"/>
      <c r="F81" s="172"/>
      <c r="G81" s="173">
        <f>SUMIF(AG82:AG94,"&lt;&gt;NOR",G82:G94)</f>
        <v>0</v>
      </c>
      <c r="H81" s="167"/>
      <c r="I81" s="167">
        <f>SUM(I82:I94)</f>
        <v>0</v>
      </c>
      <c r="J81" s="167"/>
      <c r="K81" s="167">
        <f>SUM(K82:K94)</f>
        <v>0</v>
      </c>
      <c r="L81" s="167"/>
      <c r="M81" s="167">
        <f>SUM(M82:M94)</f>
        <v>0</v>
      </c>
      <c r="N81" s="166"/>
      <c r="O81" s="166">
        <f>SUM(O82:O94)</f>
        <v>0</v>
      </c>
      <c r="P81" s="166"/>
      <c r="Q81" s="166">
        <f>SUM(Q82:Q94)</f>
        <v>0</v>
      </c>
      <c r="R81" s="167"/>
      <c r="S81" s="167"/>
      <c r="T81" s="167"/>
      <c r="U81" s="167"/>
      <c r="V81" s="167">
        <f>SUM(V82:V94)</f>
        <v>0</v>
      </c>
      <c r="W81" s="167"/>
      <c r="X81" s="167"/>
      <c r="AG81" t="s">
        <v>161</v>
      </c>
    </row>
    <row r="82" spans="1:60" outlineLevel="1" x14ac:dyDescent="0.2">
      <c r="A82" s="181">
        <v>58</v>
      </c>
      <c r="B82" s="182" t="s">
        <v>90</v>
      </c>
      <c r="C82" s="191" t="s">
        <v>535</v>
      </c>
      <c r="D82" s="183" t="s">
        <v>530</v>
      </c>
      <c r="E82" s="184">
        <v>1</v>
      </c>
      <c r="F82" s="185"/>
      <c r="G82" s="186">
        <f t="shared" ref="G82:G94" si="14">ROUND(E82*F82,2)</f>
        <v>0</v>
      </c>
      <c r="H82" s="161"/>
      <c r="I82" s="160">
        <f t="shared" ref="I82:I94" si="15">ROUND(E82*H82,2)</f>
        <v>0</v>
      </c>
      <c r="J82" s="161"/>
      <c r="K82" s="160">
        <f t="shared" ref="K82:K94" si="16">ROUND(E82*J82,2)</f>
        <v>0</v>
      </c>
      <c r="L82" s="160">
        <v>21</v>
      </c>
      <c r="M82" s="160">
        <f t="shared" ref="M82:M94" si="17">G82*(1+L82/100)</f>
        <v>0</v>
      </c>
      <c r="N82" s="159">
        <v>0</v>
      </c>
      <c r="O82" s="159">
        <f t="shared" ref="O82:O94" si="18">ROUND(E82*N82,2)</f>
        <v>0</v>
      </c>
      <c r="P82" s="159">
        <v>0</v>
      </c>
      <c r="Q82" s="159">
        <f t="shared" ref="Q82:Q94" si="19">ROUND(E82*P82,2)</f>
        <v>0</v>
      </c>
      <c r="R82" s="160"/>
      <c r="S82" s="160" t="s">
        <v>225</v>
      </c>
      <c r="T82" s="160" t="s">
        <v>226</v>
      </c>
      <c r="U82" s="160">
        <v>0</v>
      </c>
      <c r="V82" s="160">
        <f t="shared" ref="V82:V94" si="20">ROUND(E82*U82,2)</f>
        <v>0</v>
      </c>
      <c r="W82" s="160"/>
      <c r="X82" s="160" t="s">
        <v>166</v>
      </c>
      <c r="Y82" s="149"/>
      <c r="Z82" s="149"/>
      <c r="AA82" s="149"/>
      <c r="AB82" s="149"/>
      <c r="AC82" s="149"/>
      <c r="AD82" s="149"/>
      <c r="AE82" s="149"/>
      <c r="AF82" s="149"/>
      <c r="AG82" s="149" t="s">
        <v>167</v>
      </c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81">
        <v>59</v>
      </c>
      <c r="B83" s="182" t="s">
        <v>644</v>
      </c>
      <c r="C83" s="191" t="s">
        <v>542</v>
      </c>
      <c r="D83" s="183" t="s">
        <v>530</v>
      </c>
      <c r="E83" s="184">
        <v>1</v>
      </c>
      <c r="F83" s="185"/>
      <c r="G83" s="186">
        <f t="shared" si="14"/>
        <v>0</v>
      </c>
      <c r="H83" s="161"/>
      <c r="I83" s="160">
        <f t="shared" si="15"/>
        <v>0</v>
      </c>
      <c r="J83" s="161"/>
      <c r="K83" s="160">
        <f t="shared" si="16"/>
        <v>0</v>
      </c>
      <c r="L83" s="160">
        <v>21</v>
      </c>
      <c r="M83" s="160">
        <f t="shared" si="17"/>
        <v>0</v>
      </c>
      <c r="N83" s="159">
        <v>0</v>
      </c>
      <c r="O83" s="159">
        <f t="shared" si="18"/>
        <v>0</v>
      </c>
      <c r="P83" s="159">
        <v>0</v>
      </c>
      <c r="Q83" s="159">
        <f t="shared" si="19"/>
        <v>0</v>
      </c>
      <c r="R83" s="160"/>
      <c r="S83" s="160" t="s">
        <v>225</v>
      </c>
      <c r="T83" s="160" t="s">
        <v>226</v>
      </c>
      <c r="U83" s="160">
        <v>0</v>
      </c>
      <c r="V83" s="160">
        <f t="shared" si="20"/>
        <v>0</v>
      </c>
      <c r="W83" s="160"/>
      <c r="X83" s="160" t="s">
        <v>166</v>
      </c>
      <c r="Y83" s="149"/>
      <c r="Z83" s="149"/>
      <c r="AA83" s="149"/>
      <c r="AB83" s="149"/>
      <c r="AC83" s="149"/>
      <c r="AD83" s="149"/>
      <c r="AE83" s="149"/>
      <c r="AF83" s="149"/>
      <c r="AG83" s="149" t="s">
        <v>167</v>
      </c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outlineLevel="1" x14ac:dyDescent="0.2">
      <c r="A84" s="181">
        <v>60</v>
      </c>
      <c r="B84" s="182" t="s">
        <v>645</v>
      </c>
      <c r="C84" s="191" t="s">
        <v>544</v>
      </c>
      <c r="D84" s="183" t="s">
        <v>530</v>
      </c>
      <c r="E84" s="184">
        <v>1</v>
      </c>
      <c r="F84" s="185"/>
      <c r="G84" s="186">
        <f t="shared" si="14"/>
        <v>0</v>
      </c>
      <c r="H84" s="161"/>
      <c r="I84" s="160">
        <f t="shared" si="15"/>
        <v>0</v>
      </c>
      <c r="J84" s="161"/>
      <c r="K84" s="160">
        <f t="shared" si="16"/>
        <v>0</v>
      </c>
      <c r="L84" s="160">
        <v>21</v>
      </c>
      <c r="M84" s="160">
        <f t="shared" si="17"/>
        <v>0</v>
      </c>
      <c r="N84" s="159">
        <v>0</v>
      </c>
      <c r="O84" s="159">
        <f t="shared" si="18"/>
        <v>0</v>
      </c>
      <c r="P84" s="159">
        <v>0</v>
      </c>
      <c r="Q84" s="159">
        <f t="shared" si="19"/>
        <v>0</v>
      </c>
      <c r="R84" s="160"/>
      <c r="S84" s="160" t="s">
        <v>225</v>
      </c>
      <c r="T84" s="160" t="s">
        <v>226</v>
      </c>
      <c r="U84" s="160">
        <v>0</v>
      </c>
      <c r="V84" s="160">
        <f t="shared" si="20"/>
        <v>0</v>
      </c>
      <c r="W84" s="160"/>
      <c r="X84" s="160" t="s">
        <v>166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167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81">
        <v>61</v>
      </c>
      <c r="B85" s="182" t="s">
        <v>646</v>
      </c>
      <c r="C85" s="191" t="s">
        <v>647</v>
      </c>
      <c r="D85" s="183" t="s">
        <v>530</v>
      </c>
      <c r="E85" s="184">
        <v>1</v>
      </c>
      <c r="F85" s="185"/>
      <c r="G85" s="186">
        <f t="shared" si="14"/>
        <v>0</v>
      </c>
      <c r="H85" s="161"/>
      <c r="I85" s="160">
        <f t="shared" si="15"/>
        <v>0</v>
      </c>
      <c r="J85" s="161"/>
      <c r="K85" s="160">
        <f t="shared" si="16"/>
        <v>0</v>
      </c>
      <c r="L85" s="160">
        <v>21</v>
      </c>
      <c r="M85" s="160">
        <f t="shared" si="17"/>
        <v>0</v>
      </c>
      <c r="N85" s="159">
        <v>0</v>
      </c>
      <c r="O85" s="159">
        <f t="shared" si="18"/>
        <v>0</v>
      </c>
      <c r="P85" s="159">
        <v>0</v>
      </c>
      <c r="Q85" s="159">
        <f t="shared" si="19"/>
        <v>0</v>
      </c>
      <c r="R85" s="160"/>
      <c r="S85" s="160" t="s">
        <v>225</v>
      </c>
      <c r="T85" s="160" t="s">
        <v>226</v>
      </c>
      <c r="U85" s="160">
        <v>0</v>
      </c>
      <c r="V85" s="160">
        <f t="shared" si="20"/>
        <v>0</v>
      </c>
      <c r="W85" s="160"/>
      <c r="X85" s="160" t="s">
        <v>166</v>
      </c>
      <c r="Y85" s="149"/>
      <c r="Z85" s="149"/>
      <c r="AA85" s="149"/>
      <c r="AB85" s="149"/>
      <c r="AC85" s="149"/>
      <c r="AD85" s="149"/>
      <c r="AE85" s="149"/>
      <c r="AF85" s="149"/>
      <c r="AG85" s="149" t="s">
        <v>167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81">
        <v>62</v>
      </c>
      <c r="B86" s="182" t="s">
        <v>648</v>
      </c>
      <c r="C86" s="191" t="s">
        <v>649</v>
      </c>
      <c r="D86" s="183" t="s">
        <v>530</v>
      </c>
      <c r="E86" s="184">
        <v>1</v>
      </c>
      <c r="F86" s="185"/>
      <c r="G86" s="186">
        <f t="shared" si="14"/>
        <v>0</v>
      </c>
      <c r="H86" s="161"/>
      <c r="I86" s="160">
        <f t="shared" si="15"/>
        <v>0</v>
      </c>
      <c r="J86" s="161"/>
      <c r="K86" s="160">
        <f t="shared" si="16"/>
        <v>0</v>
      </c>
      <c r="L86" s="160">
        <v>21</v>
      </c>
      <c r="M86" s="160">
        <f t="shared" si="17"/>
        <v>0</v>
      </c>
      <c r="N86" s="159">
        <v>0</v>
      </c>
      <c r="O86" s="159">
        <f t="shared" si="18"/>
        <v>0</v>
      </c>
      <c r="P86" s="159">
        <v>0</v>
      </c>
      <c r="Q86" s="159">
        <f t="shared" si="19"/>
        <v>0</v>
      </c>
      <c r="R86" s="160"/>
      <c r="S86" s="160" t="s">
        <v>225</v>
      </c>
      <c r="T86" s="160" t="s">
        <v>226</v>
      </c>
      <c r="U86" s="160">
        <v>0</v>
      </c>
      <c r="V86" s="160">
        <f t="shared" si="20"/>
        <v>0</v>
      </c>
      <c r="W86" s="160"/>
      <c r="X86" s="160" t="s">
        <v>166</v>
      </c>
      <c r="Y86" s="149"/>
      <c r="Z86" s="149"/>
      <c r="AA86" s="149"/>
      <c r="AB86" s="149"/>
      <c r="AC86" s="149"/>
      <c r="AD86" s="149"/>
      <c r="AE86" s="149"/>
      <c r="AF86" s="149"/>
      <c r="AG86" s="149" t="s">
        <v>167</v>
      </c>
      <c r="AH86" s="149"/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outlineLevel="1" x14ac:dyDescent="0.2">
      <c r="A87" s="181">
        <v>63</v>
      </c>
      <c r="B87" s="182" t="s">
        <v>650</v>
      </c>
      <c r="C87" s="191" t="s">
        <v>651</v>
      </c>
      <c r="D87" s="183" t="s">
        <v>530</v>
      </c>
      <c r="E87" s="184">
        <v>1</v>
      </c>
      <c r="F87" s="185"/>
      <c r="G87" s="186">
        <f t="shared" si="14"/>
        <v>0</v>
      </c>
      <c r="H87" s="161"/>
      <c r="I87" s="160">
        <f t="shared" si="15"/>
        <v>0</v>
      </c>
      <c r="J87" s="161"/>
      <c r="K87" s="160">
        <f t="shared" si="16"/>
        <v>0</v>
      </c>
      <c r="L87" s="160">
        <v>21</v>
      </c>
      <c r="M87" s="160">
        <f t="shared" si="17"/>
        <v>0</v>
      </c>
      <c r="N87" s="159">
        <v>0</v>
      </c>
      <c r="O87" s="159">
        <f t="shared" si="18"/>
        <v>0</v>
      </c>
      <c r="P87" s="159">
        <v>0</v>
      </c>
      <c r="Q87" s="159">
        <f t="shared" si="19"/>
        <v>0</v>
      </c>
      <c r="R87" s="160"/>
      <c r="S87" s="160" t="s">
        <v>225</v>
      </c>
      <c r="T87" s="160" t="s">
        <v>226</v>
      </c>
      <c r="U87" s="160">
        <v>0</v>
      </c>
      <c r="V87" s="160">
        <f t="shared" si="20"/>
        <v>0</v>
      </c>
      <c r="W87" s="160"/>
      <c r="X87" s="160" t="s">
        <v>166</v>
      </c>
      <c r="Y87" s="149"/>
      <c r="Z87" s="149"/>
      <c r="AA87" s="149"/>
      <c r="AB87" s="149"/>
      <c r="AC87" s="149"/>
      <c r="AD87" s="149"/>
      <c r="AE87" s="149"/>
      <c r="AF87" s="149"/>
      <c r="AG87" s="149" t="s">
        <v>167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81">
        <v>64</v>
      </c>
      <c r="B88" s="182" t="s">
        <v>652</v>
      </c>
      <c r="C88" s="191" t="s">
        <v>653</v>
      </c>
      <c r="D88" s="183" t="s">
        <v>530</v>
      </c>
      <c r="E88" s="184">
        <v>1</v>
      </c>
      <c r="F88" s="185"/>
      <c r="G88" s="186">
        <f t="shared" si="14"/>
        <v>0</v>
      </c>
      <c r="H88" s="161"/>
      <c r="I88" s="160">
        <f t="shared" si="15"/>
        <v>0</v>
      </c>
      <c r="J88" s="161"/>
      <c r="K88" s="160">
        <f t="shared" si="16"/>
        <v>0</v>
      </c>
      <c r="L88" s="160">
        <v>21</v>
      </c>
      <c r="M88" s="160">
        <f t="shared" si="17"/>
        <v>0</v>
      </c>
      <c r="N88" s="159">
        <v>0</v>
      </c>
      <c r="O88" s="159">
        <f t="shared" si="18"/>
        <v>0</v>
      </c>
      <c r="P88" s="159">
        <v>0</v>
      </c>
      <c r="Q88" s="159">
        <f t="shared" si="19"/>
        <v>0</v>
      </c>
      <c r="R88" s="160"/>
      <c r="S88" s="160" t="s">
        <v>225</v>
      </c>
      <c r="T88" s="160" t="s">
        <v>226</v>
      </c>
      <c r="U88" s="160">
        <v>0</v>
      </c>
      <c r="V88" s="160">
        <f t="shared" si="20"/>
        <v>0</v>
      </c>
      <c r="W88" s="160"/>
      <c r="X88" s="160" t="s">
        <v>166</v>
      </c>
      <c r="Y88" s="149"/>
      <c r="Z88" s="149"/>
      <c r="AA88" s="149"/>
      <c r="AB88" s="149"/>
      <c r="AC88" s="149"/>
      <c r="AD88" s="149"/>
      <c r="AE88" s="149"/>
      <c r="AF88" s="149"/>
      <c r="AG88" s="149" t="s">
        <v>167</v>
      </c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81">
        <v>65</v>
      </c>
      <c r="B89" s="182" t="s">
        <v>654</v>
      </c>
      <c r="C89" s="191" t="s">
        <v>655</v>
      </c>
      <c r="D89" s="183" t="s">
        <v>530</v>
      </c>
      <c r="E89" s="184">
        <v>1</v>
      </c>
      <c r="F89" s="185"/>
      <c r="G89" s="186">
        <f t="shared" si="14"/>
        <v>0</v>
      </c>
      <c r="H89" s="161"/>
      <c r="I89" s="160">
        <f t="shared" si="15"/>
        <v>0</v>
      </c>
      <c r="J89" s="161"/>
      <c r="K89" s="160">
        <f t="shared" si="16"/>
        <v>0</v>
      </c>
      <c r="L89" s="160">
        <v>21</v>
      </c>
      <c r="M89" s="160">
        <f t="shared" si="17"/>
        <v>0</v>
      </c>
      <c r="N89" s="159">
        <v>0</v>
      </c>
      <c r="O89" s="159">
        <f t="shared" si="18"/>
        <v>0</v>
      </c>
      <c r="P89" s="159">
        <v>0</v>
      </c>
      <c r="Q89" s="159">
        <f t="shared" si="19"/>
        <v>0</v>
      </c>
      <c r="R89" s="160"/>
      <c r="S89" s="160" t="s">
        <v>225</v>
      </c>
      <c r="T89" s="160" t="s">
        <v>226</v>
      </c>
      <c r="U89" s="160">
        <v>0</v>
      </c>
      <c r="V89" s="160">
        <f t="shared" si="20"/>
        <v>0</v>
      </c>
      <c r="W89" s="160"/>
      <c r="X89" s="160" t="s">
        <v>166</v>
      </c>
      <c r="Y89" s="149"/>
      <c r="Z89" s="149"/>
      <c r="AA89" s="149"/>
      <c r="AB89" s="149"/>
      <c r="AC89" s="149"/>
      <c r="AD89" s="149"/>
      <c r="AE89" s="149"/>
      <c r="AF89" s="149"/>
      <c r="AG89" s="149" t="s">
        <v>167</v>
      </c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outlineLevel="1" x14ac:dyDescent="0.2">
      <c r="A90" s="181">
        <v>66</v>
      </c>
      <c r="B90" s="182" t="s">
        <v>656</v>
      </c>
      <c r="C90" s="191" t="s">
        <v>596</v>
      </c>
      <c r="D90" s="183" t="s">
        <v>530</v>
      </c>
      <c r="E90" s="184">
        <v>13</v>
      </c>
      <c r="F90" s="185"/>
      <c r="G90" s="186">
        <f t="shared" si="14"/>
        <v>0</v>
      </c>
      <c r="H90" s="161"/>
      <c r="I90" s="160">
        <f t="shared" si="15"/>
        <v>0</v>
      </c>
      <c r="J90" s="161"/>
      <c r="K90" s="160">
        <f t="shared" si="16"/>
        <v>0</v>
      </c>
      <c r="L90" s="160">
        <v>21</v>
      </c>
      <c r="M90" s="160">
        <f t="shared" si="17"/>
        <v>0</v>
      </c>
      <c r="N90" s="159">
        <v>0</v>
      </c>
      <c r="O90" s="159">
        <f t="shared" si="18"/>
        <v>0</v>
      </c>
      <c r="P90" s="159">
        <v>0</v>
      </c>
      <c r="Q90" s="159">
        <f t="shared" si="19"/>
        <v>0</v>
      </c>
      <c r="R90" s="160"/>
      <c r="S90" s="160" t="s">
        <v>225</v>
      </c>
      <c r="T90" s="160" t="s">
        <v>226</v>
      </c>
      <c r="U90" s="160">
        <v>0</v>
      </c>
      <c r="V90" s="160">
        <f t="shared" si="20"/>
        <v>0</v>
      </c>
      <c r="W90" s="160"/>
      <c r="X90" s="160" t="s">
        <v>166</v>
      </c>
      <c r="Y90" s="149"/>
      <c r="Z90" s="149"/>
      <c r="AA90" s="149"/>
      <c r="AB90" s="149"/>
      <c r="AC90" s="149"/>
      <c r="AD90" s="149"/>
      <c r="AE90" s="149"/>
      <c r="AF90" s="149"/>
      <c r="AG90" s="149" t="s">
        <v>167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outlineLevel="1" x14ac:dyDescent="0.2">
      <c r="A91" s="181">
        <v>67</v>
      </c>
      <c r="B91" s="182" t="s">
        <v>657</v>
      </c>
      <c r="C91" s="191" t="s">
        <v>599</v>
      </c>
      <c r="D91" s="183" t="s">
        <v>530</v>
      </c>
      <c r="E91" s="184">
        <v>4</v>
      </c>
      <c r="F91" s="185"/>
      <c r="G91" s="186">
        <f t="shared" si="14"/>
        <v>0</v>
      </c>
      <c r="H91" s="161"/>
      <c r="I91" s="160">
        <f t="shared" si="15"/>
        <v>0</v>
      </c>
      <c r="J91" s="161"/>
      <c r="K91" s="160">
        <f t="shared" si="16"/>
        <v>0</v>
      </c>
      <c r="L91" s="160">
        <v>21</v>
      </c>
      <c r="M91" s="160">
        <f t="shared" si="17"/>
        <v>0</v>
      </c>
      <c r="N91" s="159">
        <v>0</v>
      </c>
      <c r="O91" s="159">
        <f t="shared" si="18"/>
        <v>0</v>
      </c>
      <c r="P91" s="159">
        <v>0</v>
      </c>
      <c r="Q91" s="159">
        <f t="shared" si="19"/>
        <v>0</v>
      </c>
      <c r="R91" s="160"/>
      <c r="S91" s="160" t="s">
        <v>225</v>
      </c>
      <c r="T91" s="160" t="s">
        <v>226</v>
      </c>
      <c r="U91" s="160">
        <v>0</v>
      </c>
      <c r="V91" s="160">
        <f t="shared" si="20"/>
        <v>0</v>
      </c>
      <c r="W91" s="160"/>
      <c r="X91" s="160" t="s">
        <v>166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167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outlineLevel="1" x14ac:dyDescent="0.2">
      <c r="A92" s="181">
        <v>68</v>
      </c>
      <c r="B92" s="182" t="s">
        <v>658</v>
      </c>
      <c r="C92" s="191" t="s">
        <v>601</v>
      </c>
      <c r="D92" s="183" t="s">
        <v>530</v>
      </c>
      <c r="E92" s="184">
        <v>4</v>
      </c>
      <c r="F92" s="185"/>
      <c r="G92" s="186">
        <f t="shared" si="14"/>
        <v>0</v>
      </c>
      <c r="H92" s="161"/>
      <c r="I92" s="160">
        <f t="shared" si="15"/>
        <v>0</v>
      </c>
      <c r="J92" s="161"/>
      <c r="K92" s="160">
        <f t="shared" si="16"/>
        <v>0</v>
      </c>
      <c r="L92" s="160">
        <v>21</v>
      </c>
      <c r="M92" s="160">
        <f t="shared" si="17"/>
        <v>0</v>
      </c>
      <c r="N92" s="159">
        <v>0</v>
      </c>
      <c r="O92" s="159">
        <f t="shared" si="18"/>
        <v>0</v>
      </c>
      <c r="P92" s="159">
        <v>0</v>
      </c>
      <c r="Q92" s="159">
        <f t="shared" si="19"/>
        <v>0</v>
      </c>
      <c r="R92" s="160"/>
      <c r="S92" s="160" t="s">
        <v>225</v>
      </c>
      <c r="T92" s="160" t="s">
        <v>226</v>
      </c>
      <c r="U92" s="160">
        <v>0</v>
      </c>
      <c r="V92" s="160">
        <f t="shared" si="20"/>
        <v>0</v>
      </c>
      <c r="W92" s="160"/>
      <c r="X92" s="160" t="s">
        <v>166</v>
      </c>
      <c r="Y92" s="149"/>
      <c r="Z92" s="149"/>
      <c r="AA92" s="149"/>
      <c r="AB92" s="149"/>
      <c r="AC92" s="149"/>
      <c r="AD92" s="149"/>
      <c r="AE92" s="149"/>
      <c r="AF92" s="149"/>
      <c r="AG92" s="149" t="s">
        <v>167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81">
        <v>69</v>
      </c>
      <c r="B93" s="182" t="s">
        <v>659</v>
      </c>
      <c r="C93" s="191" t="s">
        <v>660</v>
      </c>
      <c r="D93" s="183" t="s">
        <v>661</v>
      </c>
      <c r="E93" s="184">
        <v>1</v>
      </c>
      <c r="F93" s="185"/>
      <c r="G93" s="186">
        <f t="shared" si="14"/>
        <v>0</v>
      </c>
      <c r="H93" s="161"/>
      <c r="I93" s="160">
        <f t="shared" si="15"/>
        <v>0</v>
      </c>
      <c r="J93" s="161"/>
      <c r="K93" s="160">
        <f t="shared" si="16"/>
        <v>0</v>
      </c>
      <c r="L93" s="160">
        <v>21</v>
      </c>
      <c r="M93" s="160">
        <f t="shared" si="17"/>
        <v>0</v>
      </c>
      <c r="N93" s="159">
        <v>0</v>
      </c>
      <c r="O93" s="159">
        <f t="shared" si="18"/>
        <v>0</v>
      </c>
      <c r="P93" s="159">
        <v>0</v>
      </c>
      <c r="Q93" s="159">
        <f t="shared" si="19"/>
        <v>0</v>
      </c>
      <c r="R93" s="160"/>
      <c r="S93" s="160" t="s">
        <v>225</v>
      </c>
      <c r="T93" s="160" t="s">
        <v>226</v>
      </c>
      <c r="U93" s="160">
        <v>0</v>
      </c>
      <c r="V93" s="160">
        <f t="shared" si="20"/>
        <v>0</v>
      </c>
      <c r="W93" s="160"/>
      <c r="X93" s="160" t="s">
        <v>166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167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81">
        <v>70</v>
      </c>
      <c r="B94" s="182" t="s">
        <v>662</v>
      </c>
      <c r="C94" s="191" t="s">
        <v>663</v>
      </c>
      <c r="D94" s="183" t="s">
        <v>224</v>
      </c>
      <c r="E94" s="184">
        <v>12</v>
      </c>
      <c r="F94" s="185"/>
      <c r="G94" s="186">
        <f t="shared" si="14"/>
        <v>0</v>
      </c>
      <c r="H94" s="161"/>
      <c r="I94" s="160">
        <f t="shared" si="15"/>
        <v>0</v>
      </c>
      <c r="J94" s="161"/>
      <c r="K94" s="160">
        <f t="shared" si="16"/>
        <v>0</v>
      </c>
      <c r="L94" s="160">
        <v>21</v>
      </c>
      <c r="M94" s="160">
        <f t="shared" si="17"/>
        <v>0</v>
      </c>
      <c r="N94" s="159">
        <v>0</v>
      </c>
      <c r="O94" s="159">
        <f t="shared" si="18"/>
        <v>0</v>
      </c>
      <c r="P94" s="159">
        <v>0</v>
      </c>
      <c r="Q94" s="159">
        <f t="shared" si="19"/>
        <v>0</v>
      </c>
      <c r="R94" s="160"/>
      <c r="S94" s="160" t="s">
        <v>225</v>
      </c>
      <c r="T94" s="160" t="s">
        <v>226</v>
      </c>
      <c r="U94" s="160">
        <v>0</v>
      </c>
      <c r="V94" s="160">
        <f t="shared" si="20"/>
        <v>0</v>
      </c>
      <c r="W94" s="160"/>
      <c r="X94" s="160" t="s">
        <v>166</v>
      </c>
      <c r="Y94" s="149"/>
      <c r="Z94" s="149"/>
      <c r="AA94" s="149"/>
      <c r="AB94" s="149"/>
      <c r="AC94" s="149"/>
      <c r="AD94" s="149"/>
      <c r="AE94" s="149"/>
      <c r="AF94" s="149"/>
      <c r="AG94" s="149" t="s">
        <v>167</v>
      </c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x14ac:dyDescent="0.2">
      <c r="A95" s="168" t="s">
        <v>160</v>
      </c>
      <c r="B95" s="169" t="s">
        <v>74</v>
      </c>
      <c r="C95" s="188" t="s">
        <v>75</v>
      </c>
      <c r="D95" s="170"/>
      <c r="E95" s="171"/>
      <c r="F95" s="172"/>
      <c r="G95" s="173">
        <f>SUMIF(AG96:AG193,"&lt;&gt;NOR",G96:G193)</f>
        <v>0</v>
      </c>
      <c r="H95" s="167"/>
      <c r="I95" s="167">
        <f>SUM(I96:I193)</f>
        <v>0</v>
      </c>
      <c r="J95" s="167"/>
      <c r="K95" s="167">
        <f>SUM(K96:K193)</f>
        <v>0</v>
      </c>
      <c r="L95" s="167"/>
      <c r="M95" s="167">
        <f>SUM(M96:M193)</f>
        <v>0</v>
      </c>
      <c r="N95" s="166"/>
      <c r="O95" s="166">
        <f>SUM(O96:O193)</f>
        <v>0</v>
      </c>
      <c r="P95" s="166"/>
      <c r="Q95" s="166">
        <f>SUM(Q96:Q193)</f>
        <v>0</v>
      </c>
      <c r="R95" s="167"/>
      <c r="S95" s="167"/>
      <c r="T95" s="167"/>
      <c r="U95" s="167"/>
      <c r="V95" s="167">
        <f>SUM(V96:V193)</f>
        <v>0</v>
      </c>
      <c r="W95" s="167"/>
      <c r="X95" s="167"/>
      <c r="AG95" t="s">
        <v>161</v>
      </c>
    </row>
    <row r="96" spans="1:60" outlineLevel="1" x14ac:dyDescent="0.2">
      <c r="A96" s="181">
        <v>71</v>
      </c>
      <c r="B96" s="182" t="s">
        <v>664</v>
      </c>
      <c r="C96" s="191" t="s">
        <v>665</v>
      </c>
      <c r="D96" s="183" t="s">
        <v>530</v>
      </c>
      <c r="E96" s="184">
        <v>86</v>
      </c>
      <c r="F96" s="185"/>
      <c r="G96" s="186">
        <f t="shared" ref="G96:G127" si="21">ROUND(E96*F96,2)</f>
        <v>0</v>
      </c>
      <c r="H96" s="161"/>
      <c r="I96" s="160">
        <f t="shared" ref="I96:I127" si="22">ROUND(E96*H96,2)</f>
        <v>0</v>
      </c>
      <c r="J96" s="161"/>
      <c r="K96" s="160">
        <f t="shared" ref="K96:K127" si="23">ROUND(E96*J96,2)</f>
        <v>0</v>
      </c>
      <c r="L96" s="160">
        <v>21</v>
      </c>
      <c r="M96" s="160">
        <f t="shared" ref="M96:M127" si="24">G96*(1+L96/100)</f>
        <v>0</v>
      </c>
      <c r="N96" s="159">
        <v>0</v>
      </c>
      <c r="O96" s="159">
        <f t="shared" ref="O96:O127" si="25">ROUND(E96*N96,2)</f>
        <v>0</v>
      </c>
      <c r="P96" s="159">
        <v>0</v>
      </c>
      <c r="Q96" s="159">
        <f t="shared" ref="Q96:Q127" si="26">ROUND(E96*P96,2)</f>
        <v>0</v>
      </c>
      <c r="R96" s="160"/>
      <c r="S96" s="160" t="s">
        <v>225</v>
      </c>
      <c r="T96" s="160" t="s">
        <v>226</v>
      </c>
      <c r="U96" s="160">
        <v>0</v>
      </c>
      <c r="V96" s="160">
        <f t="shared" ref="V96:V127" si="27">ROUND(E96*U96,2)</f>
        <v>0</v>
      </c>
      <c r="W96" s="160"/>
      <c r="X96" s="160" t="s">
        <v>166</v>
      </c>
      <c r="Y96" s="149"/>
      <c r="Z96" s="149"/>
      <c r="AA96" s="149"/>
      <c r="AB96" s="149"/>
      <c r="AC96" s="149"/>
      <c r="AD96" s="149"/>
      <c r="AE96" s="149"/>
      <c r="AF96" s="149"/>
      <c r="AG96" s="149" t="s">
        <v>167</v>
      </c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  <c r="BH96" s="149"/>
    </row>
    <row r="97" spans="1:60" ht="22.5" outlineLevel="1" x14ac:dyDescent="0.2">
      <c r="A97" s="181">
        <v>72</v>
      </c>
      <c r="B97" s="182" t="s">
        <v>666</v>
      </c>
      <c r="C97" s="191" t="s">
        <v>667</v>
      </c>
      <c r="D97" s="183" t="s">
        <v>530</v>
      </c>
      <c r="E97" s="184">
        <v>12</v>
      </c>
      <c r="F97" s="185"/>
      <c r="G97" s="186">
        <f t="shared" si="21"/>
        <v>0</v>
      </c>
      <c r="H97" s="161"/>
      <c r="I97" s="160">
        <f t="shared" si="22"/>
        <v>0</v>
      </c>
      <c r="J97" s="161"/>
      <c r="K97" s="160">
        <f t="shared" si="23"/>
        <v>0</v>
      </c>
      <c r="L97" s="160">
        <v>21</v>
      </c>
      <c r="M97" s="160">
        <f t="shared" si="24"/>
        <v>0</v>
      </c>
      <c r="N97" s="159">
        <v>0</v>
      </c>
      <c r="O97" s="159">
        <f t="shared" si="25"/>
        <v>0</v>
      </c>
      <c r="P97" s="159">
        <v>0</v>
      </c>
      <c r="Q97" s="159">
        <f t="shared" si="26"/>
        <v>0</v>
      </c>
      <c r="R97" s="160"/>
      <c r="S97" s="160" t="s">
        <v>225</v>
      </c>
      <c r="T97" s="160" t="s">
        <v>226</v>
      </c>
      <c r="U97" s="160">
        <v>0</v>
      </c>
      <c r="V97" s="160">
        <f t="shared" si="27"/>
        <v>0</v>
      </c>
      <c r="W97" s="160"/>
      <c r="X97" s="160" t="s">
        <v>166</v>
      </c>
      <c r="Y97" s="149"/>
      <c r="Z97" s="149"/>
      <c r="AA97" s="149"/>
      <c r="AB97" s="149"/>
      <c r="AC97" s="149"/>
      <c r="AD97" s="149"/>
      <c r="AE97" s="149"/>
      <c r="AF97" s="149"/>
      <c r="AG97" s="149" t="s">
        <v>167</v>
      </c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  <c r="BH97" s="149"/>
    </row>
    <row r="98" spans="1:60" ht="22.5" outlineLevel="1" x14ac:dyDescent="0.2">
      <c r="A98" s="181">
        <v>73</v>
      </c>
      <c r="B98" s="182" t="s">
        <v>668</v>
      </c>
      <c r="C98" s="191" t="s">
        <v>669</v>
      </c>
      <c r="D98" s="183" t="s">
        <v>530</v>
      </c>
      <c r="E98" s="184">
        <v>5</v>
      </c>
      <c r="F98" s="185"/>
      <c r="G98" s="186">
        <f t="shared" si="21"/>
        <v>0</v>
      </c>
      <c r="H98" s="161"/>
      <c r="I98" s="160">
        <f t="shared" si="22"/>
        <v>0</v>
      </c>
      <c r="J98" s="161"/>
      <c r="K98" s="160">
        <f t="shared" si="23"/>
        <v>0</v>
      </c>
      <c r="L98" s="160">
        <v>21</v>
      </c>
      <c r="M98" s="160">
        <f t="shared" si="24"/>
        <v>0</v>
      </c>
      <c r="N98" s="159">
        <v>0</v>
      </c>
      <c r="O98" s="159">
        <f t="shared" si="25"/>
        <v>0</v>
      </c>
      <c r="P98" s="159">
        <v>0</v>
      </c>
      <c r="Q98" s="159">
        <f t="shared" si="26"/>
        <v>0</v>
      </c>
      <c r="R98" s="160"/>
      <c r="S98" s="160" t="s">
        <v>225</v>
      </c>
      <c r="T98" s="160" t="s">
        <v>226</v>
      </c>
      <c r="U98" s="160">
        <v>0</v>
      </c>
      <c r="V98" s="160">
        <f t="shared" si="27"/>
        <v>0</v>
      </c>
      <c r="W98" s="160"/>
      <c r="X98" s="160" t="s">
        <v>166</v>
      </c>
      <c r="Y98" s="149"/>
      <c r="Z98" s="149"/>
      <c r="AA98" s="149"/>
      <c r="AB98" s="149"/>
      <c r="AC98" s="149"/>
      <c r="AD98" s="149"/>
      <c r="AE98" s="149"/>
      <c r="AF98" s="149"/>
      <c r="AG98" s="149" t="s">
        <v>167</v>
      </c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  <c r="BH98" s="149"/>
    </row>
    <row r="99" spans="1:60" ht="22.5" outlineLevel="1" x14ac:dyDescent="0.2">
      <c r="A99" s="181">
        <v>74</v>
      </c>
      <c r="B99" s="182" t="s">
        <v>670</v>
      </c>
      <c r="C99" s="191" t="s">
        <v>671</v>
      </c>
      <c r="D99" s="183" t="s">
        <v>530</v>
      </c>
      <c r="E99" s="184">
        <v>9</v>
      </c>
      <c r="F99" s="185"/>
      <c r="G99" s="186">
        <f t="shared" si="21"/>
        <v>0</v>
      </c>
      <c r="H99" s="161"/>
      <c r="I99" s="160">
        <f t="shared" si="22"/>
        <v>0</v>
      </c>
      <c r="J99" s="161"/>
      <c r="K99" s="160">
        <f t="shared" si="23"/>
        <v>0</v>
      </c>
      <c r="L99" s="160">
        <v>21</v>
      </c>
      <c r="M99" s="160">
        <f t="shared" si="24"/>
        <v>0</v>
      </c>
      <c r="N99" s="159">
        <v>0</v>
      </c>
      <c r="O99" s="159">
        <f t="shared" si="25"/>
        <v>0</v>
      </c>
      <c r="P99" s="159">
        <v>0</v>
      </c>
      <c r="Q99" s="159">
        <f t="shared" si="26"/>
        <v>0</v>
      </c>
      <c r="R99" s="160"/>
      <c r="S99" s="160" t="s">
        <v>225</v>
      </c>
      <c r="T99" s="160" t="s">
        <v>226</v>
      </c>
      <c r="U99" s="160">
        <v>0</v>
      </c>
      <c r="V99" s="160">
        <f t="shared" si="27"/>
        <v>0</v>
      </c>
      <c r="W99" s="160"/>
      <c r="X99" s="160" t="s">
        <v>166</v>
      </c>
      <c r="Y99" s="149"/>
      <c r="Z99" s="149"/>
      <c r="AA99" s="149"/>
      <c r="AB99" s="149"/>
      <c r="AC99" s="149"/>
      <c r="AD99" s="149"/>
      <c r="AE99" s="149"/>
      <c r="AF99" s="149"/>
      <c r="AG99" s="149" t="s">
        <v>167</v>
      </c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</row>
    <row r="100" spans="1:60" ht="22.5" outlineLevel="1" x14ac:dyDescent="0.2">
      <c r="A100" s="181">
        <v>75</v>
      </c>
      <c r="B100" s="182" t="s">
        <v>672</v>
      </c>
      <c r="C100" s="191" t="s">
        <v>673</v>
      </c>
      <c r="D100" s="183" t="s">
        <v>530</v>
      </c>
      <c r="E100" s="184">
        <v>2</v>
      </c>
      <c r="F100" s="185"/>
      <c r="G100" s="186">
        <f t="shared" si="21"/>
        <v>0</v>
      </c>
      <c r="H100" s="161"/>
      <c r="I100" s="160">
        <f t="shared" si="22"/>
        <v>0</v>
      </c>
      <c r="J100" s="161"/>
      <c r="K100" s="160">
        <f t="shared" si="23"/>
        <v>0</v>
      </c>
      <c r="L100" s="160">
        <v>21</v>
      </c>
      <c r="M100" s="160">
        <f t="shared" si="24"/>
        <v>0</v>
      </c>
      <c r="N100" s="159">
        <v>0</v>
      </c>
      <c r="O100" s="159">
        <f t="shared" si="25"/>
        <v>0</v>
      </c>
      <c r="P100" s="159">
        <v>0</v>
      </c>
      <c r="Q100" s="159">
        <f t="shared" si="26"/>
        <v>0</v>
      </c>
      <c r="R100" s="160"/>
      <c r="S100" s="160" t="s">
        <v>225</v>
      </c>
      <c r="T100" s="160" t="s">
        <v>226</v>
      </c>
      <c r="U100" s="160">
        <v>0</v>
      </c>
      <c r="V100" s="160">
        <f t="shared" si="27"/>
        <v>0</v>
      </c>
      <c r="W100" s="160"/>
      <c r="X100" s="160" t="s">
        <v>166</v>
      </c>
      <c r="Y100" s="149"/>
      <c r="Z100" s="149"/>
      <c r="AA100" s="149"/>
      <c r="AB100" s="149"/>
      <c r="AC100" s="149"/>
      <c r="AD100" s="149"/>
      <c r="AE100" s="149"/>
      <c r="AF100" s="149"/>
      <c r="AG100" s="149" t="s">
        <v>167</v>
      </c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  <c r="BH100" s="149"/>
    </row>
    <row r="101" spans="1:60" outlineLevel="1" x14ac:dyDescent="0.2">
      <c r="A101" s="181">
        <v>76</v>
      </c>
      <c r="B101" s="182" t="s">
        <v>674</v>
      </c>
      <c r="C101" s="191" t="s">
        <v>675</v>
      </c>
      <c r="D101" s="183" t="s">
        <v>530</v>
      </c>
      <c r="E101" s="184">
        <v>15</v>
      </c>
      <c r="F101" s="185"/>
      <c r="G101" s="186">
        <f t="shared" si="21"/>
        <v>0</v>
      </c>
      <c r="H101" s="161"/>
      <c r="I101" s="160">
        <f t="shared" si="22"/>
        <v>0</v>
      </c>
      <c r="J101" s="161"/>
      <c r="K101" s="160">
        <f t="shared" si="23"/>
        <v>0</v>
      </c>
      <c r="L101" s="160">
        <v>21</v>
      </c>
      <c r="M101" s="160">
        <f t="shared" si="24"/>
        <v>0</v>
      </c>
      <c r="N101" s="159">
        <v>0</v>
      </c>
      <c r="O101" s="159">
        <f t="shared" si="25"/>
        <v>0</v>
      </c>
      <c r="P101" s="159">
        <v>0</v>
      </c>
      <c r="Q101" s="159">
        <f t="shared" si="26"/>
        <v>0</v>
      </c>
      <c r="R101" s="160"/>
      <c r="S101" s="160" t="s">
        <v>225</v>
      </c>
      <c r="T101" s="160" t="s">
        <v>226</v>
      </c>
      <c r="U101" s="160">
        <v>0</v>
      </c>
      <c r="V101" s="160">
        <f t="shared" si="27"/>
        <v>0</v>
      </c>
      <c r="W101" s="160"/>
      <c r="X101" s="160" t="s">
        <v>166</v>
      </c>
      <c r="Y101" s="149"/>
      <c r="Z101" s="149"/>
      <c r="AA101" s="149"/>
      <c r="AB101" s="149"/>
      <c r="AC101" s="149"/>
      <c r="AD101" s="149"/>
      <c r="AE101" s="149"/>
      <c r="AF101" s="149"/>
      <c r="AG101" s="149" t="s">
        <v>167</v>
      </c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  <c r="BH101" s="149"/>
    </row>
    <row r="102" spans="1:60" outlineLevel="1" x14ac:dyDescent="0.2">
      <c r="A102" s="181">
        <v>77</v>
      </c>
      <c r="B102" s="182" t="s">
        <v>676</v>
      </c>
      <c r="C102" s="191" t="s">
        <v>677</v>
      </c>
      <c r="D102" s="183" t="s">
        <v>530</v>
      </c>
      <c r="E102" s="184">
        <v>15</v>
      </c>
      <c r="F102" s="185"/>
      <c r="G102" s="186">
        <f t="shared" si="21"/>
        <v>0</v>
      </c>
      <c r="H102" s="161"/>
      <c r="I102" s="160">
        <f t="shared" si="22"/>
        <v>0</v>
      </c>
      <c r="J102" s="161"/>
      <c r="K102" s="160">
        <f t="shared" si="23"/>
        <v>0</v>
      </c>
      <c r="L102" s="160">
        <v>21</v>
      </c>
      <c r="M102" s="160">
        <f t="shared" si="24"/>
        <v>0</v>
      </c>
      <c r="N102" s="159">
        <v>0</v>
      </c>
      <c r="O102" s="159">
        <f t="shared" si="25"/>
        <v>0</v>
      </c>
      <c r="P102" s="159">
        <v>0</v>
      </c>
      <c r="Q102" s="159">
        <f t="shared" si="26"/>
        <v>0</v>
      </c>
      <c r="R102" s="160"/>
      <c r="S102" s="160" t="s">
        <v>225</v>
      </c>
      <c r="T102" s="160" t="s">
        <v>226</v>
      </c>
      <c r="U102" s="160">
        <v>0</v>
      </c>
      <c r="V102" s="160">
        <f t="shared" si="27"/>
        <v>0</v>
      </c>
      <c r="W102" s="160"/>
      <c r="X102" s="160" t="s">
        <v>166</v>
      </c>
      <c r="Y102" s="149"/>
      <c r="Z102" s="149"/>
      <c r="AA102" s="149"/>
      <c r="AB102" s="149"/>
      <c r="AC102" s="149"/>
      <c r="AD102" s="149"/>
      <c r="AE102" s="149"/>
      <c r="AF102" s="149"/>
      <c r="AG102" s="149" t="s">
        <v>167</v>
      </c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</row>
    <row r="103" spans="1:60" outlineLevel="1" x14ac:dyDescent="0.2">
      <c r="A103" s="181">
        <v>78</v>
      </c>
      <c r="B103" s="182" t="s">
        <v>678</v>
      </c>
      <c r="C103" s="191" t="s">
        <v>679</v>
      </c>
      <c r="D103" s="183" t="s">
        <v>530</v>
      </c>
      <c r="E103" s="184">
        <v>30</v>
      </c>
      <c r="F103" s="185"/>
      <c r="G103" s="186">
        <f t="shared" si="21"/>
        <v>0</v>
      </c>
      <c r="H103" s="161"/>
      <c r="I103" s="160">
        <f t="shared" si="22"/>
        <v>0</v>
      </c>
      <c r="J103" s="161"/>
      <c r="K103" s="160">
        <f t="shared" si="23"/>
        <v>0</v>
      </c>
      <c r="L103" s="160">
        <v>21</v>
      </c>
      <c r="M103" s="160">
        <f t="shared" si="24"/>
        <v>0</v>
      </c>
      <c r="N103" s="159">
        <v>0</v>
      </c>
      <c r="O103" s="159">
        <f t="shared" si="25"/>
        <v>0</v>
      </c>
      <c r="P103" s="159">
        <v>0</v>
      </c>
      <c r="Q103" s="159">
        <f t="shared" si="26"/>
        <v>0</v>
      </c>
      <c r="R103" s="160"/>
      <c r="S103" s="160" t="s">
        <v>225</v>
      </c>
      <c r="T103" s="160" t="s">
        <v>226</v>
      </c>
      <c r="U103" s="160">
        <v>0</v>
      </c>
      <c r="V103" s="160">
        <f t="shared" si="27"/>
        <v>0</v>
      </c>
      <c r="W103" s="160"/>
      <c r="X103" s="160" t="s">
        <v>166</v>
      </c>
      <c r="Y103" s="149"/>
      <c r="Z103" s="149"/>
      <c r="AA103" s="149"/>
      <c r="AB103" s="149"/>
      <c r="AC103" s="149"/>
      <c r="AD103" s="149"/>
      <c r="AE103" s="149"/>
      <c r="AF103" s="149"/>
      <c r="AG103" s="149" t="s">
        <v>167</v>
      </c>
      <c r="AH103" s="149"/>
      <c r="AI103" s="149"/>
      <c r="AJ103" s="149"/>
      <c r="AK103" s="149"/>
      <c r="AL103" s="149"/>
      <c r="AM103" s="149"/>
      <c r="AN103" s="149"/>
      <c r="AO103" s="149"/>
      <c r="AP103" s="149"/>
      <c r="AQ103" s="149"/>
      <c r="AR103" s="149"/>
      <c r="AS103" s="149"/>
      <c r="AT103" s="149"/>
      <c r="AU103" s="149"/>
      <c r="AV103" s="149"/>
      <c r="AW103" s="149"/>
      <c r="AX103" s="149"/>
      <c r="AY103" s="149"/>
      <c r="AZ103" s="149"/>
      <c r="BA103" s="149"/>
      <c r="BB103" s="149"/>
      <c r="BC103" s="149"/>
      <c r="BD103" s="149"/>
      <c r="BE103" s="149"/>
      <c r="BF103" s="149"/>
      <c r="BG103" s="149"/>
      <c r="BH103" s="149"/>
    </row>
    <row r="104" spans="1:60" ht="22.5" outlineLevel="1" x14ac:dyDescent="0.2">
      <c r="A104" s="181">
        <v>79</v>
      </c>
      <c r="B104" s="182" t="s">
        <v>680</v>
      </c>
      <c r="C104" s="191" t="s">
        <v>681</v>
      </c>
      <c r="D104" s="183" t="s">
        <v>196</v>
      </c>
      <c r="E104" s="184">
        <v>50</v>
      </c>
      <c r="F104" s="185"/>
      <c r="G104" s="186">
        <f t="shared" si="21"/>
        <v>0</v>
      </c>
      <c r="H104" s="161"/>
      <c r="I104" s="160">
        <f t="shared" si="22"/>
        <v>0</v>
      </c>
      <c r="J104" s="161"/>
      <c r="K104" s="160">
        <f t="shared" si="23"/>
        <v>0</v>
      </c>
      <c r="L104" s="160">
        <v>21</v>
      </c>
      <c r="M104" s="160">
        <f t="shared" si="24"/>
        <v>0</v>
      </c>
      <c r="N104" s="159">
        <v>0</v>
      </c>
      <c r="O104" s="159">
        <f t="shared" si="25"/>
        <v>0</v>
      </c>
      <c r="P104" s="159">
        <v>0</v>
      </c>
      <c r="Q104" s="159">
        <f t="shared" si="26"/>
        <v>0</v>
      </c>
      <c r="R104" s="160"/>
      <c r="S104" s="160" t="s">
        <v>225</v>
      </c>
      <c r="T104" s="160" t="s">
        <v>226</v>
      </c>
      <c r="U104" s="160">
        <v>0</v>
      </c>
      <c r="V104" s="160">
        <f t="shared" si="27"/>
        <v>0</v>
      </c>
      <c r="W104" s="160"/>
      <c r="X104" s="160" t="s">
        <v>166</v>
      </c>
      <c r="Y104" s="149"/>
      <c r="Z104" s="149"/>
      <c r="AA104" s="149"/>
      <c r="AB104" s="149"/>
      <c r="AC104" s="149"/>
      <c r="AD104" s="149"/>
      <c r="AE104" s="149"/>
      <c r="AF104" s="149"/>
      <c r="AG104" s="149" t="s">
        <v>167</v>
      </c>
      <c r="AH104" s="149"/>
      <c r="AI104" s="149"/>
      <c r="AJ104" s="149"/>
      <c r="AK104" s="149"/>
      <c r="AL104" s="149"/>
      <c r="AM104" s="149"/>
      <c r="AN104" s="149"/>
      <c r="AO104" s="149"/>
      <c r="AP104" s="149"/>
      <c r="AQ104" s="149"/>
      <c r="AR104" s="149"/>
      <c r="AS104" s="149"/>
      <c r="AT104" s="149"/>
      <c r="AU104" s="149"/>
      <c r="AV104" s="149"/>
      <c r="AW104" s="149"/>
      <c r="AX104" s="149"/>
      <c r="AY104" s="149"/>
      <c r="AZ104" s="149"/>
      <c r="BA104" s="149"/>
      <c r="BB104" s="149"/>
      <c r="BC104" s="149"/>
      <c r="BD104" s="149"/>
      <c r="BE104" s="149"/>
      <c r="BF104" s="149"/>
      <c r="BG104" s="149"/>
      <c r="BH104" s="149"/>
    </row>
    <row r="105" spans="1:60" outlineLevel="1" x14ac:dyDescent="0.2">
      <c r="A105" s="181">
        <v>80</v>
      </c>
      <c r="B105" s="182" t="s">
        <v>682</v>
      </c>
      <c r="C105" s="191" t="s">
        <v>683</v>
      </c>
      <c r="D105" s="183" t="s">
        <v>196</v>
      </c>
      <c r="E105" s="184">
        <v>160</v>
      </c>
      <c r="F105" s="185"/>
      <c r="G105" s="186">
        <f t="shared" si="21"/>
        <v>0</v>
      </c>
      <c r="H105" s="161"/>
      <c r="I105" s="160">
        <f t="shared" si="22"/>
        <v>0</v>
      </c>
      <c r="J105" s="161"/>
      <c r="K105" s="160">
        <f t="shared" si="23"/>
        <v>0</v>
      </c>
      <c r="L105" s="160">
        <v>21</v>
      </c>
      <c r="M105" s="160">
        <f t="shared" si="24"/>
        <v>0</v>
      </c>
      <c r="N105" s="159">
        <v>0</v>
      </c>
      <c r="O105" s="159">
        <f t="shared" si="25"/>
        <v>0</v>
      </c>
      <c r="P105" s="159">
        <v>0</v>
      </c>
      <c r="Q105" s="159">
        <f t="shared" si="26"/>
        <v>0</v>
      </c>
      <c r="R105" s="160"/>
      <c r="S105" s="160" t="s">
        <v>225</v>
      </c>
      <c r="T105" s="160" t="s">
        <v>226</v>
      </c>
      <c r="U105" s="160">
        <v>0</v>
      </c>
      <c r="V105" s="160">
        <f t="shared" si="27"/>
        <v>0</v>
      </c>
      <c r="W105" s="160"/>
      <c r="X105" s="160" t="s">
        <v>166</v>
      </c>
      <c r="Y105" s="149"/>
      <c r="Z105" s="149"/>
      <c r="AA105" s="149"/>
      <c r="AB105" s="149"/>
      <c r="AC105" s="149"/>
      <c r="AD105" s="149"/>
      <c r="AE105" s="149"/>
      <c r="AF105" s="149"/>
      <c r="AG105" s="149" t="s">
        <v>167</v>
      </c>
      <c r="AH105" s="149"/>
      <c r="AI105" s="149"/>
      <c r="AJ105" s="149"/>
      <c r="AK105" s="149"/>
      <c r="AL105" s="149"/>
      <c r="AM105" s="149"/>
      <c r="AN105" s="149"/>
      <c r="AO105" s="149"/>
      <c r="AP105" s="149"/>
      <c r="AQ105" s="149"/>
      <c r="AR105" s="149"/>
      <c r="AS105" s="149"/>
      <c r="AT105" s="149"/>
      <c r="AU105" s="149"/>
      <c r="AV105" s="149"/>
      <c r="AW105" s="149"/>
      <c r="AX105" s="149"/>
      <c r="AY105" s="149"/>
      <c r="AZ105" s="149"/>
      <c r="BA105" s="149"/>
      <c r="BB105" s="149"/>
      <c r="BC105" s="149"/>
      <c r="BD105" s="149"/>
      <c r="BE105" s="149"/>
      <c r="BF105" s="149"/>
      <c r="BG105" s="149"/>
      <c r="BH105" s="149"/>
    </row>
    <row r="106" spans="1:60" outlineLevel="1" x14ac:dyDescent="0.2">
      <c r="A106" s="181">
        <v>81</v>
      </c>
      <c r="B106" s="182" t="s">
        <v>684</v>
      </c>
      <c r="C106" s="191" t="s">
        <v>685</v>
      </c>
      <c r="D106" s="183" t="s">
        <v>530</v>
      </c>
      <c r="E106" s="184">
        <v>60</v>
      </c>
      <c r="F106" s="185"/>
      <c r="G106" s="186">
        <f t="shared" si="21"/>
        <v>0</v>
      </c>
      <c r="H106" s="161"/>
      <c r="I106" s="160">
        <f t="shared" si="22"/>
        <v>0</v>
      </c>
      <c r="J106" s="161"/>
      <c r="K106" s="160">
        <f t="shared" si="23"/>
        <v>0</v>
      </c>
      <c r="L106" s="160">
        <v>21</v>
      </c>
      <c r="M106" s="160">
        <f t="shared" si="24"/>
        <v>0</v>
      </c>
      <c r="N106" s="159">
        <v>0</v>
      </c>
      <c r="O106" s="159">
        <f t="shared" si="25"/>
        <v>0</v>
      </c>
      <c r="P106" s="159">
        <v>0</v>
      </c>
      <c r="Q106" s="159">
        <f t="shared" si="26"/>
        <v>0</v>
      </c>
      <c r="R106" s="160"/>
      <c r="S106" s="160" t="s">
        <v>225</v>
      </c>
      <c r="T106" s="160" t="s">
        <v>226</v>
      </c>
      <c r="U106" s="160">
        <v>0</v>
      </c>
      <c r="V106" s="160">
        <f t="shared" si="27"/>
        <v>0</v>
      </c>
      <c r="W106" s="160"/>
      <c r="X106" s="160" t="s">
        <v>166</v>
      </c>
      <c r="Y106" s="149"/>
      <c r="Z106" s="149"/>
      <c r="AA106" s="149"/>
      <c r="AB106" s="149"/>
      <c r="AC106" s="149"/>
      <c r="AD106" s="149"/>
      <c r="AE106" s="149"/>
      <c r="AF106" s="149"/>
      <c r="AG106" s="149" t="s">
        <v>167</v>
      </c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</row>
    <row r="107" spans="1:60" outlineLevel="1" x14ac:dyDescent="0.2">
      <c r="A107" s="181">
        <v>82</v>
      </c>
      <c r="B107" s="182" t="s">
        <v>686</v>
      </c>
      <c r="C107" s="191" t="s">
        <v>687</v>
      </c>
      <c r="D107" s="183" t="s">
        <v>530</v>
      </c>
      <c r="E107" s="184">
        <v>300</v>
      </c>
      <c r="F107" s="185"/>
      <c r="G107" s="186">
        <f t="shared" si="21"/>
        <v>0</v>
      </c>
      <c r="H107" s="161"/>
      <c r="I107" s="160">
        <f t="shared" si="22"/>
        <v>0</v>
      </c>
      <c r="J107" s="161"/>
      <c r="K107" s="160">
        <f t="shared" si="23"/>
        <v>0</v>
      </c>
      <c r="L107" s="160">
        <v>21</v>
      </c>
      <c r="M107" s="160">
        <f t="shared" si="24"/>
        <v>0</v>
      </c>
      <c r="N107" s="159">
        <v>0</v>
      </c>
      <c r="O107" s="159">
        <f t="shared" si="25"/>
        <v>0</v>
      </c>
      <c r="P107" s="159">
        <v>0</v>
      </c>
      <c r="Q107" s="159">
        <f t="shared" si="26"/>
        <v>0</v>
      </c>
      <c r="R107" s="160"/>
      <c r="S107" s="160" t="s">
        <v>225</v>
      </c>
      <c r="T107" s="160" t="s">
        <v>226</v>
      </c>
      <c r="U107" s="160">
        <v>0</v>
      </c>
      <c r="V107" s="160">
        <f t="shared" si="27"/>
        <v>0</v>
      </c>
      <c r="W107" s="160"/>
      <c r="X107" s="160" t="s">
        <v>166</v>
      </c>
      <c r="Y107" s="149"/>
      <c r="Z107" s="149"/>
      <c r="AA107" s="149"/>
      <c r="AB107" s="149"/>
      <c r="AC107" s="149"/>
      <c r="AD107" s="149"/>
      <c r="AE107" s="149"/>
      <c r="AF107" s="149"/>
      <c r="AG107" s="149" t="s">
        <v>167</v>
      </c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</row>
    <row r="108" spans="1:60" outlineLevel="1" x14ac:dyDescent="0.2">
      <c r="A108" s="181">
        <v>83</v>
      </c>
      <c r="B108" s="182" t="s">
        <v>688</v>
      </c>
      <c r="C108" s="191" t="s">
        <v>689</v>
      </c>
      <c r="D108" s="183" t="s">
        <v>530</v>
      </c>
      <c r="E108" s="184">
        <v>380</v>
      </c>
      <c r="F108" s="185"/>
      <c r="G108" s="186">
        <f t="shared" si="21"/>
        <v>0</v>
      </c>
      <c r="H108" s="161"/>
      <c r="I108" s="160">
        <f t="shared" si="22"/>
        <v>0</v>
      </c>
      <c r="J108" s="161"/>
      <c r="K108" s="160">
        <f t="shared" si="23"/>
        <v>0</v>
      </c>
      <c r="L108" s="160">
        <v>21</v>
      </c>
      <c r="M108" s="160">
        <f t="shared" si="24"/>
        <v>0</v>
      </c>
      <c r="N108" s="159">
        <v>0</v>
      </c>
      <c r="O108" s="159">
        <f t="shared" si="25"/>
        <v>0</v>
      </c>
      <c r="P108" s="159">
        <v>0</v>
      </c>
      <c r="Q108" s="159">
        <f t="shared" si="26"/>
        <v>0</v>
      </c>
      <c r="R108" s="160"/>
      <c r="S108" s="160" t="s">
        <v>225</v>
      </c>
      <c r="T108" s="160" t="s">
        <v>226</v>
      </c>
      <c r="U108" s="160">
        <v>0</v>
      </c>
      <c r="V108" s="160">
        <f t="shared" si="27"/>
        <v>0</v>
      </c>
      <c r="W108" s="160"/>
      <c r="X108" s="160" t="s">
        <v>166</v>
      </c>
      <c r="Y108" s="149"/>
      <c r="Z108" s="149"/>
      <c r="AA108" s="149"/>
      <c r="AB108" s="149"/>
      <c r="AC108" s="149"/>
      <c r="AD108" s="149"/>
      <c r="AE108" s="149"/>
      <c r="AF108" s="149"/>
      <c r="AG108" s="149" t="s">
        <v>167</v>
      </c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</row>
    <row r="109" spans="1:60" outlineLevel="1" x14ac:dyDescent="0.2">
      <c r="A109" s="181">
        <v>84</v>
      </c>
      <c r="B109" s="182" t="s">
        <v>690</v>
      </c>
      <c r="C109" s="191" t="s">
        <v>691</v>
      </c>
      <c r="D109" s="183" t="s">
        <v>196</v>
      </c>
      <c r="E109" s="184">
        <v>20</v>
      </c>
      <c r="F109" s="185"/>
      <c r="G109" s="186">
        <f t="shared" si="21"/>
        <v>0</v>
      </c>
      <c r="H109" s="161"/>
      <c r="I109" s="160">
        <f t="shared" si="22"/>
        <v>0</v>
      </c>
      <c r="J109" s="161"/>
      <c r="K109" s="160">
        <f t="shared" si="23"/>
        <v>0</v>
      </c>
      <c r="L109" s="160">
        <v>21</v>
      </c>
      <c r="M109" s="160">
        <f t="shared" si="24"/>
        <v>0</v>
      </c>
      <c r="N109" s="159">
        <v>0</v>
      </c>
      <c r="O109" s="159">
        <f t="shared" si="25"/>
        <v>0</v>
      </c>
      <c r="P109" s="159">
        <v>0</v>
      </c>
      <c r="Q109" s="159">
        <f t="shared" si="26"/>
        <v>0</v>
      </c>
      <c r="R109" s="160"/>
      <c r="S109" s="160" t="s">
        <v>225</v>
      </c>
      <c r="T109" s="160" t="s">
        <v>226</v>
      </c>
      <c r="U109" s="160">
        <v>0</v>
      </c>
      <c r="V109" s="160">
        <f t="shared" si="27"/>
        <v>0</v>
      </c>
      <c r="W109" s="160"/>
      <c r="X109" s="160" t="s">
        <v>166</v>
      </c>
      <c r="Y109" s="149"/>
      <c r="Z109" s="149"/>
      <c r="AA109" s="149"/>
      <c r="AB109" s="149"/>
      <c r="AC109" s="149"/>
      <c r="AD109" s="149"/>
      <c r="AE109" s="149"/>
      <c r="AF109" s="149"/>
      <c r="AG109" s="149" t="s">
        <v>167</v>
      </c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</row>
    <row r="110" spans="1:60" outlineLevel="1" x14ac:dyDescent="0.2">
      <c r="A110" s="181">
        <v>85</v>
      </c>
      <c r="B110" s="182" t="s">
        <v>92</v>
      </c>
      <c r="C110" s="191" t="s">
        <v>692</v>
      </c>
      <c r="D110" s="183" t="s">
        <v>196</v>
      </c>
      <c r="E110" s="184">
        <v>32</v>
      </c>
      <c r="F110" s="185"/>
      <c r="G110" s="186">
        <f t="shared" si="21"/>
        <v>0</v>
      </c>
      <c r="H110" s="161"/>
      <c r="I110" s="160">
        <f t="shared" si="22"/>
        <v>0</v>
      </c>
      <c r="J110" s="161"/>
      <c r="K110" s="160">
        <f t="shared" si="23"/>
        <v>0</v>
      </c>
      <c r="L110" s="160">
        <v>21</v>
      </c>
      <c r="M110" s="160">
        <f t="shared" si="24"/>
        <v>0</v>
      </c>
      <c r="N110" s="159">
        <v>0</v>
      </c>
      <c r="O110" s="159">
        <f t="shared" si="25"/>
        <v>0</v>
      </c>
      <c r="P110" s="159">
        <v>0</v>
      </c>
      <c r="Q110" s="159">
        <f t="shared" si="26"/>
        <v>0</v>
      </c>
      <c r="R110" s="160"/>
      <c r="S110" s="160" t="s">
        <v>225</v>
      </c>
      <c r="T110" s="160" t="s">
        <v>226</v>
      </c>
      <c r="U110" s="160">
        <v>0</v>
      </c>
      <c r="V110" s="160">
        <f t="shared" si="27"/>
        <v>0</v>
      </c>
      <c r="W110" s="160"/>
      <c r="X110" s="160" t="s">
        <v>166</v>
      </c>
      <c r="Y110" s="149"/>
      <c r="Z110" s="149"/>
      <c r="AA110" s="149"/>
      <c r="AB110" s="149"/>
      <c r="AC110" s="149"/>
      <c r="AD110" s="149"/>
      <c r="AE110" s="149"/>
      <c r="AF110" s="149"/>
      <c r="AG110" s="149" t="s">
        <v>167</v>
      </c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</row>
    <row r="111" spans="1:60" outlineLevel="1" x14ac:dyDescent="0.2">
      <c r="A111" s="181">
        <v>86</v>
      </c>
      <c r="B111" s="182" t="s">
        <v>693</v>
      </c>
      <c r="C111" s="191" t="s">
        <v>694</v>
      </c>
      <c r="D111" s="183" t="s">
        <v>530</v>
      </c>
      <c r="E111" s="184">
        <v>70</v>
      </c>
      <c r="F111" s="185"/>
      <c r="G111" s="186">
        <f t="shared" si="21"/>
        <v>0</v>
      </c>
      <c r="H111" s="161"/>
      <c r="I111" s="160">
        <f t="shared" si="22"/>
        <v>0</v>
      </c>
      <c r="J111" s="161"/>
      <c r="K111" s="160">
        <f t="shared" si="23"/>
        <v>0</v>
      </c>
      <c r="L111" s="160">
        <v>21</v>
      </c>
      <c r="M111" s="160">
        <f t="shared" si="24"/>
        <v>0</v>
      </c>
      <c r="N111" s="159">
        <v>0</v>
      </c>
      <c r="O111" s="159">
        <f t="shared" si="25"/>
        <v>0</v>
      </c>
      <c r="P111" s="159">
        <v>0</v>
      </c>
      <c r="Q111" s="159">
        <f t="shared" si="26"/>
        <v>0</v>
      </c>
      <c r="R111" s="160"/>
      <c r="S111" s="160" t="s">
        <v>225</v>
      </c>
      <c r="T111" s="160" t="s">
        <v>226</v>
      </c>
      <c r="U111" s="160">
        <v>0</v>
      </c>
      <c r="V111" s="160">
        <f t="shared" si="27"/>
        <v>0</v>
      </c>
      <c r="W111" s="160"/>
      <c r="X111" s="160" t="s">
        <v>166</v>
      </c>
      <c r="Y111" s="149"/>
      <c r="Z111" s="149"/>
      <c r="AA111" s="149"/>
      <c r="AB111" s="149"/>
      <c r="AC111" s="149"/>
      <c r="AD111" s="149"/>
      <c r="AE111" s="149"/>
      <c r="AF111" s="149"/>
      <c r="AG111" s="149" t="s">
        <v>167</v>
      </c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</row>
    <row r="112" spans="1:60" outlineLevel="1" x14ac:dyDescent="0.2">
      <c r="A112" s="181">
        <v>87</v>
      </c>
      <c r="B112" s="182" t="s">
        <v>695</v>
      </c>
      <c r="C112" s="191" t="s">
        <v>696</v>
      </c>
      <c r="D112" s="183" t="s">
        <v>530</v>
      </c>
      <c r="E112" s="184">
        <v>70</v>
      </c>
      <c r="F112" s="185"/>
      <c r="G112" s="186">
        <f t="shared" si="21"/>
        <v>0</v>
      </c>
      <c r="H112" s="161"/>
      <c r="I112" s="160">
        <f t="shared" si="22"/>
        <v>0</v>
      </c>
      <c r="J112" s="161"/>
      <c r="K112" s="160">
        <f t="shared" si="23"/>
        <v>0</v>
      </c>
      <c r="L112" s="160">
        <v>21</v>
      </c>
      <c r="M112" s="160">
        <f t="shared" si="24"/>
        <v>0</v>
      </c>
      <c r="N112" s="159">
        <v>0</v>
      </c>
      <c r="O112" s="159">
        <f t="shared" si="25"/>
        <v>0</v>
      </c>
      <c r="P112" s="159">
        <v>0</v>
      </c>
      <c r="Q112" s="159">
        <f t="shared" si="26"/>
        <v>0</v>
      </c>
      <c r="R112" s="160"/>
      <c r="S112" s="160" t="s">
        <v>225</v>
      </c>
      <c r="T112" s="160" t="s">
        <v>226</v>
      </c>
      <c r="U112" s="160">
        <v>0</v>
      </c>
      <c r="V112" s="160">
        <f t="shared" si="27"/>
        <v>0</v>
      </c>
      <c r="W112" s="160"/>
      <c r="X112" s="160" t="s">
        <v>166</v>
      </c>
      <c r="Y112" s="149"/>
      <c r="Z112" s="149"/>
      <c r="AA112" s="149"/>
      <c r="AB112" s="149"/>
      <c r="AC112" s="149"/>
      <c r="AD112" s="149"/>
      <c r="AE112" s="149"/>
      <c r="AF112" s="149"/>
      <c r="AG112" s="149" t="s">
        <v>167</v>
      </c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</row>
    <row r="113" spans="1:60" outlineLevel="1" x14ac:dyDescent="0.2">
      <c r="A113" s="181">
        <v>88</v>
      </c>
      <c r="B113" s="182" t="s">
        <v>697</v>
      </c>
      <c r="C113" s="191" t="s">
        <v>698</v>
      </c>
      <c r="D113" s="183" t="s">
        <v>164</v>
      </c>
      <c r="E113" s="184">
        <v>0.1</v>
      </c>
      <c r="F113" s="185"/>
      <c r="G113" s="186">
        <f t="shared" si="21"/>
        <v>0</v>
      </c>
      <c r="H113" s="161"/>
      <c r="I113" s="160">
        <f t="shared" si="22"/>
        <v>0</v>
      </c>
      <c r="J113" s="161"/>
      <c r="K113" s="160">
        <f t="shared" si="23"/>
        <v>0</v>
      </c>
      <c r="L113" s="160">
        <v>21</v>
      </c>
      <c r="M113" s="160">
        <f t="shared" si="24"/>
        <v>0</v>
      </c>
      <c r="N113" s="159">
        <v>0</v>
      </c>
      <c r="O113" s="159">
        <f t="shared" si="25"/>
        <v>0</v>
      </c>
      <c r="P113" s="159">
        <v>0</v>
      </c>
      <c r="Q113" s="159">
        <f t="shared" si="26"/>
        <v>0</v>
      </c>
      <c r="R113" s="160"/>
      <c r="S113" s="160" t="s">
        <v>225</v>
      </c>
      <c r="T113" s="160" t="s">
        <v>226</v>
      </c>
      <c r="U113" s="160">
        <v>0</v>
      </c>
      <c r="V113" s="160">
        <f t="shared" si="27"/>
        <v>0</v>
      </c>
      <c r="W113" s="160"/>
      <c r="X113" s="160" t="s">
        <v>166</v>
      </c>
      <c r="Y113" s="149"/>
      <c r="Z113" s="149"/>
      <c r="AA113" s="149"/>
      <c r="AB113" s="149"/>
      <c r="AC113" s="149"/>
      <c r="AD113" s="149"/>
      <c r="AE113" s="149"/>
      <c r="AF113" s="149"/>
      <c r="AG113" s="149" t="s">
        <v>167</v>
      </c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</row>
    <row r="114" spans="1:60" outlineLevel="1" x14ac:dyDescent="0.2">
      <c r="A114" s="181">
        <v>89</v>
      </c>
      <c r="B114" s="182" t="s">
        <v>94</v>
      </c>
      <c r="C114" s="191" t="s">
        <v>699</v>
      </c>
      <c r="D114" s="183" t="s">
        <v>164</v>
      </c>
      <c r="E114" s="184">
        <v>0.1</v>
      </c>
      <c r="F114" s="185"/>
      <c r="G114" s="186">
        <f t="shared" si="21"/>
        <v>0</v>
      </c>
      <c r="H114" s="161"/>
      <c r="I114" s="160">
        <f t="shared" si="22"/>
        <v>0</v>
      </c>
      <c r="J114" s="161"/>
      <c r="K114" s="160">
        <f t="shared" si="23"/>
        <v>0</v>
      </c>
      <c r="L114" s="160">
        <v>21</v>
      </c>
      <c r="M114" s="160">
        <f t="shared" si="24"/>
        <v>0</v>
      </c>
      <c r="N114" s="159">
        <v>0</v>
      </c>
      <c r="O114" s="159">
        <f t="shared" si="25"/>
        <v>0</v>
      </c>
      <c r="P114" s="159">
        <v>0</v>
      </c>
      <c r="Q114" s="159">
        <f t="shared" si="26"/>
        <v>0</v>
      </c>
      <c r="R114" s="160"/>
      <c r="S114" s="160" t="s">
        <v>225</v>
      </c>
      <c r="T114" s="160" t="s">
        <v>226</v>
      </c>
      <c r="U114" s="160">
        <v>0</v>
      </c>
      <c r="V114" s="160">
        <f t="shared" si="27"/>
        <v>0</v>
      </c>
      <c r="W114" s="160"/>
      <c r="X114" s="160" t="s">
        <v>166</v>
      </c>
      <c r="Y114" s="149"/>
      <c r="Z114" s="149"/>
      <c r="AA114" s="149"/>
      <c r="AB114" s="149"/>
      <c r="AC114" s="149"/>
      <c r="AD114" s="149"/>
      <c r="AE114" s="149"/>
      <c r="AF114" s="149"/>
      <c r="AG114" s="149" t="s">
        <v>167</v>
      </c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</row>
    <row r="115" spans="1:60" outlineLevel="1" x14ac:dyDescent="0.2">
      <c r="A115" s="181">
        <v>90</v>
      </c>
      <c r="B115" s="182" t="s">
        <v>96</v>
      </c>
      <c r="C115" s="191" t="s">
        <v>700</v>
      </c>
      <c r="D115" s="183" t="s">
        <v>196</v>
      </c>
      <c r="E115" s="184">
        <v>15</v>
      </c>
      <c r="F115" s="185"/>
      <c r="G115" s="186">
        <f t="shared" si="21"/>
        <v>0</v>
      </c>
      <c r="H115" s="161"/>
      <c r="I115" s="160">
        <f t="shared" si="22"/>
        <v>0</v>
      </c>
      <c r="J115" s="161"/>
      <c r="K115" s="160">
        <f t="shared" si="23"/>
        <v>0</v>
      </c>
      <c r="L115" s="160">
        <v>21</v>
      </c>
      <c r="M115" s="160">
        <f t="shared" si="24"/>
        <v>0</v>
      </c>
      <c r="N115" s="159">
        <v>0</v>
      </c>
      <c r="O115" s="159">
        <f t="shared" si="25"/>
        <v>0</v>
      </c>
      <c r="P115" s="159">
        <v>0</v>
      </c>
      <c r="Q115" s="159">
        <f t="shared" si="26"/>
        <v>0</v>
      </c>
      <c r="R115" s="160"/>
      <c r="S115" s="160" t="s">
        <v>225</v>
      </c>
      <c r="T115" s="160" t="s">
        <v>226</v>
      </c>
      <c r="U115" s="160">
        <v>0</v>
      </c>
      <c r="V115" s="160">
        <f t="shared" si="27"/>
        <v>0</v>
      </c>
      <c r="W115" s="160"/>
      <c r="X115" s="160" t="s">
        <v>166</v>
      </c>
      <c r="Y115" s="149"/>
      <c r="Z115" s="149"/>
      <c r="AA115" s="149"/>
      <c r="AB115" s="149"/>
      <c r="AC115" s="149"/>
      <c r="AD115" s="149"/>
      <c r="AE115" s="149"/>
      <c r="AF115" s="149"/>
      <c r="AG115" s="149" t="s">
        <v>167</v>
      </c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</row>
    <row r="116" spans="1:60" outlineLevel="1" x14ac:dyDescent="0.2">
      <c r="A116" s="181">
        <v>91</v>
      </c>
      <c r="B116" s="182" t="s">
        <v>102</v>
      </c>
      <c r="C116" s="191" t="s">
        <v>701</v>
      </c>
      <c r="D116" s="183" t="s">
        <v>196</v>
      </c>
      <c r="E116" s="184">
        <v>15</v>
      </c>
      <c r="F116" s="185"/>
      <c r="G116" s="186">
        <f t="shared" si="21"/>
        <v>0</v>
      </c>
      <c r="H116" s="161"/>
      <c r="I116" s="160">
        <f t="shared" si="22"/>
        <v>0</v>
      </c>
      <c r="J116" s="161"/>
      <c r="K116" s="160">
        <f t="shared" si="23"/>
        <v>0</v>
      </c>
      <c r="L116" s="160">
        <v>21</v>
      </c>
      <c r="M116" s="160">
        <f t="shared" si="24"/>
        <v>0</v>
      </c>
      <c r="N116" s="159">
        <v>0</v>
      </c>
      <c r="O116" s="159">
        <f t="shared" si="25"/>
        <v>0</v>
      </c>
      <c r="P116" s="159">
        <v>0</v>
      </c>
      <c r="Q116" s="159">
        <f t="shared" si="26"/>
        <v>0</v>
      </c>
      <c r="R116" s="160"/>
      <c r="S116" s="160" t="s">
        <v>225</v>
      </c>
      <c r="T116" s="160" t="s">
        <v>226</v>
      </c>
      <c r="U116" s="160">
        <v>0</v>
      </c>
      <c r="V116" s="160">
        <f t="shared" si="27"/>
        <v>0</v>
      </c>
      <c r="W116" s="160"/>
      <c r="X116" s="160" t="s">
        <v>166</v>
      </c>
      <c r="Y116" s="149"/>
      <c r="Z116" s="149"/>
      <c r="AA116" s="149"/>
      <c r="AB116" s="149"/>
      <c r="AC116" s="149"/>
      <c r="AD116" s="149"/>
      <c r="AE116" s="149"/>
      <c r="AF116" s="149"/>
      <c r="AG116" s="149" t="s">
        <v>167</v>
      </c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</row>
    <row r="117" spans="1:60" outlineLevel="1" x14ac:dyDescent="0.2">
      <c r="A117" s="181">
        <v>92</v>
      </c>
      <c r="B117" s="182" t="s">
        <v>702</v>
      </c>
      <c r="C117" s="191" t="s">
        <v>703</v>
      </c>
      <c r="D117" s="183" t="s">
        <v>196</v>
      </c>
      <c r="E117" s="184">
        <v>3</v>
      </c>
      <c r="F117" s="185"/>
      <c r="G117" s="186">
        <f t="shared" si="21"/>
        <v>0</v>
      </c>
      <c r="H117" s="161"/>
      <c r="I117" s="160">
        <f t="shared" si="22"/>
        <v>0</v>
      </c>
      <c r="J117" s="161"/>
      <c r="K117" s="160">
        <f t="shared" si="23"/>
        <v>0</v>
      </c>
      <c r="L117" s="160">
        <v>21</v>
      </c>
      <c r="M117" s="160">
        <f t="shared" si="24"/>
        <v>0</v>
      </c>
      <c r="N117" s="159">
        <v>0</v>
      </c>
      <c r="O117" s="159">
        <f t="shared" si="25"/>
        <v>0</v>
      </c>
      <c r="P117" s="159">
        <v>0</v>
      </c>
      <c r="Q117" s="159">
        <f t="shared" si="26"/>
        <v>0</v>
      </c>
      <c r="R117" s="160"/>
      <c r="S117" s="160" t="s">
        <v>225</v>
      </c>
      <c r="T117" s="160" t="s">
        <v>226</v>
      </c>
      <c r="U117" s="160">
        <v>0</v>
      </c>
      <c r="V117" s="160">
        <f t="shared" si="27"/>
        <v>0</v>
      </c>
      <c r="W117" s="160"/>
      <c r="X117" s="160" t="s">
        <v>166</v>
      </c>
      <c r="Y117" s="149"/>
      <c r="Z117" s="149"/>
      <c r="AA117" s="149"/>
      <c r="AB117" s="149"/>
      <c r="AC117" s="149"/>
      <c r="AD117" s="149"/>
      <c r="AE117" s="149"/>
      <c r="AF117" s="149"/>
      <c r="AG117" s="149" t="s">
        <v>167</v>
      </c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</row>
    <row r="118" spans="1:60" outlineLevel="1" x14ac:dyDescent="0.2">
      <c r="A118" s="181">
        <v>93</v>
      </c>
      <c r="B118" s="182" t="s">
        <v>704</v>
      </c>
      <c r="C118" s="191" t="s">
        <v>705</v>
      </c>
      <c r="D118" s="183" t="s">
        <v>196</v>
      </c>
      <c r="E118" s="184">
        <v>6</v>
      </c>
      <c r="F118" s="185"/>
      <c r="G118" s="186">
        <f t="shared" si="21"/>
        <v>0</v>
      </c>
      <c r="H118" s="161"/>
      <c r="I118" s="160">
        <f t="shared" si="22"/>
        <v>0</v>
      </c>
      <c r="J118" s="161"/>
      <c r="K118" s="160">
        <f t="shared" si="23"/>
        <v>0</v>
      </c>
      <c r="L118" s="160">
        <v>21</v>
      </c>
      <c r="M118" s="160">
        <f t="shared" si="24"/>
        <v>0</v>
      </c>
      <c r="N118" s="159">
        <v>0</v>
      </c>
      <c r="O118" s="159">
        <f t="shared" si="25"/>
        <v>0</v>
      </c>
      <c r="P118" s="159">
        <v>0</v>
      </c>
      <c r="Q118" s="159">
        <f t="shared" si="26"/>
        <v>0</v>
      </c>
      <c r="R118" s="160"/>
      <c r="S118" s="160" t="s">
        <v>225</v>
      </c>
      <c r="T118" s="160" t="s">
        <v>226</v>
      </c>
      <c r="U118" s="160">
        <v>0</v>
      </c>
      <c r="V118" s="160">
        <f t="shared" si="27"/>
        <v>0</v>
      </c>
      <c r="W118" s="160"/>
      <c r="X118" s="160" t="s">
        <v>166</v>
      </c>
      <c r="Y118" s="149"/>
      <c r="Z118" s="149"/>
      <c r="AA118" s="149"/>
      <c r="AB118" s="149"/>
      <c r="AC118" s="149"/>
      <c r="AD118" s="149"/>
      <c r="AE118" s="149"/>
      <c r="AF118" s="149"/>
      <c r="AG118" s="149" t="s">
        <v>167</v>
      </c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</row>
    <row r="119" spans="1:60" outlineLevel="1" x14ac:dyDescent="0.2">
      <c r="A119" s="181">
        <v>94</v>
      </c>
      <c r="B119" s="182" t="s">
        <v>104</v>
      </c>
      <c r="C119" s="191" t="s">
        <v>706</v>
      </c>
      <c r="D119" s="183" t="s">
        <v>196</v>
      </c>
      <c r="E119" s="184">
        <v>4</v>
      </c>
      <c r="F119" s="185"/>
      <c r="G119" s="186">
        <f t="shared" si="21"/>
        <v>0</v>
      </c>
      <c r="H119" s="161"/>
      <c r="I119" s="160">
        <f t="shared" si="22"/>
        <v>0</v>
      </c>
      <c r="J119" s="161"/>
      <c r="K119" s="160">
        <f t="shared" si="23"/>
        <v>0</v>
      </c>
      <c r="L119" s="160">
        <v>21</v>
      </c>
      <c r="M119" s="160">
        <f t="shared" si="24"/>
        <v>0</v>
      </c>
      <c r="N119" s="159">
        <v>0</v>
      </c>
      <c r="O119" s="159">
        <f t="shared" si="25"/>
        <v>0</v>
      </c>
      <c r="P119" s="159">
        <v>0</v>
      </c>
      <c r="Q119" s="159">
        <f t="shared" si="26"/>
        <v>0</v>
      </c>
      <c r="R119" s="160"/>
      <c r="S119" s="160" t="s">
        <v>225</v>
      </c>
      <c r="T119" s="160" t="s">
        <v>226</v>
      </c>
      <c r="U119" s="160">
        <v>0</v>
      </c>
      <c r="V119" s="160">
        <f t="shared" si="27"/>
        <v>0</v>
      </c>
      <c r="W119" s="160"/>
      <c r="X119" s="160" t="s">
        <v>166</v>
      </c>
      <c r="Y119" s="149"/>
      <c r="Z119" s="149"/>
      <c r="AA119" s="149"/>
      <c r="AB119" s="149"/>
      <c r="AC119" s="149"/>
      <c r="AD119" s="149"/>
      <c r="AE119" s="149"/>
      <c r="AF119" s="149"/>
      <c r="AG119" s="149" t="s">
        <v>167</v>
      </c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</row>
    <row r="120" spans="1:60" outlineLevel="1" x14ac:dyDescent="0.2">
      <c r="A120" s="181">
        <v>95</v>
      </c>
      <c r="B120" s="182" t="s">
        <v>707</v>
      </c>
      <c r="C120" s="191" t="s">
        <v>708</v>
      </c>
      <c r="D120" s="183" t="s">
        <v>196</v>
      </c>
      <c r="E120" s="184">
        <v>2</v>
      </c>
      <c r="F120" s="185"/>
      <c r="G120" s="186">
        <f t="shared" si="21"/>
        <v>0</v>
      </c>
      <c r="H120" s="161"/>
      <c r="I120" s="160">
        <f t="shared" si="22"/>
        <v>0</v>
      </c>
      <c r="J120" s="161"/>
      <c r="K120" s="160">
        <f t="shared" si="23"/>
        <v>0</v>
      </c>
      <c r="L120" s="160">
        <v>21</v>
      </c>
      <c r="M120" s="160">
        <f t="shared" si="24"/>
        <v>0</v>
      </c>
      <c r="N120" s="159">
        <v>0</v>
      </c>
      <c r="O120" s="159">
        <f t="shared" si="25"/>
        <v>0</v>
      </c>
      <c r="P120" s="159">
        <v>0</v>
      </c>
      <c r="Q120" s="159">
        <f t="shared" si="26"/>
        <v>0</v>
      </c>
      <c r="R120" s="160"/>
      <c r="S120" s="160" t="s">
        <v>225</v>
      </c>
      <c r="T120" s="160" t="s">
        <v>226</v>
      </c>
      <c r="U120" s="160">
        <v>0</v>
      </c>
      <c r="V120" s="160">
        <f t="shared" si="27"/>
        <v>0</v>
      </c>
      <c r="W120" s="160"/>
      <c r="X120" s="160" t="s">
        <v>166</v>
      </c>
      <c r="Y120" s="149"/>
      <c r="Z120" s="149"/>
      <c r="AA120" s="149"/>
      <c r="AB120" s="149"/>
      <c r="AC120" s="149"/>
      <c r="AD120" s="149"/>
      <c r="AE120" s="149"/>
      <c r="AF120" s="149"/>
      <c r="AG120" s="149" t="s">
        <v>167</v>
      </c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</row>
    <row r="121" spans="1:60" outlineLevel="1" x14ac:dyDescent="0.2">
      <c r="A121" s="181">
        <v>96</v>
      </c>
      <c r="B121" s="182" t="s">
        <v>709</v>
      </c>
      <c r="C121" s="191" t="s">
        <v>710</v>
      </c>
      <c r="D121" s="183" t="s">
        <v>196</v>
      </c>
      <c r="E121" s="184">
        <v>65</v>
      </c>
      <c r="F121" s="185"/>
      <c r="G121" s="186">
        <f t="shared" si="21"/>
        <v>0</v>
      </c>
      <c r="H121" s="161"/>
      <c r="I121" s="160">
        <f t="shared" si="22"/>
        <v>0</v>
      </c>
      <c r="J121" s="161"/>
      <c r="K121" s="160">
        <f t="shared" si="23"/>
        <v>0</v>
      </c>
      <c r="L121" s="160">
        <v>21</v>
      </c>
      <c r="M121" s="160">
        <f t="shared" si="24"/>
        <v>0</v>
      </c>
      <c r="N121" s="159">
        <v>0</v>
      </c>
      <c r="O121" s="159">
        <f t="shared" si="25"/>
        <v>0</v>
      </c>
      <c r="P121" s="159">
        <v>0</v>
      </c>
      <c r="Q121" s="159">
        <f t="shared" si="26"/>
        <v>0</v>
      </c>
      <c r="R121" s="160"/>
      <c r="S121" s="160" t="s">
        <v>225</v>
      </c>
      <c r="T121" s="160" t="s">
        <v>226</v>
      </c>
      <c r="U121" s="160">
        <v>0</v>
      </c>
      <c r="V121" s="160">
        <f t="shared" si="27"/>
        <v>0</v>
      </c>
      <c r="W121" s="160"/>
      <c r="X121" s="160" t="s">
        <v>166</v>
      </c>
      <c r="Y121" s="149"/>
      <c r="Z121" s="149"/>
      <c r="AA121" s="149"/>
      <c r="AB121" s="149"/>
      <c r="AC121" s="149"/>
      <c r="AD121" s="149"/>
      <c r="AE121" s="149"/>
      <c r="AF121" s="149"/>
      <c r="AG121" s="149" t="s">
        <v>167</v>
      </c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</row>
    <row r="122" spans="1:60" outlineLevel="1" x14ac:dyDescent="0.2">
      <c r="A122" s="181">
        <v>97</v>
      </c>
      <c r="B122" s="182" t="s">
        <v>711</v>
      </c>
      <c r="C122" s="191" t="s">
        <v>712</v>
      </c>
      <c r="D122" s="183" t="s">
        <v>196</v>
      </c>
      <c r="E122" s="184">
        <v>8</v>
      </c>
      <c r="F122" s="185"/>
      <c r="G122" s="186">
        <f t="shared" si="21"/>
        <v>0</v>
      </c>
      <c r="H122" s="161"/>
      <c r="I122" s="160">
        <f t="shared" si="22"/>
        <v>0</v>
      </c>
      <c r="J122" s="161"/>
      <c r="K122" s="160">
        <f t="shared" si="23"/>
        <v>0</v>
      </c>
      <c r="L122" s="160">
        <v>21</v>
      </c>
      <c r="M122" s="160">
        <f t="shared" si="24"/>
        <v>0</v>
      </c>
      <c r="N122" s="159">
        <v>0</v>
      </c>
      <c r="O122" s="159">
        <f t="shared" si="25"/>
        <v>0</v>
      </c>
      <c r="P122" s="159">
        <v>0</v>
      </c>
      <c r="Q122" s="159">
        <f t="shared" si="26"/>
        <v>0</v>
      </c>
      <c r="R122" s="160"/>
      <c r="S122" s="160" t="s">
        <v>225</v>
      </c>
      <c r="T122" s="160" t="s">
        <v>226</v>
      </c>
      <c r="U122" s="160">
        <v>0</v>
      </c>
      <c r="V122" s="160">
        <f t="shared" si="27"/>
        <v>0</v>
      </c>
      <c r="W122" s="160"/>
      <c r="X122" s="160" t="s">
        <v>166</v>
      </c>
      <c r="Y122" s="149"/>
      <c r="Z122" s="149"/>
      <c r="AA122" s="149"/>
      <c r="AB122" s="149"/>
      <c r="AC122" s="149"/>
      <c r="AD122" s="149"/>
      <c r="AE122" s="149"/>
      <c r="AF122" s="149"/>
      <c r="AG122" s="149" t="s">
        <v>167</v>
      </c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</row>
    <row r="123" spans="1:60" outlineLevel="1" x14ac:dyDescent="0.2">
      <c r="A123" s="181">
        <v>98</v>
      </c>
      <c r="B123" s="182" t="s">
        <v>713</v>
      </c>
      <c r="C123" s="191" t="s">
        <v>714</v>
      </c>
      <c r="D123" s="183" t="s">
        <v>196</v>
      </c>
      <c r="E123" s="184">
        <v>30</v>
      </c>
      <c r="F123" s="185"/>
      <c r="G123" s="186">
        <f t="shared" si="21"/>
        <v>0</v>
      </c>
      <c r="H123" s="161"/>
      <c r="I123" s="160">
        <f t="shared" si="22"/>
        <v>0</v>
      </c>
      <c r="J123" s="161"/>
      <c r="K123" s="160">
        <f t="shared" si="23"/>
        <v>0</v>
      </c>
      <c r="L123" s="160">
        <v>21</v>
      </c>
      <c r="M123" s="160">
        <f t="shared" si="24"/>
        <v>0</v>
      </c>
      <c r="N123" s="159">
        <v>0</v>
      </c>
      <c r="O123" s="159">
        <f t="shared" si="25"/>
        <v>0</v>
      </c>
      <c r="P123" s="159">
        <v>0</v>
      </c>
      <c r="Q123" s="159">
        <f t="shared" si="26"/>
        <v>0</v>
      </c>
      <c r="R123" s="160"/>
      <c r="S123" s="160" t="s">
        <v>225</v>
      </c>
      <c r="T123" s="160" t="s">
        <v>226</v>
      </c>
      <c r="U123" s="160">
        <v>0</v>
      </c>
      <c r="V123" s="160">
        <f t="shared" si="27"/>
        <v>0</v>
      </c>
      <c r="W123" s="160"/>
      <c r="X123" s="160" t="s">
        <v>166</v>
      </c>
      <c r="Y123" s="149"/>
      <c r="Z123" s="149"/>
      <c r="AA123" s="149"/>
      <c r="AB123" s="149"/>
      <c r="AC123" s="149"/>
      <c r="AD123" s="149"/>
      <c r="AE123" s="149"/>
      <c r="AF123" s="149"/>
      <c r="AG123" s="149" t="s">
        <v>167</v>
      </c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</row>
    <row r="124" spans="1:60" outlineLevel="1" x14ac:dyDescent="0.2">
      <c r="A124" s="181">
        <v>99</v>
      </c>
      <c r="B124" s="182" t="s">
        <v>715</v>
      </c>
      <c r="C124" s="191" t="s">
        <v>716</v>
      </c>
      <c r="D124" s="183" t="s">
        <v>196</v>
      </c>
      <c r="E124" s="184">
        <v>260</v>
      </c>
      <c r="F124" s="185"/>
      <c r="G124" s="186">
        <f t="shared" si="21"/>
        <v>0</v>
      </c>
      <c r="H124" s="161"/>
      <c r="I124" s="160">
        <f t="shared" si="22"/>
        <v>0</v>
      </c>
      <c r="J124" s="161"/>
      <c r="K124" s="160">
        <f t="shared" si="23"/>
        <v>0</v>
      </c>
      <c r="L124" s="160">
        <v>21</v>
      </c>
      <c r="M124" s="160">
        <f t="shared" si="24"/>
        <v>0</v>
      </c>
      <c r="N124" s="159">
        <v>0</v>
      </c>
      <c r="O124" s="159">
        <f t="shared" si="25"/>
        <v>0</v>
      </c>
      <c r="P124" s="159">
        <v>0</v>
      </c>
      <c r="Q124" s="159">
        <f t="shared" si="26"/>
        <v>0</v>
      </c>
      <c r="R124" s="160"/>
      <c r="S124" s="160" t="s">
        <v>225</v>
      </c>
      <c r="T124" s="160" t="s">
        <v>226</v>
      </c>
      <c r="U124" s="160">
        <v>0</v>
      </c>
      <c r="V124" s="160">
        <f t="shared" si="27"/>
        <v>0</v>
      </c>
      <c r="W124" s="160"/>
      <c r="X124" s="160" t="s">
        <v>166</v>
      </c>
      <c r="Y124" s="149"/>
      <c r="Z124" s="149"/>
      <c r="AA124" s="149"/>
      <c r="AB124" s="149"/>
      <c r="AC124" s="149"/>
      <c r="AD124" s="149"/>
      <c r="AE124" s="149"/>
      <c r="AF124" s="149"/>
      <c r="AG124" s="149" t="s">
        <v>167</v>
      </c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</row>
    <row r="125" spans="1:60" outlineLevel="1" x14ac:dyDescent="0.2">
      <c r="A125" s="181">
        <v>100</v>
      </c>
      <c r="B125" s="182" t="s">
        <v>717</v>
      </c>
      <c r="C125" s="191" t="s">
        <v>718</v>
      </c>
      <c r="D125" s="183" t="s">
        <v>196</v>
      </c>
      <c r="E125" s="184">
        <v>330</v>
      </c>
      <c r="F125" s="185"/>
      <c r="G125" s="186">
        <f t="shared" si="21"/>
        <v>0</v>
      </c>
      <c r="H125" s="161"/>
      <c r="I125" s="160">
        <f t="shared" si="22"/>
        <v>0</v>
      </c>
      <c r="J125" s="161"/>
      <c r="K125" s="160">
        <f t="shared" si="23"/>
        <v>0</v>
      </c>
      <c r="L125" s="160">
        <v>21</v>
      </c>
      <c r="M125" s="160">
        <f t="shared" si="24"/>
        <v>0</v>
      </c>
      <c r="N125" s="159">
        <v>0</v>
      </c>
      <c r="O125" s="159">
        <f t="shared" si="25"/>
        <v>0</v>
      </c>
      <c r="P125" s="159">
        <v>0</v>
      </c>
      <c r="Q125" s="159">
        <f t="shared" si="26"/>
        <v>0</v>
      </c>
      <c r="R125" s="160"/>
      <c r="S125" s="160" t="s">
        <v>225</v>
      </c>
      <c r="T125" s="160" t="s">
        <v>226</v>
      </c>
      <c r="U125" s="160">
        <v>0</v>
      </c>
      <c r="V125" s="160">
        <f t="shared" si="27"/>
        <v>0</v>
      </c>
      <c r="W125" s="160"/>
      <c r="X125" s="160" t="s">
        <v>166</v>
      </c>
      <c r="Y125" s="149"/>
      <c r="Z125" s="149"/>
      <c r="AA125" s="149"/>
      <c r="AB125" s="149"/>
      <c r="AC125" s="149"/>
      <c r="AD125" s="149"/>
      <c r="AE125" s="149"/>
      <c r="AF125" s="149"/>
      <c r="AG125" s="149" t="s">
        <v>167</v>
      </c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</row>
    <row r="126" spans="1:60" outlineLevel="1" x14ac:dyDescent="0.2">
      <c r="A126" s="181">
        <v>101</v>
      </c>
      <c r="B126" s="182" t="s">
        <v>719</v>
      </c>
      <c r="C126" s="191" t="s">
        <v>720</v>
      </c>
      <c r="D126" s="183" t="s">
        <v>196</v>
      </c>
      <c r="E126" s="184">
        <v>20</v>
      </c>
      <c r="F126" s="185"/>
      <c r="G126" s="186">
        <f t="shared" si="21"/>
        <v>0</v>
      </c>
      <c r="H126" s="161"/>
      <c r="I126" s="160">
        <f t="shared" si="22"/>
        <v>0</v>
      </c>
      <c r="J126" s="161"/>
      <c r="K126" s="160">
        <f t="shared" si="23"/>
        <v>0</v>
      </c>
      <c r="L126" s="160">
        <v>21</v>
      </c>
      <c r="M126" s="160">
        <f t="shared" si="24"/>
        <v>0</v>
      </c>
      <c r="N126" s="159">
        <v>0</v>
      </c>
      <c r="O126" s="159">
        <f t="shared" si="25"/>
        <v>0</v>
      </c>
      <c r="P126" s="159">
        <v>0</v>
      </c>
      <c r="Q126" s="159">
        <f t="shared" si="26"/>
        <v>0</v>
      </c>
      <c r="R126" s="160"/>
      <c r="S126" s="160" t="s">
        <v>225</v>
      </c>
      <c r="T126" s="160" t="s">
        <v>226</v>
      </c>
      <c r="U126" s="160">
        <v>0</v>
      </c>
      <c r="V126" s="160">
        <f t="shared" si="27"/>
        <v>0</v>
      </c>
      <c r="W126" s="160"/>
      <c r="X126" s="160" t="s">
        <v>166</v>
      </c>
      <c r="Y126" s="149"/>
      <c r="Z126" s="149"/>
      <c r="AA126" s="149"/>
      <c r="AB126" s="149"/>
      <c r="AC126" s="149"/>
      <c r="AD126" s="149"/>
      <c r="AE126" s="149"/>
      <c r="AF126" s="149"/>
      <c r="AG126" s="149" t="s">
        <v>167</v>
      </c>
      <c r="AH126" s="149"/>
      <c r="AI126" s="149"/>
      <c r="AJ126" s="149"/>
      <c r="AK126" s="149"/>
      <c r="AL126" s="149"/>
      <c r="AM126" s="149"/>
      <c r="AN126" s="149"/>
      <c r="AO126" s="149"/>
      <c r="AP126" s="149"/>
      <c r="AQ126" s="149"/>
      <c r="AR126" s="149"/>
      <c r="AS126" s="149"/>
      <c r="AT126" s="149"/>
      <c r="AU126" s="149"/>
      <c r="AV126" s="149"/>
      <c r="AW126" s="149"/>
      <c r="AX126" s="149"/>
      <c r="AY126" s="149"/>
      <c r="AZ126" s="149"/>
      <c r="BA126" s="149"/>
      <c r="BB126" s="149"/>
      <c r="BC126" s="149"/>
      <c r="BD126" s="149"/>
      <c r="BE126" s="149"/>
      <c r="BF126" s="149"/>
      <c r="BG126" s="149"/>
      <c r="BH126" s="149"/>
    </row>
    <row r="127" spans="1:60" outlineLevel="1" x14ac:dyDescent="0.2">
      <c r="A127" s="181">
        <v>102</v>
      </c>
      <c r="B127" s="182" t="s">
        <v>721</v>
      </c>
      <c r="C127" s="191" t="s">
        <v>722</v>
      </c>
      <c r="D127" s="183" t="s">
        <v>196</v>
      </c>
      <c r="E127" s="184">
        <v>42</v>
      </c>
      <c r="F127" s="185"/>
      <c r="G127" s="186">
        <f t="shared" si="21"/>
        <v>0</v>
      </c>
      <c r="H127" s="161"/>
      <c r="I127" s="160">
        <f t="shared" si="22"/>
        <v>0</v>
      </c>
      <c r="J127" s="161"/>
      <c r="K127" s="160">
        <f t="shared" si="23"/>
        <v>0</v>
      </c>
      <c r="L127" s="160">
        <v>21</v>
      </c>
      <c r="M127" s="160">
        <f t="shared" si="24"/>
        <v>0</v>
      </c>
      <c r="N127" s="159">
        <v>0</v>
      </c>
      <c r="O127" s="159">
        <f t="shared" si="25"/>
        <v>0</v>
      </c>
      <c r="P127" s="159">
        <v>0</v>
      </c>
      <c r="Q127" s="159">
        <f t="shared" si="26"/>
        <v>0</v>
      </c>
      <c r="R127" s="160"/>
      <c r="S127" s="160" t="s">
        <v>225</v>
      </c>
      <c r="T127" s="160" t="s">
        <v>226</v>
      </c>
      <c r="U127" s="160">
        <v>0</v>
      </c>
      <c r="V127" s="160">
        <f t="shared" si="27"/>
        <v>0</v>
      </c>
      <c r="W127" s="160"/>
      <c r="X127" s="160" t="s">
        <v>166</v>
      </c>
      <c r="Y127" s="149"/>
      <c r="Z127" s="149"/>
      <c r="AA127" s="149"/>
      <c r="AB127" s="149"/>
      <c r="AC127" s="149"/>
      <c r="AD127" s="149"/>
      <c r="AE127" s="149"/>
      <c r="AF127" s="149"/>
      <c r="AG127" s="149" t="s">
        <v>167</v>
      </c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  <c r="AX127" s="149"/>
      <c r="AY127" s="149"/>
      <c r="AZ127" s="149"/>
      <c r="BA127" s="149"/>
      <c r="BB127" s="149"/>
      <c r="BC127" s="149"/>
      <c r="BD127" s="149"/>
      <c r="BE127" s="149"/>
      <c r="BF127" s="149"/>
      <c r="BG127" s="149"/>
      <c r="BH127" s="149"/>
    </row>
    <row r="128" spans="1:60" outlineLevel="1" x14ac:dyDescent="0.2">
      <c r="A128" s="181">
        <v>103</v>
      </c>
      <c r="B128" s="182" t="s">
        <v>723</v>
      </c>
      <c r="C128" s="191" t="s">
        <v>724</v>
      </c>
      <c r="D128" s="183" t="s">
        <v>196</v>
      </c>
      <c r="E128" s="184">
        <v>25</v>
      </c>
      <c r="F128" s="185"/>
      <c r="G128" s="186">
        <f t="shared" ref="G128:G159" si="28">ROUND(E128*F128,2)</f>
        <v>0</v>
      </c>
      <c r="H128" s="161"/>
      <c r="I128" s="160">
        <f t="shared" ref="I128:I159" si="29">ROUND(E128*H128,2)</f>
        <v>0</v>
      </c>
      <c r="J128" s="161"/>
      <c r="K128" s="160">
        <f t="shared" ref="K128:K159" si="30">ROUND(E128*J128,2)</f>
        <v>0</v>
      </c>
      <c r="L128" s="160">
        <v>21</v>
      </c>
      <c r="M128" s="160">
        <f t="shared" ref="M128:M159" si="31">G128*(1+L128/100)</f>
        <v>0</v>
      </c>
      <c r="N128" s="159">
        <v>0</v>
      </c>
      <c r="O128" s="159">
        <f t="shared" ref="O128:O159" si="32">ROUND(E128*N128,2)</f>
        <v>0</v>
      </c>
      <c r="P128" s="159">
        <v>0</v>
      </c>
      <c r="Q128" s="159">
        <f t="shared" ref="Q128:Q159" si="33">ROUND(E128*P128,2)</f>
        <v>0</v>
      </c>
      <c r="R128" s="160"/>
      <c r="S128" s="160" t="s">
        <v>225</v>
      </c>
      <c r="T128" s="160" t="s">
        <v>226</v>
      </c>
      <c r="U128" s="160">
        <v>0</v>
      </c>
      <c r="V128" s="160">
        <f t="shared" ref="V128:V159" si="34">ROUND(E128*U128,2)</f>
        <v>0</v>
      </c>
      <c r="W128" s="160"/>
      <c r="X128" s="160" t="s">
        <v>166</v>
      </c>
      <c r="Y128" s="149"/>
      <c r="Z128" s="149"/>
      <c r="AA128" s="149"/>
      <c r="AB128" s="149"/>
      <c r="AC128" s="149"/>
      <c r="AD128" s="149"/>
      <c r="AE128" s="149"/>
      <c r="AF128" s="149"/>
      <c r="AG128" s="149" t="s">
        <v>167</v>
      </c>
      <c r="AH128" s="149"/>
      <c r="AI128" s="149"/>
      <c r="AJ128" s="149"/>
      <c r="AK128" s="149"/>
      <c r="AL128" s="149"/>
      <c r="AM128" s="149"/>
      <c r="AN128" s="149"/>
      <c r="AO128" s="149"/>
      <c r="AP128" s="149"/>
      <c r="AQ128" s="149"/>
      <c r="AR128" s="149"/>
      <c r="AS128" s="149"/>
      <c r="AT128" s="149"/>
      <c r="AU128" s="149"/>
      <c r="AV128" s="149"/>
      <c r="AW128" s="149"/>
      <c r="AX128" s="149"/>
      <c r="AY128" s="149"/>
      <c r="AZ128" s="149"/>
      <c r="BA128" s="149"/>
      <c r="BB128" s="149"/>
      <c r="BC128" s="149"/>
      <c r="BD128" s="149"/>
      <c r="BE128" s="149"/>
      <c r="BF128" s="149"/>
      <c r="BG128" s="149"/>
      <c r="BH128" s="149"/>
    </row>
    <row r="129" spans="1:60" outlineLevel="1" x14ac:dyDescent="0.2">
      <c r="A129" s="181">
        <v>104</v>
      </c>
      <c r="B129" s="182" t="s">
        <v>725</v>
      </c>
      <c r="C129" s="191" t="s">
        <v>726</v>
      </c>
      <c r="D129" s="183" t="s">
        <v>196</v>
      </c>
      <c r="E129" s="184">
        <v>12</v>
      </c>
      <c r="F129" s="185"/>
      <c r="G129" s="186">
        <f t="shared" si="28"/>
        <v>0</v>
      </c>
      <c r="H129" s="161"/>
      <c r="I129" s="160">
        <f t="shared" si="29"/>
        <v>0</v>
      </c>
      <c r="J129" s="161"/>
      <c r="K129" s="160">
        <f t="shared" si="30"/>
        <v>0</v>
      </c>
      <c r="L129" s="160">
        <v>21</v>
      </c>
      <c r="M129" s="160">
        <f t="shared" si="31"/>
        <v>0</v>
      </c>
      <c r="N129" s="159">
        <v>0</v>
      </c>
      <c r="O129" s="159">
        <f t="shared" si="32"/>
        <v>0</v>
      </c>
      <c r="P129" s="159">
        <v>0</v>
      </c>
      <c r="Q129" s="159">
        <f t="shared" si="33"/>
        <v>0</v>
      </c>
      <c r="R129" s="160"/>
      <c r="S129" s="160" t="s">
        <v>225</v>
      </c>
      <c r="T129" s="160" t="s">
        <v>226</v>
      </c>
      <c r="U129" s="160">
        <v>0</v>
      </c>
      <c r="V129" s="160">
        <f t="shared" si="34"/>
        <v>0</v>
      </c>
      <c r="W129" s="160"/>
      <c r="X129" s="160" t="s">
        <v>166</v>
      </c>
      <c r="Y129" s="149"/>
      <c r="Z129" s="149"/>
      <c r="AA129" s="149"/>
      <c r="AB129" s="149"/>
      <c r="AC129" s="149"/>
      <c r="AD129" s="149"/>
      <c r="AE129" s="149"/>
      <c r="AF129" s="149"/>
      <c r="AG129" s="149" t="s">
        <v>167</v>
      </c>
      <c r="AH129" s="149"/>
      <c r="AI129" s="149"/>
      <c r="AJ129" s="149"/>
      <c r="AK129" s="149"/>
      <c r="AL129" s="149"/>
      <c r="AM129" s="149"/>
      <c r="AN129" s="149"/>
      <c r="AO129" s="149"/>
      <c r="AP129" s="149"/>
      <c r="AQ129" s="149"/>
      <c r="AR129" s="149"/>
      <c r="AS129" s="149"/>
      <c r="AT129" s="149"/>
      <c r="AU129" s="149"/>
      <c r="AV129" s="149"/>
      <c r="AW129" s="149"/>
      <c r="AX129" s="149"/>
      <c r="AY129" s="149"/>
      <c r="AZ129" s="149"/>
      <c r="BA129" s="149"/>
      <c r="BB129" s="149"/>
      <c r="BC129" s="149"/>
      <c r="BD129" s="149"/>
      <c r="BE129" s="149"/>
      <c r="BF129" s="149"/>
      <c r="BG129" s="149"/>
      <c r="BH129" s="149"/>
    </row>
    <row r="130" spans="1:60" outlineLevel="1" x14ac:dyDescent="0.2">
      <c r="A130" s="181">
        <v>105</v>
      </c>
      <c r="B130" s="182" t="s">
        <v>727</v>
      </c>
      <c r="C130" s="191" t="s">
        <v>728</v>
      </c>
      <c r="D130" s="183" t="s">
        <v>196</v>
      </c>
      <c r="E130" s="184">
        <v>8</v>
      </c>
      <c r="F130" s="185"/>
      <c r="G130" s="186">
        <f t="shared" si="28"/>
        <v>0</v>
      </c>
      <c r="H130" s="161"/>
      <c r="I130" s="160">
        <f t="shared" si="29"/>
        <v>0</v>
      </c>
      <c r="J130" s="161"/>
      <c r="K130" s="160">
        <f t="shared" si="30"/>
        <v>0</v>
      </c>
      <c r="L130" s="160">
        <v>21</v>
      </c>
      <c r="M130" s="160">
        <f t="shared" si="31"/>
        <v>0</v>
      </c>
      <c r="N130" s="159">
        <v>0</v>
      </c>
      <c r="O130" s="159">
        <f t="shared" si="32"/>
        <v>0</v>
      </c>
      <c r="P130" s="159">
        <v>0</v>
      </c>
      <c r="Q130" s="159">
        <f t="shared" si="33"/>
        <v>0</v>
      </c>
      <c r="R130" s="160"/>
      <c r="S130" s="160" t="s">
        <v>225</v>
      </c>
      <c r="T130" s="160" t="s">
        <v>226</v>
      </c>
      <c r="U130" s="160">
        <v>0</v>
      </c>
      <c r="V130" s="160">
        <f t="shared" si="34"/>
        <v>0</v>
      </c>
      <c r="W130" s="160"/>
      <c r="X130" s="160" t="s">
        <v>166</v>
      </c>
      <c r="Y130" s="149"/>
      <c r="Z130" s="149"/>
      <c r="AA130" s="149"/>
      <c r="AB130" s="149"/>
      <c r="AC130" s="149"/>
      <c r="AD130" s="149"/>
      <c r="AE130" s="149"/>
      <c r="AF130" s="149"/>
      <c r="AG130" s="149" t="s">
        <v>167</v>
      </c>
      <c r="AH130" s="149"/>
      <c r="AI130" s="149"/>
      <c r="AJ130" s="149"/>
      <c r="AK130" s="149"/>
      <c r="AL130" s="149"/>
      <c r="AM130" s="149"/>
      <c r="AN130" s="149"/>
      <c r="AO130" s="149"/>
      <c r="AP130" s="149"/>
      <c r="AQ130" s="149"/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49"/>
      <c r="BB130" s="149"/>
      <c r="BC130" s="149"/>
      <c r="BD130" s="149"/>
      <c r="BE130" s="149"/>
      <c r="BF130" s="149"/>
      <c r="BG130" s="149"/>
      <c r="BH130" s="149"/>
    </row>
    <row r="131" spans="1:60" outlineLevel="1" x14ac:dyDescent="0.2">
      <c r="A131" s="181">
        <v>106</v>
      </c>
      <c r="B131" s="182" t="s">
        <v>729</v>
      </c>
      <c r="C131" s="191" t="s">
        <v>730</v>
      </c>
      <c r="D131" s="183" t="s">
        <v>196</v>
      </c>
      <c r="E131" s="184">
        <v>48</v>
      </c>
      <c r="F131" s="185"/>
      <c r="G131" s="186">
        <f t="shared" si="28"/>
        <v>0</v>
      </c>
      <c r="H131" s="161"/>
      <c r="I131" s="160">
        <f t="shared" si="29"/>
        <v>0</v>
      </c>
      <c r="J131" s="161"/>
      <c r="K131" s="160">
        <f t="shared" si="30"/>
        <v>0</v>
      </c>
      <c r="L131" s="160">
        <v>21</v>
      </c>
      <c r="M131" s="160">
        <f t="shared" si="31"/>
        <v>0</v>
      </c>
      <c r="N131" s="159">
        <v>0</v>
      </c>
      <c r="O131" s="159">
        <f t="shared" si="32"/>
        <v>0</v>
      </c>
      <c r="P131" s="159">
        <v>0</v>
      </c>
      <c r="Q131" s="159">
        <f t="shared" si="33"/>
        <v>0</v>
      </c>
      <c r="R131" s="160"/>
      <c r="S131" s="160" t="s">
        <v>225</v>
      </c>
      <c r="T131" s="160" t="s">
        <v>226</v>
      </c>
      <c r="U131" s="160">
        <v>0</v>
      </c>
      <c r="V131" s="160">
        <f t="shared" si="34"/>
        <v>0</v>
      </c>
      <c r="W131" s="160"/>
      <c r="X131" s="160" t="s">
        <v>166</v>
      </c>
      <c r="Y131" s="149"/>
      <c r="Z131" s="149"/>
      <c r="AA131" s="149"/>
      <c r="AB131" s="149"/>
      <c r="AC131" s="149"/>
      <c r="AD131" s="149"/>
      <c r="AE131" s="149"/>
      <c r="AF131" s="149"/>
      <c r="AG131" s="149" t="s">
        <v>167</v>
      </c>
      <c r="AH131" s="149"/>
      <c r="AI131" s="149"/>
      <c r="AJ131" s="149"/>
      <c r="AK131" s="149"/>
      <c r="AL131" s="149"/>
      <c r="AM131" s="149"/>
      <c r="AN131" s="149"/>
      <c r="AO131" s="149"/>
      <c r="AP131" s="149"/>
      <c r="AQ131" s="149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49"/>
      <c r="BB131" s="149"/>
      <c r="BC131" s="149"/>
      <c r="BD131" s="149"/>
      <c r="BE131" s="149"/>
      <c r="BF131" s="149"/>
      <c r="BG131" s="149"/>
      <c r="BH131" s="149"/>
    </row>
    <row r="132" spans="1:60" outlineLevel="1" x14ac:dyDescent="0.2">
      <c r="A132" s="181">
        <v>107</v>
      </c>
      <c r="B132" s="182" t="s">
        <v>731</v>
      </c>
      <c r="C132" s="191" t="s">
        <v>732</v>
      </c>
      <c r="D132" s="183" t="s">
        <v>196</v>
      </c>
      <c r="E132" s="184">
        <v>48</v>
      </c>
      <c r="F132" s="185"/>
      <c r="G132" s="186">
        <f t="shared" si="28"/>
        <v>0</v>
      </c>
      <c r="H132" s="161"/>
      <c r="I132" s="160">
        <f t="shared" si="29"/>
        <v>0</v>
      </c>
      <c r="J132" s="161"/>
      <c r="K132" s="160">
        <f t="shared" si="30"/>
        <v>0</v>
      </c>
      <c r="L132" s="160">
        <v>21</v>
      </c>
      <c r="M132" s="160">
        <f t="shared" si="31"/>
        <v>0</v>
      </c>
      <c r="N132" s="159">
        <v>0</v>
      </c>
      <c r="O132" s="159">
        <f t="shared" si="32"/>
        <v>0</v>
      </c>
      <c r="P132" s="159">
        <v>0</v>
      </c>
      <c r="Q132" s="159">
        <f t="shared" si="33"/>
        <v>0</v>
      </c>
      <c r="R132" s="160"/>
      <c r="S132" s="160" t="s">
        <v>225</v>
      </c>
      <c r="T132" s="160" t="s">
        <v>226</v>
      </c>
      <c r="U132" s="160">
        <v>0</v>
      </c>
      <c r="V132" s="160">
        <f t="shared" si="34"/>
        <v>0</v>
      </c>
      <c r="W132" s="160"/>
      <c r="X132" s="160" t="s">
        <v>166</v>
      </c>
      <c r="Y132" s="149"/>
      <c r="Z132" s="149"/>
      <c r="AA132" s="149"/>
      <c r="AB132" s="149"/>
      <c r="AC132" s="149"/>
      <c r="AD132" s="149"/>
      <c r="AE132" s="149"/>
      <c r="AF132" s="149"/>
      <c r="AG132" s="149" t="s">
        <v>167</v>
      </c>
      <c r="AH132" s="149"/>
      <c r="AI132" s="149"/>
      <c r="AJ132" s="149"/>
      <c r="AK132" s="149"/>
      <c r="AL132" s="149"/>
      <c r="AM132" s="149"/>
      <c r="AN132" s="149"/>
      <c r="AO132" s="149"/>
      <c r="AP132" s="149"/>
      <c r="AQ132" s="149"/>
      <c r="AR132" s="149"/>
      <c r="AS132" s="149"/>
      <c r="AT132" s="149"/>
      <c r="AU132" s="149"/>
      <c r="AV132" s="149"/>
      <c r="AW132" s="149"/>
      <c r="AX132" s="149"/>
      <c r="AY132" s="149"/>
      <c r="AZ132" s="149"/>
      <c r="BA132" s="149"/>
      <c r="BB132" s="149"/>
      <c r="BC132" s="149"/>
      <c r="BD132" s="149"/>
      <c r="BE132" s="149"/>
      <c r="BF132" s="149"/>
      <c r="BG132" s="149"/>
      <c r="BH132" s="149"/>
    </row>
    <row r="133" spans="1:60" outlineLevel="1" x14ac:dyDescent="0.2">
      <c r="A133" s="181">
        <v>108</v>
      </c>
      <c r="B133" s="182" t="s">
        <v>733</v>
      </c>
      <c r="C133" s="191" t="s">
        <v>734</v>
      </c>
      <c r="D133" s="183" t="s">
        <v>196</v>
      </c>
      <c r="E133" s="184">
        <v>15</v>
      </c>
      <c r="F133" s="185"/>
      <c r="G133" s="186">
        <f t="shared" si="28"/>
        <v>0</v>
      </c>
      <c r="H133" s="161"/>
      <c r="I133" s="160">
        <f t="shared" si="29"/>
        <v>0</v>
      </c>
      <c r="J133" s="161"/>
      <c r="K133" s="160">
        <f t="shared" si="30"/>
        <v>0</v>
      </c>
      <c r="L133" s="160">
        <v>21</v>
      </c>
      <c r="M133" s="160">
        <f t="shared" si="31"/>
        <v>0</v>
      </c>
      <c r="N133" s="159">
        <v>0</v>
      </c>
      <c r="O133" s="159">
        <f t="shared" si="32"/>
        <v>0</v>
      </c>
      <c r="P133" s="159">
        <v>0</v>
      </c>
      <c r="Q133" s="159">
        <f t="shared" si="33"/>
        <v>0</v>
      </c>
      <c r="R133" s="160"/>
      <c r="S133" s="160" t="s">
        <v>225</v>
      </c>
      <c r="T133" s="160" t="s">
        <v>226</v>
      </c>
      <c r="U133" s="160">
        <v>0</v>
      </c>
      <c r="V133" s="160">
        <f t="shared" si="34"/>
        <v>0</v>
      </c>
      <c r="W133" s="160"/>
      <c r="X133" s="160" t="s">
        <v>166</v>
      </c>
      <c r="Y133" s="149"/>
      <c r="Z133" s="149"/>
      <c r="AA133" s="149"/>
      <c r="AB133" s="149"/>
      <c r="AC133" s="149"/>
      <c r="AD133" s="149"/>
      <c r="AE133" s="149"/>
      <c r="AF133" s="149"/>
      <c r="AG133" s="149" t="s">
        <v>167</v>
      </c>
      <c r="AH133" s="149"/>
      <c r="AI133" s="149"/>
      <c r="AJ133" s="149"/>
      <c r="AK133" s="149"/>
      <c r="AL133" s="149"/>
      <c r="AM133" s="149"/>
      <c r="AN133" s="149"/>
      <c r="AO133" s="149"/>
      <c r="AP133" s="149"/>
      <c r="AQ133" s="149"/>
      <c r="AR133" s="149"/>
      <c r="AS133" s="149"/>
      <c r="AT133" s="149"/>
      <c r="AU133" s="149"/>
      <c r="AV133" s="149"/>
      <c r="AW133" s="149"/>
      <c r="AX133" s="149"/>
      <c r="AY133" s="149"/>
      <c r="AZ133" s="149"/>
      <c r="BA133" s="149"/>
      <c r="BB133" s="149"/>
      <c r="BC133" s="149"/>
      <c r="BD133" s="149"/>
      <c r="BE133" s="149"/>
      <c r="BF133" s="149"/>
      <c r="BG133" s="149"/>
      <c r="BH133" s="149"/>
    </row>
    <row r="134" spans="1:60" outlineLevel="1" x14ac:dyDescent="0.2">
      <c r="A134" s="181">
        <v>109</v>
      </c>
      <c r="B134" s="182" t="s">
        <v>735</v>
      </c>
      <c r="C134" s="191" t="s">
        <v>736</v>
      </c>
      <c r="D134" s="183" t="s">
        <v>196</v>
      </c>
      <c r="E134" s="184">
        <v>5</v>
      </c>
      <c r="F134" s="185"/>
      <c r="G134" s="186">
        <f t="shared" si="28"/>
        <v>0</v>
      </c>
      <c r="H134" s="161"/>
      <c r="I134" s="160">
        <f t="shared" si="29"/>
        <v>0</v>
      </c>
      <c r="J134" s="161"/>
      <c r="K134" s="160">
        <f t="shared" si="30"/>
        <v>0</v>
      </c>
      <c r="L134" s="160">
        <v>21</v>
      </c>
      <c r="M134" s="160">
        <f t="shared" si="31"/>
        <v>0</v>
      </c>
      <c r="N134" s="159">
        <v>0</v>
      </c>
      <c r="O134" s="159">
        <f t="shared" si="32"/>
        <v>0</v>
      </c>
      <c r="P134" s="159">
        <v>0</v>
      </c>
      <c r="Q134" s="159">
        <f t="shared" si="33"/>
        <v>0</v>
      </c>
      <c r="R134" s="160"/>
      <c r="S134" s="160" t="s">
        <v>225</v>
      </c>
      <c r="T134" s="160" t="s">
        <v>226</v>
      </c>
      <c r="U134" s="160">
        <v>0</v>
      </c>
      <c r="V134" s="160">
        <f t="shared" si="34"/>
        <v>0</v>
      </c>
      <c r="W134" s="160"/>
      <c r="X134" s="160" t="s">
        <v>166</v>
      </c>
      <c r="Y134" s="149"/>
      <c r="Z134" s="149"/>
      <c r="AA134" s="149"/>
      <c r="AB134" s="149"/>
      <c r="AC134" s="149"/>
      <c r="AD134" s="149"/>
      <c r="AE134" s="149"/>
      <c r="AF134" s="149"/>
      <c r="AG134" s="149" t="s">
        <v>167</v>
      </c>
      <c r="AH134" s="149"/>
      <c r="AI134" s="149"/>
      <c r="AJ134" s="149"/>
      <c r="AK134" s="149"/>
      <c r="AL134" s="149"/>
      <c r="AM134" s="149"/>
      <c r="AN134" s="149"/>
      <c r="AO134" s="149"/>
      <c r="AP134" s="149"/>
      <c r="AQ134" s="149"/>
      <c r="AR134" s="149"/>
      <c r="AS134" s="149"/>
      <c r="AT134" s="149"/>
      <c r="AU134" s="149"/>
      <c r="AV134" s="149"/>
      <c r="AW134" s="149"/>
      <c r="AX134" s="149"/>
      <c r="AY134" s="149"/>
      <c r="AZ134" s="149"/>
      <c r="BA134" s="149"/>
      <c r="BB134" s="149"/>
      <c r="BC134" s="149"/>
      <c r="BD134" s="149"/>
      <c r="BE134" s="149"/>
      <c r="BF134" s="149"/>
      <c r="BG134" s="149"/>
      <c r="BH134" s="149"/>
    </row>
    <row r="135" spans="1:60" outlineLevel="1" x14ac:dyDescent="0.2">
      <c r="A135" s="181">
        <v>110</v>
      </c>
      <c r="B135" s="182" t="s">
        <v>737</v>
      </c>
      <c r="C135" s="191" t="s">
        <v>738</v>
      </c>
      <c r="D135" s="183" t="s">
        <v>196</v>
      </c>
      <c r="E135" s="184">
        <v>50</v>
      </c>
      <c r="F135" s="185"/>
      <c r="G135" s="186">
        <f t="shared" si="28"/>
        <v>0</v>
      </c>
      <c r="H135" s="161"/>
      <c r="I135" s="160">
        <f t="shared" si="29"/>
        <v>0</v>
      </c>
      <c r="J135" s="161"/>
      <c r="K135" s="160">
        <f t="shared" si="30"/>
        <v>0</v>
      </c>
      <c r="L135" s="160">
        <v>21</v>
      </c>
      <c r="M135" s="160">
        <f t="shared" si="31"/>
        <v>0</v>
      </c>
      <c r="N135" s="159">
        <v>0</v>
      </c>
      <c r="O135" s="159">
        <f t="shared" si="32"/>
        <v>0</v>
      </c>
      <c r="P135" s="159">
        <v>0</v>
      </c>
      <c r="Q135" s="159">
        <f t="shared" si="33"/>
        <v>0</v>
      </c>
      <c r="R135" s="160"/>
      <c r="S135" s="160" t="s">
        <v>225</v>
      </c>
      <c r="T135" s="160" t="s">
        <v>226</v>
      </c>
      <c r="U135" s="160">
        <v>0</v>
      </c>
      <c r="V135" s="160">
        <f t="shared" si="34"/>
        <v>0</v>
      </c>
      <c r="W135" s="160"/>
      <c r="X135" s="160" t="s">
        <v>166</v>
      </c>
      <c r="Y135" s="149"/>
      <c r="Z135" s="149"/>
      <c r="AA135" s="149"/>
      <c r="AB135" s="149"/>
      <c r="AC135" s="149"/>
      <c r="AD135" s="149"/>
      <c r="AE135" s="149"/>
      <c r="AF135" s="149"/>
      <c r="AG135" s="149" t="s">
        <v>167</v>
      </c>
      <c r="AH135" s="149"/>
      <c r="AI135" s="149"/>
      <c r="AJ135" s="149"/>
      <c r="AK135" s="149"/>
      <c r="AL135" s="149"/>
      <c r="AM135" s="149"/>
      <c r="AN135" s="149"/>
      <c r="AO135" s="149"/>
      <c r="AP135" s="149"/>
      <c r="AQ135" s="149"/>
      <c r="AR135" s="149"/>
      <c r="AS135" s="149"/>
      <c r="AT135" s="149"/>
      <c r="AU135" s="149"/>
      <c r="AV135" s="149"/>
      <c r="AW135" s="149"/>
      <c r="AX135" s="149"/>
      <c r="AY135" s="149"/>
      <c r="AZ135" s="149"/>
      <c r="BA135" s="149"/>
      <c r="BB135" s="149"/>
      <c r="BC135" s="149"/>
      <c r="BD135" s="149"/>
      <c r="BE135" s="149"/>
      <c r="BF135" s="149"/>
      <c r="BG135" s="149"/>
      <c r="BH135" s="149"/>
    </row>
    <row r="136" spans="1:60" outlineLevel="1" x14ac:dyDescent="0.2">
      <c r="A136" s="181">
        <v>111</v>
      </c>
      <c r="B136" s="182" t="s">
        <v>739</v>
      </c>
      <c r="C136" s="191" t="s">
        <v>740</v>
      </c>
      <c r="D136" s="183" t="s">
        <v>530</v>
      </c>
      <c r="E136" s="184">
        <v>120</v>
      </c>
      <c r="F136" s="185"/>
      <c r="G136" s="186">
        <f t="shared" si="28"/>
        <v>0</v>
      </c>
      <c r="H136" s="161"/>
      <c r="I136" s="160">
        <f t="shared" si="29"/>
        <v>0</v>
      </c>
      <c r="J136" s="161"/>
      <c r="K136" s="160">
        <f t="shared" si="30"/>
        <v>0</v>
      </c>
      <c r="L136" s="160">
        <v>21</v>
      </c>
      <c r="M136" s="160">
        <f t="shared" si="31"/>
        <v>0</v>
      </c>
      <c r="N136" s="159">
        <v>0</v>
      </c>
      <c r="O136" s="159">
        <f t="shared" si="32"/>
        <v>0</v>
      </c>
      <c r="P136" s="159">
        <v>0</v>
      </c>
      <c r="Q136" s="159">
        <f t="shared" si="33"/>
        <v>0</v>
      </c>
      <c r="R136" s="160"/>
      <c r="S136" s="160" t="s">
        <v>225</v>
      </c>
      <c r="T136" s="160" t="s">
        <v>226</v>
      </c>
      <c r="U136" s="160">
        <v>0</v>
      </c>
      <c r="V136" s="160">
        <f t="shared" si="34"/>
        <v>0</v>
      </c>
      <c r="W136" s="160"/>
      <c r="X136" s="160" t="s">
        <v>166</v>
      </c>
      <c r="Y136" s="149"/>
      <c r="Z136" s="149"/>
      <c r="AA136" s="149"/>
      <c r="AB136" s="149"/>
      <c r="AC136" s="149"/>
      <c r="AD136" s="149"/>
      <c r="AE136" s="149"/>
      <c r="AF136" s="149"/>
      <c r="AG136" s="149" t="s">
        <v>167</v>
      </c>
      <c r="AH136" s="149"/>
      <c r="AI136" s="149"/>
      <c r="AJ136" s="149"/>
      <c r="AK136" s="149"/>
      <c r="AL136" s="149"/>
      <c r="AM136" s="149"/>
      <c r="AN136" s="149"/>
      <c r="AO136" s="149"/>
      <c r="AP136" s="149"/>
      <c r="AQ136" s="149"/>
      <c r="AR136" s="149"/>
      <c r="AS136" s="149"/>
      <c r="AT136" s="149"/>
      <c r="AU136" s="149"/>
      <c r="AV136" s="149"/>
      <c r="AW136" s="149"/>
      <c r="AX136" s="149"/>
      <c r="AY136" s="149"/>
      <c r="AZ136" s="149"/>
      <c r="BA136" s="149"/>
      <c r="BB136" s="149"/>
      <c r="BC136" s="149"/>
      <c r="BD136" s="149"/>
      <c r="BE136" s="149"/>
      <c r="BF136" s="149"/>
      <c r="BG136" s="149"/>
      <c r="BH136" s="149"/>
    </row>
    <row r="137" spans="1:60" outlineLevel="1" x14ac:dyDescent="0.2">
      <c r="A137" s="181">
        <v>112</v>
      </c>
      <c r="B137" s="182" t="s">
        <v>741</v>
      </c>
      <c r="C137" s="191" t="s">
        <v>742</v>
      </c>
      <c r="D137" s="183" t="s">
        <v>530</v>
      </c>
      <c r="E137" s="184">
        <v>10</v>
      </c>
      <c r="F137" s="185"/>
      <c r="G137" s="186">
        <f t="shared" si="28"/>
        <v>0</v>
      </c>
      <c r="H137" s="161"/>
      <c r="I137" s="160">
        <f t="shared" si="29"/>
        <v>0</v>
      </c>
      <c r="J137" s="161"/>
      <c r="K137" s="160">
        <f t="shared" si="30"/>
        <v>0</v>
      </c>
      <c r="L137" s="160">
        <v>21</v>
      </c>
      <c r="M137" s="160">
        <f t="shared" si="31"/>
        <v>0</v>
      </c>
      <c r="N137" s="159">
        <v>0</v>
      </c>
      <c r="O137" s="159">
        <f t="shared" si="32"/>
        <v>0</v>
      </c>
      <c r="P137" s="159">
        <v>0</v>
      </c>
      <c r="Q137" s="159">
        <f t="shared" si="33"/>
        <v>0</v>
      </c>
      <c r="R137" s="160"/>
      <c r="S137" s="160" t="s">
        <v>225</v>
      </c>
      <c r="T137" s="160" t="s">
        <v>226</v>
      </c>
      <c r="U137" s="160">
        <v>0</v>
      </c>
      <c r="V137" s="160">
        <f t="shared" si="34"/>
        <v>0</v>
      </c>
      <c r="W137" s="160"/>
      <c r="X137" s="160" t="s">
        <v>166</v>
      </c>
      <c r="Y137" s="149"/>
      <c r="Z137" s="149"/>
      <c r="AA137" s="149"/>
      <c r="AB137" s="149"/>
      <c r="AC137" s="149"/>
      <c r="AD137" s="149"/>
      <c r="AE137" s="149"/>
      <c r="AF137" s="149"/>
      <c r="AG137" s="149" t="s">
        <v>167</v>
      </c>
      <c r="AH137" s="149"/>
      <c r="AI137" s="149"/>
      <c r="AJ137" s="149"/>
      <c r="AK137" s="149"/>
      <c r="AL137" s="149"/>
      <c r="AM137" s="149"/>
      <c r="AN137" s="149"/>
      <c r="AO137" s="149"/>
      <c r="AP137" s="149"/>
      <c r="AQ137" s="149"/>
      <c r="AR137" s="149"/>
      <c r="AS137" s="149"/>
      <c r="AT137" s="149"/>
      <c r="AU137" s="149"/>
      <c r="AV137" s="149"/>
      <c r="AW137" s="149"/>
      <c r="AX137" s="149"/>
      <c r="AY137" s="149"/>
      <c r="AZ137" s="149"/>
      <c r="BA137" s="149"/>
      <c r="BB137" s="149"/>
      <c r="BC137" s="149"/>
      <c r="BD137" s="149"/>
      <c r="BE137" s="149"/>
      <c r="BF137" s="149"/>
      <c r="BG137" s="149"/>
      <c r="BH137" s="149"/>
    </row>
    <row r="138" spans="1:60" outlineLevel="1" x14ac:dyDescent="0.2">
      <c r="A138" s="181">
        <v>113</v>
      </c>
      <c r="B138" s="182" t="s">
        <v>743</v>
      </c>
      <c r="C138" s="191" t="s">
        <v>744</v>
      </c>
      <c r="D138" s="183" t="s">
        <v>530</v>
      </c>
      <c r="E138" s="184">
        <v>16</v>
      </c>
      <c r="F138" s="185"/>
      <c r="G138" s="186">
        <f t="shared" si="28"/>
        <v>0</v>
      </c>
      <c r="H138" s="161"/>
      <c r="I138" s="160">
        <f t="shared" si="29"/>
        <v>0</v>
      </c>
      <c r="J138" s="161"/>
      <c r="K138" s="160">
        <f t="shared" si="30"/>
        <v>0</v>
      </c>
      <c r="L138" s="160">
        <v>21</v>
      </c>
      <c r="M138" s="160">
        <f t="shared" si="31"/>
        <v>0</v>
      </c>
      <c r="N138" s="159">
        <v>0</v>
      </c>
      <c r="O138" s="159">
        <f t="shared" si="32"/>
        <v>0</v>
      </c>
      <c r="P138" s="159">
        <v>0</v>
      </c>
      <c r="Q138" s="159">
        <f t="shared" si="33"/>
        <v>0</v>
      </c>
      <c r="R138" s="160"/>
      <c r="S138" s="160" t="s">
        <v>225</v>
      </c>
      <c r="T138" s="160" t="s">
        <v>226</v>
      </c>
      <c r="U138" s="160">
        <v>0</v>
      </c>
      <c r="V138" s="160">
        <f t="shared" si="34"/>
        <v>0</v>
      </c>
      <c r="W138" s="160"/>
      <c r="X138" s="160" t="s">
        <v>166</v>
      </c>
      <c r="Y138" s="149"/>
      <c r="Z138" s="149"/>
      <c r="AA138" s="149"/>
      <c r="AB138" s="149"/>
      <c r="AC138" s="149"/>
      <c r="AD138" s="149"/>
      <c r="AE138" s="149"/>
      <c r="AF138" s="149"/>
      <c r="AG138" s="149" t="s">
        <v>167</v>
      </c>
      <c r="AH138" s="149"/>
      <c r="AI138" s="149"/>
      <c r="AJ138" s="149"/>
      <c r="AK138" s="149"/>
      <c r="AL138" s="149"/>
      <c r="AM138" s="149"/>
      <c r="AN138" s="149"/>
      <c r="AO138" s="149"/>
      <c r="AP138" s="149"/>
      <c r="AQ138" s="149"/>
      <c r="AR138" s="149"/>
      <c r="AS138" s="149"/>
      <c r="AT138" s="149"/>
      <c r="AU138" s="149"/>
      <c r="AV138" s="149"/>
      <c r="AW138" s="149"/>
      <c r="AX138" s="149"/>
      <c r="AY138" s="149"/>
      <c r="AZ138" s="149"/>
      <c r="BA138" s="149"/>
      <c r="BB138" s="149"/>
      <c r="BC138" s="149"/>
      <c r="BD138" s="149"/>
      <c r="BE138" s="149"/>
      <c r="BF138" s="149"/>
      <c r="BG138" s="149"/>
      <c r="BH138" s="149"/>
    </row>
    <row r="139" spans="1:60" outlineLevel="1" x14ac:dyDescent="0.2">
      <c r="A139" s="181">
        <v>114</v>
      </c>
      <c r="B139" s="182" t="s">
        <v>745</v>
      </c>
      <c r="C139" s="191" t="s">
        <v>746</v>
      </c>
      <c r="D139" s="183" t="s">
        <v>530</v>
      </c>
      <c r="E139" s="184">
        <v>10</v>
      </c>
      <c r="F139" s="185"/>
      <c r="G139" s="186">
        <f t="shared" si="28"/>
        <v>0</v>
      </c>
      <c r="H139" s="161"/>
      <c r="I139" s="160">
        <f t="shared" si="29"/>
        <v>0</v>
      </c>
      <c r="J139" s="161"/>
      <c r="K139" s="160">
        <f t="shared" si="30"/>
        <v>0</v>
      </c>
      <c r="L139" s="160">
        <v>21</v>
      </c>
      <c r="M139" s="160">
        <f t="shared" si="31"/>
        <v>0</v>
      </c>
      <c r="N139" s="159">
        <v>0</v>
      </c>
      <c r="O139" s="159">
        <f t="shared" si="32"/>
        <v>0</v>
      </c>
      <c r="P139" s="159">
        <v>0</v>
      </c>
      <c r="Q139" s="159">
        <f t="shared" si="33"/>
        <v>0</v>
      </c>
      <c r="R139" s="160"/>
      <c r="S139" s="160" t="s">
        <v>225</v>
      </c>
      <c r="T139" s="160" t="s">
        <v>226</v>
      </c>
      <c r="U139" s="160">
        <v>0</v>
      </c>
      <c r="V139" s="160">
        <f t="shared" si="34"/>
        <v>0</v>
      </c>
      <c r="W139" s="160"/>
      <c r="X139" s="160" t="s">
        <v>166</v>
      </c>
      <c r="Y139" s="149"/>
      <c r="Z139" s="149"/>
      <c r="AA139" s="149"/>
      <c r="AB139" s="149"/>
      <c r="AC139" s="149"/>
      <c r="AD139" s="149"/>
      <c r="AE139" s="149"/>
      <c r="AF139" s="149"/>
      <c r="AG139" s="149" t="s">
        <v>167</v>
      </c>
      <c r="AH139" s="149"/>
      <c r="AI139" s="149"/>
      <c r="AJ139" s="149"/>
      <c r="AK139" s="149"/>
      <c r="AL139" s="149"/>
      <c r="AM139" s="149"/>
      <c r="AN139" s="149"/>
      <c r="AO139" s="149"/>
      <c r="AP139" s="149"/>
      <c r="AQ139" s="149"/>
      <c r="AR139" s="149"/>
      <c r="AS139" s="149"/>
      <c r="AT139" s="149"/>
      <c r="AU139" s="149"/>
      <c r="AV139" s="149"/>
      <c r="AW139" s="149"/>
      <c r="AX139" s="149"/>
      <c r="AY139" s="149"/>
      <c r="AZ139" s="149"/>
      <c r="BA139" s="149"/>
      <c r="BB139" s="149"/>
      <c r="BC139" s="149"/>
      <c r="BD139" s="149"/>
      <c r="BE139" s="149"/>
      <c r="BF139" s="149"/>
      <c r="BG139" s="149"/>
      <c r="BH139" s="149"/>
    </row>
    <row r="140" spans="1:60" outlineLevel="1" x14ac:dyDescent="0.2">
      <c r="A140" s="181">
        <v>115</v>
      </c>
      <c r="B140" s="182" t="s">
        <v>747</v>
      </c>
      <c r="C140" s="191" t="s">
        <v>748</v>
      </c>
      <c r="D140" s="183" t="s">
        <v>530</v>
      </c>
      <c r="E140" s="184">
        <v>90</v>
      </c>
      <c r="F140" s="185"/>
      <c r="G140" s="186">
        <f t="shared" si="28"/>
        <v>0</v>
      </c>
      <c r="H140" s="161"/>
      <c r="I140" s="160">
        <f t="shared" si="29"/>
        <v>0</v>
      </c>
      <c r="J140" s="161"/>
      <c r="K140" s="160">
        <f t="shared" si="30"/>
        <v>0</v>
      </c>
      <c r="L140" s="160">
        <v>21</v>
      </c>
      <c r="M140" s="160">
        <f t="shared" si="31"/>
        <v>0</v>
      </c>
      <c r="N140" s="159">
        <v>0</v>
      </c>
      <c r="O140" s="159">
        <f t="shared" si="32"/>
        <v>0</v>
      </c>
      <c r="P140" s="159">
        <v>0</v>
      </c>
      <c r="Q140" s="159">
        <f t="shared" si="33"/>
        <v>0</v>
      </c>
      <c r="R140" s="160"/>
      <c r="S140" s="160" t="s">
        <v>225</v>
      </c>
      <c r="T140" s="160" t="s">
        <v>226</v>
      </c>
      <c r="U140" s="160">
        <v>0</v>
      </c>
      <c r="V140" s="160">
        <f t="shared" si="34"/>
        <v>0</v>
      </c>
      <c r="W140" s="160"/>
      <c r="X140" s="160" t="s">
        <v>166</v>
      </c>
      <c r="Y140" s="149"/>
      <c r="Z140" s="149"/>
      <c r="AA140" s="149"/>
      <c r="AB140" s="149"/>
      <c r="AC140" s="149"/>
      <c r="AD140" s="149"/>
      <c r="AE140" s="149"/>
      <c r="AF140" s="149"/>
      <c r="AG140" s="149" t="s">
        <v>167</v>
      </c>
      <c r="AH140" s="149"/>
      <c r="AI140" s="149"/>
      <c r="AJ140" s="149"/>
      <c r="AK140" s="149"/>
      <c r="AL140" s="149"/>
      <c r="AM140" s="149"/>
      <c r="AN140" s="149"/>
      <c r="AO140" s="149"/>
      <c r="AP140" s="149"/>
      <c r="AQ140" s="149"/>
      <c r="AR140" s="149"/>
      <c r="AS140" s="149"/>
      <c r="AT140" s="149"/>
      <c r="AU140" s="149"/>
      <c r="AV140" s="149"/>
      <c r="AW140" s="149"/>
      <c r="AX140" s="149"/>
      <c r="AY140" s="149"/>
      <c r="AZ140" s="149"/>
      <c r="BA140" s="149"/>
      <c r="BB140" s="149"/>
      <c r="BC140" s="149"/>
      <c r="BD140" s="149"/>
      <c r="BE140" s="149"/>
      <c r="BF140" s="149"/>
      <c r="BG140" s="149"/>
      <c r="BH140" s="149"/>
    </row>
    <row r="141" spans="1:60" outlineLevel="1" x14ac:dyDescent="0.2">
      <c r="A141" s="181">
        <v>116</v>
      </c>
      <c r="B141" s="182" t="s">
        <v>749</v>
      </c>
      <c r="C141" s="191" t="s">
        <v>750</v>
      </c>
      <c r="D141" s="183" t="s">
        <v>530</v>
      </c>
      <c r="E141" s="184">
        <v>8</v>
      </c>
      <c r="F141" s="185"/>
      <c r="G141" s="186">
        <f t="shared" si="28"/>
        <v>0</v>
      </c>
      <c r="H141" s="161"/>
      <c r="I141" s="160">
        <f t="shared" si="29"/>
        <v>0</v>
      </c>
      <c r="J141" s="161"/>
      <c r="K141" s="160">
        <f t="shared" si="30"/>
        <v>0</v>
      </c>
      <c r="L141" s="160">
        <v>21</v>
      </c>
      <c r="M141" s="160">
        <f t="shared" si="31"/>
        <v>0</v>
      </c>
      <c r="N141" s="159">
        <v>0</v>
      </c>
      <c r="O141" s="159">
        <f t="shared" si="32"/>
        <v>0</v>
      </c>
      <c r="P141" s="159">
        <v>0</v>
      </c>
      <c r="Q141" s="159">
        <f t="shared" si="33"/>
        <v>0</v>
      </c>
      <c r="R141" s="160"/>
      <c r="S141" s="160" t="s">
        <v>225</v>
      </c>
      <c r="T141" s="160" t="s">
        <v>226</v>
      </c>
      <c r="U141" s="160">
        <v>0</v>
      </c>
      <c r="V141" s="160">
        <f t="shared" si="34"/>
        <v>0</v>
      </c>
      <c r="W141" s="160"/>
      <c r="X141" s="160" t="s">
        <v>166</v>
      </c>
      <c r="Y141" s="149"/>
      <c r="Z141" s="149"/>
      <c r="AA141" s="149"/>
      <c r="AB141" s="149"/>
      <c r="AC141" s="149"/>
      <c r="AD141" s="149"/>
      <c r="AE141" s="149"/>
      <c r="AF141" s="149"/>
      <c r="AG141" s="149" t="s">
        <v>167</v>
      </c>
      <c r="AH141" s="149"/>
      <c r="AI141" s="149"/>
      <c r="AJ141" s="149"/>
      <c r="AK141" s="149"/>
      <c r="AL141" s="149"/>
      <c r="AM141" s="149"/>
      <c r="AN141" s="149"/>
      <c r="AO141" s="149"/>
      <c r="AP141" s="149"/>
      <c r="AQ141" s="149"/>
      <c r="AR141" s="149"/>
      <c r="AS141" s="149"/>
      <c r="AT141" s="149"/>
      <c r="AU141" s="149"/>
      <c r="AV141" s="149"/>
      <c r="AW141" s="149"/>
      <c r="AX141" s="149"/>
      <c r="AY141" s="149"/>
      <c r="AZ141" s="149"/>
      <c r="BA141" s="149"/>
      <c r="BB141" s="149"/>
      <c r="BC141" s="149"/>
      <c r="BD141" s="149"/>
      <c r="BE141" s="149"/>
      <c r="BF141" s="149"/>
      <c r="BG141" s="149"/>
      <c r="BH141" s="149"/>
    </row>
    <row r="142" spans="1:60" outlineLevel="1" x14ac:dyDescent="0.2">
      <c r="A142" s="181">
        <v>117</v>
      </c>
      <c r="B142" s="182" t="s">
        <v>751</v>
      </c>
      <c r="C142" s="191" t="s">
        <v>752</v>
      </c>
      <c r="D142" s="183" t="s">
        <v>530</v>
      </c>
      <c r="E142" s="184">
        <v>4</v>
      </c>
      <c r="F142" s="185"/>
      <c r="G142" s="186">
        <f t="shared" si="28"/>
        <v>0</v>
      </c>
      <c r="H142" s="161"/>
      <c r="I142" s="160">
        <f t="shared" si="29"/>
        <v>0</v>
      </c>
      <c r="J142" s="161"/>
      <c r="K142" s="160">
        <f t="shared" si="30"/>
        <v>0</v>
      </c>
      <c r="L142" s="160">
        <v>21</v>
      </c>
      <c r="M142" s="160">
        <f t="shared" si="31"/>
        <v>0</v>
      </c>
      <c r="N142" s="159">
        <v>0</v>
      </c>
      <c r="O142" s="159">
        <f t="shared" si="32"/>
        <v>0</v>
      </c>
      <c r="P142" s="159">
        <v>0</v>
      </c>
      <c r="Q142" s="159">
        <f t="shared" si="33"/>
        <v>0</v>
      </c>
      <c r="R142" s="160"/>
      <c r="S142" s="160" t="s">
        <v>225</v>
      </c>
      <c r="T142" s="160" t="s">
        <v>226</v>
      </c>
      <c r="U142" s="160">
        <v>0</v>
      </c>
      <c r="V142" s="160">
        <f t="shared" si="34"/>
        <v>0</v>
      </c>
      <c r="W142" s="160"/>
      <c r="X142" s="160" t="s">
        <v>166</v>
      </c>
      <c r="Y142" s="149"/>
      <c r="Z142" s="149"/>
      <c r="AA142" s="149"/>
      <c r="AB142" s="149"/>
      <c r="AC142" s="149"/>
      <c r="AD142" s="149"/>
      <c r="AE142" s="149"/>
      <c r="AF142" s="149"/>
      <c r="AG142" s="149" t="s">
        <v>167</v>
      </c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</row>
    <row r="143" spans="1:60" outlineLevel="1" x14ac:dyDescent="0.2">
      <c r="A143" s="181">
        <v>118</v>
      </c>
      <c r="B143" s="182" t="s">
        <v>753</v>
      </c>
      <c r="C143" s="191" t="s">
        <v>754</v>
      </c>
      <c r="D143" s="183" t="s">
        <v>530</v>
      </c>
      <c r="E143" s="184">
        <v>2</v>
      </c>
      <c r="F143" s="185"/>
      <c r="G143" s="186">
        <f t="shared" si="28"/>
        <v>0</v>
      </c>
      <c r="H143" s="161"/>
      <c r="I143" s="160">
        <f t="shared" si="29"/>
        <v>0</v>
      </c>
      <c r="J143" s="161"/>
      <c r="K143" s="160">
        <f t="shared" si="30"/>
        <v>0</v>
      </c>
      <c r="L143" s="160">
        <v>21</v>
      </c>
      <c r="M143" s="160">
        <f t="shared" si="31"/>
        <v>0</v>
      </c>
      <c r="N143" s="159">
        <v>0</v>
      </c>
      <c r="O143" s="159">
        <f t="shared" si="32"/>
        <v>0</v>
      </c>
      <c r="P143" s="159">
        <v>0</v>
      </c>
      <c r="Q143" s="159">
        <f t="shared" si="33"/>
        <v>0</v>
      </c>
      <c r="R143" s="160"/>
      <c r="S143" s="160" t="s">
        <v>225</v>
      </c>
      <c r="T143" s="160" t="s">
        <v>226</v>
      </c>
      <c r="U143" s="160">
        <v>0</v>
      </c>
      <c r="V143" s="160">
        <f t="shared" si="34"/>
        <v>0</v>
      </c>
      <c r="W143" s="160"/>
      <c r="X143" s="160" t="s">
        <v>166</v>
      </c>
      <c r="Y143" s="149"/>
      <c r="Z143" s="149"/>
      <c r="AA143" s="149"/>
      <c r="AB143" s="149"/>
      <c r="AC143" s="149"/>
      <c r="AD143" s="149"/>
      <c r="AE143" s="149"/>
      <c r="AF143" s="149"/>
      <c r="AG143" s="149" t="s">
        <v>167</v>
      </c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</row>
    <row r="144" spans="1:60" outlineLevel="1" x14ac:dyDescent="0.2">
      <c r="A144" s="181">
        <v>119</v>
      </c>
      <c r="B144" s="182" t="s">
        <v>755</v>
      </c>
      <c r="C144" s="191" t="s">
        <v>756</v>
      </c>
      <c r="D144" s="183" t="s">
        <v>530</v>
      </c>
      <c r="E144" s="184">
        <v>1</v>
      </c>
      <c r="F144" s="185"/>
      <c r="G144" s="186">
        <f t="shared" si="28"/>
        <v>0</v>
      </c>
      <c r="H144" s="161"/>
      <c r="I144" s="160">
        <f t="shared" si="29"/>
        <v>0</v>
      </c>
      <c r="J144" s="161"/>
      <c r="K144" s="160">
        <f t="shared" si="30"/>
        <v>0</v>
      </c>
      <c r="L144" s="160">
        <v>21</v>
      </c>
      <c r="M144" s="160">
        <f t="shared" si="31"/>
        <v>0</v>
      </c>
      <c r="N144" s="159">
        <v>0</v>
      </c>
      <c r="O144" s="159">
        <f t="shared" si="32"/>
        <v>0</v>
      </c>
      <c r="P144" s="159">
        <v>0</v>
      </c>
      <c r="Q144" s="159">
        <f t="shared" si="33"/>
        <v>0</v>
      </c>
      <c r="R144" s="160"/>
      <c r="S144" s="160" t="s">
        <v>225</v>
      </c>
      <c r="T144" s="160" t="s">
        <v>226</v>
      </c>
      <c r="U144" s="160">
        <v>0</v>
      </c>
      <c r="V144" s="160">
        <f t="shared" si="34"/>
        <v>0</v>
      </c>
      <c r="W144" s="160"/>
      <c r="X144" s="160" t="s">
        <v>166</v>
      </c>
      <c r="Y144" s="149"/>
      <c r="Z144" s="149"/>
      <c r="AA144" s="149"/>
      <c r="AB144" s="149"/>
      <c r="AC144" s="149"/>
      <c r="AD144" s="149"/>
      <c r="AE144" s="149"/>
      <c r="AF144" s="149"/>
      <c r="AG144" s="149" t="s">
        <v>167</v>
      </c>
      <c r="AH144" s="149"/>
      <c r="AI144" s="149"/>
      <c r="AJ144" s="149"/>
      <c r="AK144" s="149"/>
      <c r="AL144" s="149"/>
      <c r="AM144" s="149"/>
      <c r="AN144" s="149"/>
      <c r="AO144" s="149"/>
      <c r="AP144" s="149"/>
      <c r="AQ144" s="149"/>
      <c r="AR144" s="149"/>
      <c r="AS144" s="149"/>
      <c r="AT144" s="149"/>
      <c r="AU144" s="149"/>
      <c r="AV144" s="149"/>
      <c r="AW144" s="149"/>
      <c r="AX144" s="149"/>
      <c r="AY144" s="149"/>
      <c r="AZ144" s="149"/>
      <c r="BA144" s="149"/>
      <c r="BB144" s="149"/>
      <c r="BC144" s="149"/>
      <c r="BD144" s="149"/>
      <c r="BE144" s="149"/>
      <c r="BF144" s="149"/>
      <c r="BG144" s="149"/>
      <c r="BH144" s="149"/>
    </row>
    <row r="145" spans="1:60" outlineLevel="1" x14ac:dyDescent="0.2">
      <c r="A145" s="181">
        <v>120</v>
      </c>
      <c r="B145" s="182" t="s">
        <v>757</v>
      </c>
      <c r="C145" s="191" t="s">
        <v>758</v>
      </c>
      <c r="D145" s="183" t="s">
        <v>530</v>
      </c>
      <c r="E145" s="184">
        <v>4</v>
      </c>
      <c r="F145" s="185"/>
      <c r="G145" s="186">
        <f t="shared" si="28"/>
        <v>0</v>
      </c>
      <c r="H145" s="161"/>
      <c r="I145" s="160">
        <f t="shared" si="29"/>
        <v>0</v>
      </c>
      <c r="J145" s="161"/>
      <c r="K145" s="160">
        <f t="shared" si="30"/>
        <v>0</v>
      </c>
      <c r="L145" s="160">
        <v>21</v>
      </c>
      <c r="M145" s="160">
        <f t="shared" si="31"/>
        <v>0</v>
      </c>
      <c r="N145" s="159">
        <v>0</v>
      </c>
      <c r="O145" s="159">
        <f t="shared" si="32"/>
        <v>0</v>
      </c>
      <c r="P145" s="159">
        <v>0</v>
      </c>
      <c r="Q145" s="159">
        <f t="shared" si="33"/>
        <v>0</v>
      </c>
      <c r="R145" s="160"/>
      <c r="S145" s="160" t="s">
        <v>225</v>
      </c>
      <c r="T145" s="160" t="s">
        <v>226</v>
      </c>
      <c r="U145" s="160">
        <v>0</v>
      </c>
      <c r="V145" s="160">
        <f t="shared" si="34"/>
        <v>0</v>
      </c>
      <c r="W145" s="160"/>
      <c r="X145" s="160" t="s">
        <v>166</v>
      </c>
      <c r="Y145" s="149"/>
      <c r="Z145" s="149"/>
      <c r="AA145" s="149"/>
      <c r="AB145" s="149"/>
      <c r="AC145" s="149"/>
      <c r="AD145" s="149"/>
      <c r="AE145" s="149"/>
      <c r="AF145" s="149"/>
      <c r="AG145" s="149" t="s">
        <v>167</v>
      </c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</row>
    <row r="146" spans="1:60" outlineLevel="1" x14ac:dyDescent="0.2">
      <c r="A146" s="181">
        <v>121</v>
      </c>
      <c r="B146" s="182" t="s">
        <v>759</v>
      </c>
      <c r="C146" s="191" t="s">
        <v>760</v>
      </c>
      <c r="D146" s="183" t="s">
        <v>530</v>
      </c>
      <c r="E146" s="184">
        <v>3</v>
      </c>
      <c r="F146" s="185"/>
      <c r="G146" s="186">
        <f t="shared" si="28"/>
        <v>0</v>
      </c>
      <c r="H146" s="161"/>
      <c r="I146" s="160">
        <f t="shared" si="29"/>
        <v>0</v>
      </c>
      <c r="J146" s="161"/>
      <c r="K146" s="160">
        <f t="shared" si="30"/>
        <v>0</v>
      </c>
      <c r="L146" s="160">
        <v>21</v>
      </c>
      <c r="M146" s="160">
        <f t="shared" si="31"/>
        <v>0</v>
      </c>
      <c r="N146" s="159">
        <v>0</v>
      </c>
      <c r="O146" s="159">
        <f t="shared" si="32"/>
        <v>0</v>
      </c>
      <c r="P146" s="159">
        <v>0</v>
      </c>
      <c r="Q146" s="159">
        <f t="shared" si="33"/>
        <v>0</v>
      </c>
      <c r="R146" s="160"/>
      <c r="S146" s="160" t="s">
        <v>225</v>
      </c>
      <c r="T146" s="160" t="s">
        <v>226</v>
      </c>
      <c r="U146" s="160">
        <v>0</v>
      </c>
      <c r="V146" s="160">
        <f t="shared" si="34"/>
        <v>0</v>
      </c>
      <c r="W146" s="160"/>
      <c r="X146" s="160" t="s">
        <v>166</v>
      </c>
      <c r="Y146" s="149"/>
      <c r="Z146" s="149"/>
      <c r="AA146" s="149"/>
      <c r="AB146" s="149"/>
      <c r="AC146" s="149"/>
      <c r="AD146" s="149"/>
      <c r="AE146" s="149"/>
      <c r="AF146" s="149"/>
      <c r="AG146" s="149" t="s">
        <v>167</v>
      </c>
      <c r="AH146" s="149"/>
      <c r="AI146" s="149"/>
      <c r="AJ146" s="149"/>
      <c r="AK146" s="149"/>
      <c r="AL146" s="149"/>
      <c r="AM146" s="149"/>
      <c r="AN146" s="149"/>
      <c r="AO146" s="149"/>
      <c r="AP146" s="149"/>
      <c r="AQ146" s="149"/>
      <c r="AR146" s="149"/>
      <c r="AS146" s="149"/>
      <c r="AT146" s="149"/>
      <c r="AU146" s="149"/>
      <c r="AV146" s="149"/>
      <c r="AW146" s="149"/>
      <c r="AX146" s="149"/>
      <c r="AY146" s="149"/>
      <c r="AZ146" s="149"/>
      <c r="BA146" s="149"/>
      <c r="BB146" s="149"/>
      <c r="BC146" s="149"/>
      <c r="BD146" s="149"/>
      <c r="BE146" s="149"/>
      <c r="BF146" s="149"/>
      <c r="BG146" s="149"/>
      <c r="BH146" s="149"/>
    </row>
    <row r="147" spans="1:60" outlineLevel="1" x14ac:dyDescent="0.2">
      <c r="A147" s="181">
        <v>122</v>
      </c>
      <c r="B147" s="182" t="s">
        <v>761</v>
      </c>
      <c r="C147" s="191" t="s">
        <v>762</v>
      </c>
      <c r="D147" s="183" t="s">
        <v>530</v>
      </c>
      <c r="E147" s="184">
        <v>2</v>
      </c>
      <c r="F147" s="185"/>
      <c r="G147" s="186">
        <f t="shared" si="28"/>
        <v>0</v>
      </c>
      <c r="H147" s="161"/>
      <c r="I147" s="160">
        <f t="shared" si="29"/>
        <v>0</v>
      </c>
      <c r="J147" s="161"/>
      <c r="K147" s="160">
        <f t="shared" si="30"/>
        <v>0</v>
      </c>
      <c r="L147" s="160">
        <v>21</v>
      </c>
      <c r="M147" s="160">
        <f t="shared" si="31"/>
        <v>0</v>
      </c>
      <c r="N147" s="159">
        <v>0</v>
      </c>
      <c r="O147" s="159">
        <f t="shared" si="32"/>
        <v>0</v>
      </c>
      <c r="P147" s="159">
        <v>0</v>
      </c>
      <c r="Q147" s="159">
        <f t="shared" si="33"/>
        <v>0</v>
      </c>
      <c r="R147" s="160"/>
      <c r="S147" s="160" t="s">
        <v>225</v>
      </c>
      <c r="T147" s="160" t="s">
        <v>226</v>
      </c>
      <c r="U147" s="160">
        <v>0</v>
      </c>
      <c r="V147" s="160">
        <f t="shared" si="34"/>
        <v>0</v>
      </c>
      <c r="W147" s="160"/>
      <c r="X147" s="160" t="s">
        <v>166</v>
      </c>
      <c r="Y147" s="149"/>
      <c r="Z147" s="149"/>
      <c r="AA147" s="149"/>
      <c r="AB147" s="149"/>
      <c r="AC147" s="149"/>
      <c r="AD147" s="149"/>
      <c r="AE147" s="149"/>
      <c r="AF147" s="149"/>
      <c r="AG147" s="149" t="s">
        <v>167</v>
      </c>
      <c r="AH147" s="149"/>
      <c r="AI147" s="149"/>
      <c r="AJ147" s="149"/>
      <c r="AK147" s="149"/>
      <c r="AL147" s="149"/>
      <c r="AM147" s="149"/>
      <c r="AN147" s="149"/>
      <c r="AO147" s="149"/>
      <c r="AP147" s="149"/>
      <c r="AQ147" s="149"/>
      <c r="AR147" s="149"/>
      <c r="AS147" s="149"/>
      <c r="AT147" s="149"/>
      <c r="AU147" s="149"/>
      <c r="AV147" s="149"/>
      <c r="AW147" s="149"/>
      <c r="AX147" s="149"/>
      <c r="AY147" s="149"/>
      <c r="AZ147" s="149"/>
      <c r="BA147" s="149"/>
      <c r="BB147" s="149"/>
      <c r="BC147" s="149"/>
      <c r="BD147" s="149"/>
      <c r="BE147" s="149"/>
      <c r="BF147" s="149"/>
      <c r="BG147" s="149"/>
      <c r="BH147" s="149"/>
    </row>
    <row r="148" spans="1:60" ht="22.5" outlineLevel="1" x14ac:dyDescent="0.2">
      <c r="A148" s="181">
        <v>123</v>
      </c>
      <c r="B148" s="182" t="s">
        <v>763</v>
      </c>
      <c r="C148" s="191" t="s">
        <v>764</v>
      </c>
      <c r="D148" s="183" t="s">
        <v>530</v>
      </c>
      <c r="E148" s="184">
        <v>1</v>
      </c>
      <c r="F148" s="185"/>
      <c r="G148" s="186">
        <f t="shared" si="28"/>
        <v>0</v>
      </c>
      <c r="H148" s="161"/>
      <c r="I148" s="160">
        <f t="shared" si="29"/>
        <v>0</v>
      </c>
      <c r="J148" s="161"/>
      <c r="K148" s="160">
        <f t="shared" si="30"/>
        <v>0</v>
      </c>
      <c r="L148" s="160">
        <v>21</v>
      </c>
      <c r="M148" s="160">
        <f t="shared" si="31"/>
        <v>0</v>
      </c>
      <c r="N148" s="159">
        <v>0</v>
      </c>
      <c r="O148" s="159">
        <f t="shared" si="32"/>
        <v>0</v>
      </c>
      <c r="P148" s="159">
        <v>0</v>
      </c>
      <c r="Q148" s="159">
        <f t="shared" si="33"/>
        <v>0</v>
      </c>
      <c r="R148" s="160"/>
      <c r="S148" s="160" t="s">
        <v>225</v>
      </c>
      <c r="T148" s="160" t="s">
        <v>226</v>
      </c>
      <c r="U148" s="160">
        <v>0</v>
      </c>
      <c r="V148" s="160">
        <f t="shared" si="34"/>
        <v>0</v>
      </c>
      <c r="W148" s="160"/>
      <c r="X148" s="160" t="s">
        <v>166</v>
      </c>
      <c r="Y148" s="149"/>
      <c r="Z148" s="149"/>
      <c r="AA148" s="149"/>
      <c r="AB148" s="149"/>
      <c r="AC148" s="149"/>
      <c r="AD148" s="149"/>
      <c r="AE148" s="149"/>
      <c r="AF148" s="149"/>
      <c r="AG148" s="149" t="s">
        <v>167</v>
      </c>
      <c r="AH148" s="149"/>
      <c r="AI148" s="149"/>
      <c r="AJ148" s="149"/>
      <c r="AK148" s="149"/>
      <c r="AL148" s="149"/>
      <c r="AM148" s="149"/>
      <c r="AN148" s="149"/>
      <c r="AO148" s="149"/>
      <c r="AP148" s="149"/>
      <c r="AQ148" s="149"/>
      <c r="AR148" s="149"/>
      <c r="AS148" s="149"/>
      <c r="AT148" s="149"/>
      <c r="AU148" s="149"/>
      <c r="AV148" s="149"/>
      <c r="AW148" s="149"/>
      <c r="AX148" s="149"/>
      <c r="AY148" s="149"/>
      <c r="AZ148" s="149"/>
      <c r="BA148" s="149"/>
      <c r="BB148" s="149"/>
      <c r="BC148" s="149"/>
      <c r="BD148" s="149"/>
      <c r="BE148" s="149"/>
      <c r="BF148" s="149"/>
      <c r="BG148" s="149"/>
      <c r="BH148" s="149"/>
    </row>
    <row r="149" spans="1:60" outlineLevel="1" x14ac:dyDescent="0.2">
      <c r="A149" s="181">
        <v>124</v>
      </c>
      <c r="B149" s="182" t="s">
        <v>765</v>
      </c>
      <c r="C149" s="191" t="s">
        <v>766</v>
      </c>
      <c r="D149" s="183" t="s">
        <v>530</v>
      </c>
      <c r="E149" s="184">
        <v>2</v>
      </c>
      <c r="F149" s="185"/>
      <c r="G149" s="186">
        <f t="shared" si="28"/>
        <v>0</v>
      </c>
      <c r="H149" s="161"/>
      <c r="I149" s="160">
        <f t="shared" si="29"/>
        <v>0</v>
      </c>
      <c r="J149" s="161"/>
      <c r="K149" s="160">
        <f t="shared" si="30"/>
        <v>0</v>
      </c>
      <c r="L149" s="160">
        <v>21</v>
      </c>
      <c r="M149" s="160">
        <f t="shared" si="31"/>
        <v>0</v>
      </c>
      <c r="N149" s="159">
        <v>0</v>
      </c>
      <c r="O149" s="159">
        <f t="shared" si="32"/>
        <v>0</v>
      </c>
      <c r="P149" s="159">
        <v>0</v>
      </c>
      <c r="Q149" s="159">
        <f t="shared" si="33"/>
        <v>0</v>
      </c>
      <c r="R149" s="160"/>
      <c r="S149" s="160" t="s">
        <v>225</v>
      </c>
      <c r="T149" s="160" t="s">
        <v>226</v>
      </c>
      <c r="U149" s="160">
        <v>0</v>
      </c>
      <c r="V149" s="160">
        <f t="shared" si="34"/>
        <v>0</v>
      </c>
      <c r="W149" s="160"/>
      <c r="X149" s="160" t="s">
        <v>166</v>
      </c>
      <c r="Y149" s="149"/>
      <c r="Z149" s="149"/>
      <c r="AA149" s="149"/>
      <c r="AB149" s="149"/>
      <c r="AC149" s="149"/>
      <c r="AD149" s="149"/>
      <c r="AE149" s="149"/>
      <c r="AF149" s="149"/>
      <c r="AG149" s="149" t="s">
        <v>167</v>
      </c>
      <c r="AH149" s="149"/>
      <c r="AI149" s="149"/>
      <c r="AJ149" s="149"/>
      <c r="AK149" s="149"/>
      <c r="AL149" s="149"/>
      <c r="AM149" s="149"/>
      <c r="AN149" s="149"/>
      <c r="AO149" s="149"/>
      <c r="AP149" s="149"/>
      <c r="AQ149" s="149"/>
      <c r="AR149" s="149"/>
      <c r="AS149" s="149"/>
      <c r="AT149" s="149"/>
      <c r="AU149" s="149"/>
      <c r="AV149" s="149"/>
      <c r="AW149" s="149"/>
      <c r="AX149" s="149"/>
      <c r="AY149" s="149"/>
      <c r="AZ149" s="149"/>
      <c r="BA149" s="149"/>
      <c r="BB149" s="149"/>
      <c r="BC149" s="149"/>
      <c r="BD149" s="149"/>
      <c r="BE149" s="149"/>
      <c r="BF149" s="149"/>
      <c r="BG149" s="149"/>
      <c r="BH149" s="149"/>
    </row>
    <row r="150" spans="1:60" outlineLevel="1" x14ac:dyDescent="0.2">
      <c r="A150" s="181">
        <v>125</v>
      </c>
      <c r="B150" s="182" t="s">
        <v>767</v>
      </c>
      <c r="C150" s="191" t="s">
        <v>768</v>
      </c>
      <c r="D150" s="183" t="s">
        <v>530</v>
      </c>
      <c r="E150" s="184">
        <v>9</v>
      </c>
      <c r="F150" s="185"/>
      <c r="G150" s="186">
        <f t="shared" si="28"/>
        <v>0</v>
      </c>
      <c r="H150" s="161"/>
      <c r="I150" s="160">
        <f t="shared" si="29"/>
        <v>0</v>
      </c>
      <c r="J150" s="161"/>
      <c r="K150" s="160">
        <f t="shared" si="30"/>
        <v>0</v>
      </c>
      <c r="L150" s="160">
        <v>21</v>
      </c>
      <c r="M150" s="160">
        <f t="shared" si="31"/>
        <v>0</v>
      </c>
      <c r="N150" s="159">
        <v>0</v>
      </c>
      <c r="O150" s="159">
        <f t="shared" si="32"/>
        <v>0</v>
      </c>
      <c r="P150" s="159">
        <v>0</v>
      </c>
      <c r="Q150" s="159">
        <f t="shared" si="33"/>
        <v>0</v>
      </c>
      <c r="R150" s="160"/>
      <c r="S150" s="160" t="s">
        <v>225</v>
      </c>
      <c r="T150" s="160" t="s">
        <v>226</v>
      </c>
      <c r="U150" s="160">
        <v>0</v>
      </c>
      <c r="V150" s="160">
        <f t="shared" si="34"/>
        <v>0</v>
      </c>
      <c r="W150" s="160"/>
      <c r="X150" s="160" t="s">
        <v>166</v>
      </c>
      <c r="Y150" s="149"/>
      <c r="Z150" s="149"/>
      <c r="AA150" s="149"/>
      <c r="AB150" s="149"/>
      <c r="AC150" s="149"/>
      <c r="AD150" s="149"/>
      <c r="AE150" s="149"/>
      <c r="AF150" s="149"/>
      <c r="AG150" s="149" t="s">
        <v>167</v>
      </c>
      <c r="AH150" s="149"/>
      <c r="AI150" s="149"/>
      <c r="AJ150" s="149"/>
      <c r="AK150" s="149"/>
      <c r="AL150" s="149"/>
      <c r="AM150" s="149"/>
      <c r="AN150" s="149"/>
      <c r="AO150" s="149"/>
      <c r="AP150" s="149"/>
      <c r="AQ150" s="149"/>
      <c r="AR150" s="149"/>
      <c r="AS150" s="149"/>
      <c r="AT150" s="149"/>
      <c r="AU150" s="149"/>
      <c r="AV150" s="149"/>
      <c r="AW150" s="149"/>
      <c r="AX150" s="149"/>
      <c r="AY150" s="149"/>
      <c r="AZ150" s="149"/>
      <c r="BA150" s="149"/>
      <c r="BB150" s="149"/>
      <c r="BC150" s="149"/>
      <c r="BD150" s="149"/>
      <c r="BE150" s="149"/>
      <c r="BF150" s="149"/>
      <c r="BG150" s="149"/>
      <c r="BH150" s="149"/>
    </row>
    <row r="151" spans="1:60" outlineLevel="1" x14ac:dyDescent="0.2">
      <c r="A151" s="181">
        <v>126</v>
      </c>
      <c r="B151" s="182" t="s">
        <v>769</v>
      </c>
      <c r="C151" s="191" t="s">
        <v>770</v>
      </c>
      <c r="D151" s="183" t="s">
        <v>530</v>
      </c>
      <c r="E151" s="184">
        <v>3</v>
      </c>
      <c r="F151" s="185"/>
      <c r="G151" s="186">
        <f t="shared" si="28"/>
        <v>0</v>
      </c>
      <c r="H151" s="161"/>
      <c r="I151" s="160">
        <f t="shared" si="29"/>
        <v>0</v>
      </c>
      <c r="J151" s="161"/>
      <c r="K151" s="160">
        <f t="shared" si="30"/>
        <v>0</v>
      </c>
      <c r="L151" s="160">
        <v>21</v>
      </c>
      <c r="M151" s="160">
        <f t="shared" si="31"/>
        <v>0</v>
      </c>
      <c r="N151" s="159">
        <v>0</v>
      </c>
      <c r="O151" s="159">
        <f t="shared" si="32"/>
        <v>0</v>
      </c>
      <c r="P151" s="159">
        <v>0</v>
      </c>
      <c r="Q151" s="159">
        <f t="shared" si="33"/>
        <v>0</v>
      </c>
      <c r="R151" s="160"/>
      <c r="S151" s="160" t="s">
        <v>225</v>
      </c>
      <c r="T151" s="160" t="s">
        <v>226</v>
      </c>
      <c r="U151" s="160">
        <v>0</v>
      </c>
      <c r="V151" s="160">
        <f t="shared" si="34"/>
        <v>0</v>
      </c>
      <c r="W151" s="160"/>
      <c r="X151" s="160" t="s">
        <v>166</v>
      </c>
      <c r="Y151" s="149"/>
      <c r="Z151" s="149"/>
      <c r="AA151" s="149"/>
      <c r="AB151" s="149"/>
      <c r="AC151" s="149"/>
      <c r="AD151" s="149"/>
      <c r="AE151" s="149"/>
      <c r="AF151" s="149"/>
      <c r="AG151" s="149" t="s">
        <v>167</v>
      </c>
      <c r="AH151" s="149"/>
      <c r="AI151" s="149"/>
      <c r="AJ151" s="149"/>
      <c r="AK151" s="149"/>
      <c r="AL151" s="149"/>
      <c r="AM151" s="149"/>
      <c r="AN151" s="149"/>
      <c r="AO151" s="149"/>
      <c r="AP151" s="149"/>
      <c r="AQ151" s="149"/>
      <c r="AR151" s="149"/>
      <c r="AS151" s="149"/>
      <c r="AT151" s="149"/>
      <c r="AU151" s="149"/>
      <c r="AV151" s="149"/>
      <c r="AW151" s="149"/>
      <c r="AX151" s="149"/>
      <c r="AY151" s="149"/>
      <c r="AZ151" s="149"/>
      <c r="BA151" s="149"/>
      <c r="BB151" s="149"/>
      <c r="BC151" s="149"/>
      <c r="BD151" s="149"/>
      <c r="BE151" s="149"/>
      <c r="BF151" s="149"/>
      <c r="BG151" s="149"/>
      <c r="BH151" s="149"/>
    </row>
    <row r="152" spans="1:60" outlineLevel="1" x14ac:dyDescent="0.2">
      <c r="A152" s="181">
        <v>127</v>
      </c>
      <c r="B152" s="182" t="s">
        <v>771</v>
      </c>
      <c r="C152" s="191" t="s">
        <v>772</v>
      </c>
      <c r="D152" s="183" t="s">
        <v>530</v>
      </c>
      <c r="E152" s="184">
        <v>3</v>
      </c>
      <c r="F152" s="185"/>
      <c r="G152" s="186">
        <f t="shared" si="28"/>
        <v>0</v>
      </c>
      <c r="H152" s="161"/>
      <c r="I152" s="160">
        <f t="shared" si="29"/>
        <v>0</v>
      </c>
      <c r="J152" s="161"/>
      <c r="K152" s="160">
        <f t="shared" si="30"/>
        <v>0</v>
      </c>
      <c r="L152" s="160">
        <v>21</v>
      </c>
      <c r="M152" s="160">
        <f t="shared" si="31"/>
        <v>0</v>
      </c>
      <c r="N152" s="159">
        <v>0</v>
      </c>
      <c r="O152" s="159">
        <f t="shared" si="32"/>
        <v>0</v>
      </c>
      <c r="P152" s="159">
        <v>0</v>
      </c>
      <c r="Q152" s="159">
        <f t="shared" si="33"/>
        <v>0</v>
      </c>
      <c r="R152" s="160"/>
      <c r="S152" s="160" t="s">
        <v>225</v>
      </c>
      <c r="T152" s="160" t="s">
        <v>226</v>
      </c>
      <c r="U152" s="160">
        <v>0</v>
      </c>
      <c r="V152" s="160">
        <f t="shared" si="34"/>
        <v>0</v>
      </c>
      <c r="W152" s="160"/>
      <c r="X152" s="160" t="s">
        <v>166</v>
      </c>
      <c r="Y152" s="149"/>
      <c r="Z152" s="149"/>
      <c r="AA152" s="149"/>
      <c r="AB152" s="149"/>
      <c r="AC152" s="149"/>
      <c r="AD152" s="149"/>
      <c r="AE152" s="149"/>
      <c r="AF152" s="149"/>
      <c r="AG152" s="149" t="s">
        <v>167</v>
      </c>
      <c r="AH152" s="149"/>
      <c r="AI152" s="149"/>
      <c r="AJ152" s="149"/>
      <c r="AK152" s="149"/>
      <c r="AL152" s="149"/>
      <c r="AM152" s="149"/>
      <c r="AN152" s="149"/>
      <c r="AO152" s="149"/>
      <c r="AP152" s="149"/>
      <c r="AQ152" s="149"/>
      <c r="AR152" s="149"/>
      <c r="AS152" s="149"/>
      <c r="AT152" s="149"/>
      <c r="AU152" s="149"/>
      <c r="AV152" s="149"/>
      <c r="AW152" s="149"/>
      <c r="AX152" s="149"/>
      <c r="AY152" s="149"/>
      <c r="AZ152" s="149"/>
      <c r="BA152" s="149"/>
      <c r="BB152" s="149"/>
      <c r="BC152" s="149"/>
      <c r="BD152" s="149"/>
      <c r="BE152" s="149"/>
      <c r="BF152" s="149"/>
      <c r="BG152" s="149"/>
      <c r="BH152" s="149"/>
    </row>
    <row r="153" spans="1:60" outlineLevel="1" x14ac:dyDescent="0.2">
      <c r="A153" s="181">
        <v>128</v>
      </c>
      <c r="B153" s="182" t="s">
        <v>773</v>
      </c>
      <c r="C153" s="191" t="s">
        <v>774</v>
      </c>
      <c r="D153" s="183" t="s">
        <v>530</v>
      </c>
      <c r="E153" s="184">
        <v>15</v>
      </c>
      <c r="F153" s="185"/>
      <c r="G153" s="186">
        <f t="shared" si="28"/>
        <v>0</v>
      </c>
      <c r="H153" s="161"/>
      <c r="I153" s="160">
        <f t="shared" si="29"/>
        <v>0</v>
      </c>
      <c r="J153" s="161"/>
      <c r="K153" s="160">
        <f t="shared" si="30"/>
        <v>0</v>
      </c>
      <c r="L153" s="160">
        <v>21</v>
      </c>
      <c r="M153" s="160">
        <f t="shared" si="31"/>
        <v>0</v>
      </c>
      <c r="N153" s="159">
        <v>0</v>
      </c>
      <c r="O153" s="159">
        <f t="shared" si="32"/>
        <v>0</v>
      </c>
      <c r="P153" s="159">
        <v>0</v>
      </c>
      <c r="Q153" s="159">
        <f t="shared" si="33"/>
        <v>0</v>
      </c>
      <c r="R153" s="160"/>
      <c r="S153" s="160" t="s">
        <v>225</v>
      </c>
      <c r="T153" s="160" t="s">
        <v>226</v>
      </c>
      <c r="U153" s="160">
        <v>0</v>
      </c>
      <c r="V153" s="160">
        <f t="shared" si="34"/>
        <v>0</v>
      </c>
      <c r="W153" s="160"/>
      <c r="X153" s="160" t="s">
        <v>166</v>
      </c>
      <c r="Y153" s="149"/>
      <c r="Z153" s="149"/>
      <c r="AA153" s="149"/>
      <c r="AB153" s="149"/>
      <c r="AC153" s="149"/>
      <c r="AD153" s="149"/>
      <c r="AE153" s="149"/>
      <c r="AF153" s="149"/>
      <c r="AG153" s="149" t="s">
        <v>167</v>
      </c>
      <c r="AH153" s="149"/>
      <c r="AI153" s="149"/>
      <c r="AJ153" s="149"/>
      <c r="AK153" s="149"/>
      <c r="AL153" s="149"/>
      <c r="AM153" s="149"/>
      <c r="AN153" s="149"/>
      <c r="AO153" s="149"/>
      <c r="AP153" s="149"/>
      <c r="AQ153" s="149"/>
      <c r="AR153" s="149"/>
      <c r="AS153" s="149"/>
      <c r="AT153" s="149"/>
      <c r="AU153" s="149"/>
      <c r="AV153" s="149"/>
      <c r="AW153" s="149"/>
      <c r="AX153" s="149"/>
      <c r="AY153" s="149"/>
      <c r="AZ153" s="149"/>
      <c r="BA153" s="149"/>
      <c r="BB153" s="149"/>
      <c r="BC153" s="149"/>
      <c r="BD153" s="149"/>
      <c r="BE153" s="149"/>
      <c r="BF153" s="149"/>
      <c r="BG153" s="149"/>
      <c r="BH153" s="149"/>
    </row>
    <row r="154" spans="1:60" outlineLevel="1" x14ac:dyDescent="0.2">
      <c r="A154" s="181">
        <v>129</v>
      </c>
      <c r="B154" s="182" t="s">
        <v>775</v>
      </c>
      <c r="C154" s="191" t="s">
        <v>776</v>
      </c>
      <c r="D154" s="183" t="s">
        <v>530</v>
      </c>
      <c r="E154" s="184">
        <v>2</v>
      </c>
      <c r="F154" s="185"/>
      <c r="G154" s="186">
        <f t="shared" si="28"/>
        <v>0</v>
      </c>
      <c r="H154" s="161"/>
      <c r="I154" s="160">
        <f t="shared" si="29"/>
        <v>0</v>
      </c>
      <c r="J154" s="161"/>
      <c r="K154" s="160">
        <f t="shared" si="30"/>
        <v>0</v>
      </c>
      <c r="L154" s="160">
        <v>21</v>
      </c>
      <c r="M154" s="160">
        <f t="shared" si="31"/>
        <v>0</v>
      </c>
      <c r="N154" s="159">
        <v>0</v>
      </c>
      <c r="O154" s="159">
        <f t="shared" si="32"/>
        <v>0</v>
      </c>
      <c r="P154" s="159">
        <v>0</v>
      </c>
      <c r="Q154" s="159">
        <f t="shared" si="33"/>
        <v>0</v>
      </c>
      <c r="R154" s="160"/>
      <c r="S154" s="160" t="s">
        <v>225</v>
      </c>
      <c r="T154" s="160" t="s">
        <v>226</v>
      </c>
      <c r="U154" s="160">
        <v>0</v>
      </c>
      <c r="V154" s="160">
        <f t="shared" si="34"/>
        <v>0</v>
      </c>
      <c r="W154" s="160"/>
      <c r="X154" s="160" t="s">
        <v>166</v>
      </c>
      <c r="Y154" s="149"/>
      <c r="Z154" s="149"/>
      <c r="AA154" s="149"/>
      <c r="AB154" s="149"/>
      <c r="AC154" s="149"/>
      <c r="AD154" s="149"/>
      <c r="AE154" s="149"/>
      <c r="AF154" s="149"/>
      <c r="AG154" s="149" t="s">
        <v>167</v>
      </c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49"/>
      <c r="BG154" s="149"/>
      <c r="BH154" s="149"/>
    </row>
    <row r="155" spans="1:60" ht="22.5" outlineLevel="1" x14ac:dyDescent="0.2">
      <c r="A155" s="181">
        <v>130</v>
      </c>
      <c r="B155" s="182" t="s">
        <v>777</v>
      </c>
      <c r="C155" s="191" t="s">
        <v>778</v>
      </c>
      <c r="D155" s="183" t="s">
        <v>530</v>
      </c>
      <c r="E155" s="184">
        <v>1</v>
      </c>
      <c r="F155" s="185"/>
      <c r="G155" s="186">
        <f t="shared" si="28"/>
        <v>0</v>
      </c>
      <c r="H155" s="161"/>
      <c r="I155" s="160">
        <f t="shared" si="29"/>
        <v>0</v>
      </c>
      <c r="J155" s="161"/>
      <c r="K155" s="160">
        <f t="shared" si="30"/>
        <v>0</v>
      </c>
      <c r="L155" s="160">
        <v>21</v>
      </c>
      <c r="M155" s="160">
        <f t="shared" si="31"/>
        <v>0</v>
      </c>
      <c r="N155" s="159">
        <v>0</v>
      </c>
      <c r="O155" s="159">
        <f t="shared" si="32"/>
        <v>0</v>
      </c>
      <c r="P155" s="159">
        <v>0</v>
      </c>
      <c r="Q155" s="159">
        <f t="shared" si="33"/>
        <v>0</v>
      </c>
      <c r="R155" s="160"/>
      <c r="S155" s="160" t="s">
        <v>225</v>
      </c>
      <c r="T155" s="160" t="s">
        <v>226</v>
      </c>
      <c r="U155" s="160">
        <v>0</v>
      </c>
      <c r="V155" s="160">
        <f t="shared" si="34"/>
        <v>0</v>
      </c>
      <c r="W155" s="160"/>
      <c r="X155" s="160" t="s">
        <v>166</v>
      </c>
      <c r="Y155" s="149"/>
      <c r="Z155" s="149"/>
      <c r="AA155" s="149"/>
      <c r="AB155" s="149"/>
      <c r="AC155" s="149"/>
      <c r="AD155" s="149"/>
      <c r="AE155" s="149"/>
      <c r="AF155" s="149"/>
      <c r="AG155" s="149" t="s">
        <v>167</v>
      </c>
      <c r="AH155" s="149"/>
      <c r="AI155" s="149"/>
      <c r="AJ155" s="149"/>
      <c r="AK155" s="149"/>
      <c r="AL155" s="149"/>
      <c r="AM155" s="149"/>
      <c r="AN155" s="149"/>
      <c r="AO155" s="149"/>
      <c r="AP155" s="149"/>
      <c r="AQ155" s="149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49"/>
      <c r="BB155" s="149"/>
      <c r="BC155" s="149"/>
      <c r="BD155" s="149"/>
      <c r="BE155" s="149"/>
      <c r="BF155" s="149"/>
      <c r="BG155" s="149"/>
      <c r="BH155" s="149"/>
    </row>
    <row r="156" spans="1:60" outlineLevel="1" x14ac:dyDescent="0.2">
      <c r="A156" s="181">
        <v>131</v>
      </c>
      <c r="B156" s="182" t="s">
        <v>779</v>
      </c>
      <c r="C156" s="191" t="s">
        <v>780</v>
      </c>
      <c r="D156" s="183" t="s">
        <v>530</v>
      </c>
      <c r="E156" s="184">
        <v>35</v>
      </c>
      <c r="F156" s="185"/>
      <c r="G156" s="186">
        <f t="shared" si="28"/>
        <v>0</v>
      </c>
      <c r="H156" s="161"/>
      <c r="I156" s="160">
        <f t="shared" si="29"/>
        <v>0</v>
      </c>
      <c r="J156" s="161"/>
      <c r="K156" s="160">
        <f t="shared" si="30"/>
        <v>0</v>
      </c>
      <c r="L156" s="160">
        <v>21</v>
      </c>
      <c r="M156" s="160">
        <f t="shared" si="31"/>
        <v>0</v>
      </c>
      <c r="N156" s="159">
        <v>0</v>
      </c>
      <c r="O156" s="159">
        <f t="shared" si="32"/>
        <v>0</v>
      </c>
      <c r="P156" s="159">
        <v>0</v>
      </c>
      <c r="Q156" s="159">
        <f t="shared" si="33"/>
        <v>0</v>
      </c>
      <c r="R156" s="160"/>
      <c r="S156" s="160" t="s">
        <v>225</v>
      </c>
      <c r="T156" s="160" t="s">
        <v>226</v>
      </c>
      <c r="U156" s="160">
        <v>0</v>
      </c>
      <c r="V156" s="160">
        <f t="shared" si="34"/>
        <v>0</v>
      </c>
      <c r="W156" s="160"/>
      <c r="X156" s="160" t="s">
        <v>166</v>
      </c>
      <c r="Y156" s="149"/>
      <c r="Z156" s="149"/>
      <c r="AA156" s="149"/>
      <c r="AB156" s="149"/>
      <c r="AC156" s="149"/>
      <c r="AD156" s="149"/>
      <c r="AE156" s="149"/>
      <c r="AF156" s="149"/>
      <c r="AG156" s="149" t="s">
        <v>167</v>
      </c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49"/>
      <c r="BC156" s="149"/>
      <c r="BD156" s="149"/>
      <c r="BE156" s="149"/>
      <c r="BF156" s="149"/>
      <c r="BG156" s="149"/>
      <c r="BH156" s="149"/>
    </row>
    <row r="157" spans="1:60" outlineLevel="1" x14ac:dyDescent="0.2">
      <c r="A157" s="181">
        <v>132</v>
      </c>
      <c r="B157" s="182" t="s">
        <v>781</v>
      </c>
      <c r="C157" s="191" t="s">
        <v>782</v>
      </c>
      <c r="D157" s="183" t="s">
        <v>530</v>
      </c>
      <c r="E157" s="184">
        <v>10</v>
      </c>
      <c r="F157" s="185"/>
      <c r="G157" s="186">
        <f t="shared" si="28"/>
        <v>0</v>
      </c>
      <c r="H157" s="161"/>
      <c r="I157" s="160">
        <f t="shared" si="29"/>
        <v>0</v>
      </c>
      <c r="J157" s="161"/>
      <c r="K157" s="160">
        <f t="shared" si="30"/>
        <v>0</v>
      </c>
      <c r="L157" s="160">
        <v>21</v>
      </c>
      <c r="M157" s="160">
        <f t="shared" si="31"/>
        <v>0</v>
      </c>
      <c r="N157" s="159">
        <v>0</v>
      </c>
      <c r="O157" s="159">
        <f t="shared" si="32"/>
        <v>0</v>
      </c>
      <c r="P157" s="159">
        <v>0</v>
      </c>
      <c r="Q157" s="159">
        <f t="shared" si="33"/>
        <v>0</v>
      </c>
      <c r="R157" s="160"/>
      <c r="S157" s="160" t="s">
        <v>225</v>
      </c>
      <c r="T157" s="160" t="s">
        <v>226</v>
      </c>
      <c r="U157" s="160">
        <v>0</v>
      </c>
      <c r="V157" s="160">
        <f t="shared" si="34"/>
        <v>0</v>
      </c>
      <c r="W157" s="160"/>
      <c r="X157" s="160" t="s">
        <v>166</v>
      </c>
      <c r="Y157" s="149"/>
      <c r="Z157" s="149"/>
      <c r="AA157" s="149"/>
      <c r="AB157" s="149"/>
      <c r="AC157" s="149"/>
      <c r="AD157" s="149"/>
      <c r="AE157" s="149"/>
      <c r="AF157" s="149"/>
      <c r="AG157" s="149" t="s">
        <v>167</v>
      </c>
      <c r="AH157" s="149"/>
      <c r="AI157" s="149"/>
      <c r="AJ157" s="149"/>
      <c r="AK157" s="149"/>
      <c r="AL157" s="149"/>
      <c r="AM157" s="149"/>
      <c r="AN157" s="149"/>
      <c r="AO157" s="149"/>
      <c r="AP157" s="149"/>
      <c r="AQ157" s="149"/>
      <c r="AR157" s="149"/>
      <c r="AS157" s="149"/>
      <c r="AT157" s="149"/>
      <c r="AU157" s="149"/>
      <c r="AV157" s="149"/>
      <c r="AW157" s="149"/>
      <c r="AX157" s="149"/>
      <c r="AY157" s="149"/>
      <c r="AZ157" s="149"/>
      <c r="BA157" s="149"/>
      <c r="BB157" s="149"/>
      <c r="BC157" s="149"/>
      <c r="BD157" s="149"/>
      <c r="BE157" s="149"/>
      <c r="BF157" s="149"/>
      <c r="BG157" s="149"/>
      <c r="BH157" s="149"/>
    </row>
    <row r="158" spans="1:60" ht="22.5" outlineLevel="1" x14ac:dyDescent="0.2">
      <c r="A158" s="181">
        <v>133</v>
      </c>
      <c r="B158" s="182" t="s">
        <v>783</v>
      </c>
      <c r="C158" s="191" t="s">
        <v>784</v>
      </c>
      <c r="D158" s="183" t="s">
        <v>530</v>
      </c>
      <c r="E158" s="184">
        <v>2</v>
      </c>
      <c r="F158" s="185"/>
      <c r="G158" s="186">
        <f t="shared" si="28"/>
        <v>0</v>
      </c>
      <c r="H158" s="161"/>
      <c r="I158" s="160">
        <f t="shared" si="29"/>
        <v>0</v>
      </c>
      <c r="J158" s="161"/>
      <c r="K158" s="160">
        <f t="shared" si="30"/>
        <v>0</v>
      </c>
      <c r="L158" s="160">
        <v>21</v>
      </c>
      <c r="M158" s="160">
        <f t="shared" si="31"/>
        <v>0</v>
      </c>
      <c r="N158" s="159">
        <v>0</v>
      </c>
      <c r="O158" s="159">
        <f t="shared" si="32"/>
        <v>0</v>
      </c>
      <c r="P158" s="159">
        <v>0</v>
      </c>
      <c r="Q158" s="159">
        <f t="shared" si="33"/>
        <v>0</v>
      </c>
      <c r="R158" s="160"/>
      <c r="S158" s="160" t="s">
        <v>225</v>
      </c>
      <c r="T158" s="160" t="s">
        <v>226</v>
      </c>
      <c r="U158" s="160">
        <v>0</v>
      </c>
      <c r="V158" s="160">
        <f t="shared" si="34"/>
        <v>0</v>
      </c>
      <c r="W158" s="160"/>
      <c r="X158" s="160" t="s">
        <v>166</v>
      </c>
      <c r="Y158" s="149"/>
      <c r="Z158" s="149"/>
      <c r="AA158" s="149"/>
      <c r="AB158" s="149"/>
      <c r="AC158" s="149"/>
      <c r="AD158" s="149"/>
      <c r="AE158" s="149"/>
      <c r="AF158" s="149"/>
      <c r="AG158" s="149" t="s">
        <v>167</v>
      </c>
      <c r="AH158" s="149"/>
      <c r="AI158" s="149"/>
      <c r="AJ158" s="149"/>
      <c r="AK158" s="149"/>
      <c r="AL158" s="149"/>
      <c r="AM158" s="149"/>
      <c r="AN158" s="149"/>
      <c r="AO158" s="149"/>
      <c r="AP158" s="149"/>
      <c r="AQ158" s="149"/>
      <c r="AR158" s="149"/>
      <c r="AS158" s="149"/>
      <c r="AT158" s="149"/>
      <c r="AU158" s="149"/>
      <c r="AV158" s="149"/>
      <c r="AW158" s="149"/>
      <c r="AX158" s="149"/>
      <c r="AY158" s="149"/>
      <c r="AZ158" s="149"/>
      <c r="BA158" s="149"/>
      <c r="BB158" s="149"/>
      <c r="BC158" s="149"/>
      <c r="BD158" s="149"/>
      <c r="BE158" s="149"/>
      <c r="BF158" s="149"/>
      <c r="BG158" s="149"/>
      <c r="BH158" s="149"/>
    </row>
    <row r="159" spans="1:60" ht="22.5" outlineLevel="1" x14ac:dyDescent="0.2">
      <c r="A159" s="181">
        <v>134</v>
      </c>
      <c r="B159" s="182" t="s">
        <v>785</v>
      </c>
      <c r="C159" s="191" t="s">
        <v>786</v>
      </c>
      <c r="D159" s="183" t="s">
        <v>530</v>
      </c>
      <c r="E159" s="184">
        <v>4</v>
      </c>
      <c r="F159" s="185"/>
      <c r="G159" s="186">
        <f t="shared" si="28"/>
        <v>0</v>
      </c>
      <c r="H159" s="161"/>
      <c r="I159" s="160">
        <f t="shared" si="29"/>
        <v>0</v>
      </c>
      <c r="J159" s="161"/>
      <c r="K159" s="160">
        <f t="shared" si="30"/>
        <v>0</v>
      </c>
      <c r="L159" s="160">
        <v>21</v>
      </c>
      <c r="M159" s="160">
        <f t="shared" si="31"/>
        <v>0</v>
      </c>
      <c r="N159" s="159">
        <v>0</v>
      </c>
      <c r="O159" s="159">
        <f t="shared" si="32"/>
        <v>0</v>
      </c>
      <c r="P159" s="159">
        <v>0</v>
      </c>
      <c r="Q159" s="159">
        <f t="shared" si="33"/>
        <v>0</v>
      </c>
      <c r="R159" s="160"/>
      <c r="S159" s="160" t="s">
        <v>225</v>
      </c>
      <c r="T159" s="160" t="s">
        <v>226</v>
      </c>
      <c r="U159" s="160">
        <v>0</v>
      </c>
      <c r="V159" s="160">
        <f t="shared" si="34"/>
        <v>0</v>
      </c>
      <c r="W159" s="160"/>
      <c r="X159" s="160" t="s">
        <v>166</v>
      </c>
      <c r="Y159" s="149"/>
      <c r="Z159" s="149"/>
      <c r="AA159" s="149"/>
      <c r="AB159" s="149"/>
      <c r="AC159" s="149"/>
      <c r="AD159" s="149"/>
      <c r="AE159" s="149"/>
      <c r="AF159" s="149"/>
      <c r="AG159" s="149" t="s">
        <v>167</v>
      </c>
      <c r="AH159" s="149"/>
      <c r="AI159" s="149"/>
      <c r="AJ159" s="149"/>
      <c r="AK159" s="149"/>
      <c r="AL159" s="149"/>
      <c r="AM159" s="149"/>
      <c r="AN159" s="149"/>
      <c r="AO159" s="149"/>
      <c r="AP159" s="149"/>
      <c r="AQ159" s="149"/>
      <c r="AR159" s="149"/>
      <c r="AS159" s="149"/>
      <c r="AT159" s="149"/>
      <c r="AU159" s="149"/>
      <c r="AV159" s="149"/>
      <c r="AW159" s="149"/>
      <c r="AX159" s="149"/>
      <c r="AY159" s="149"/>
      <c r="AZ159" s="149"/>
      <c r="BA159" s="149"/>
      <c r="BB159" s="149"/>
      <c r="BC159" s="149"/>
      <c r="BD159" s="149"/>
      <c r="BE159" s="149"/>
      <c r="BF159" s="149"/>
      <c r="BG159" s="149"/>
      <c r="BH159" s="149"/>
    </row>
    <row r="160" spans="1:60" ht="22.5" outlineLevel="1" x14ac:dyDescent="0.2">
      <c r="A160" s="181">
        <v>135</v>
      </c>
      <c r="B160" s="182" t="s">
        <v>787</v>
      </c>
      <c r="C160" s="191" t="s">
        <v>788</v>
      </c>
      <c r="D160" s="183" t="s">
        <v>530</v>
      </c>
      <c r="E160" s="184">
        <v>20</v>
      </c>
      <c r="F160" s="185"/>
      <c r="G160" s="186">
        <f t="shared" ref="G160:G191" si="35">ROUND(E160*F160,2)</f>
        <v>0</v>
      </c>
      <c r="H160" s="161"/>
      <c r="I160" s="160">
        <f t="shared" ref="I160:I191" si="36">ROUND(E160*H160,2)</f>
        <v>0</v>
      </c>
      <c r="J160" s="161"/>
      <c r="K160" s="160">
        <f t="shared" ref="K160:K191" si="37">ROUND(E160*J160,2)</f>
        <v>0</v>
      </c>
      <c r="L160" s="160">
        <v>21</v>
      </c>
      <c r="M160" s="160">
        <f t="shared" ref="M160:M191" si="38">G160*(1+L160/100)</f>
        <v>0</v>
      </c>
      <c r="N160" s="159">
        <v>0</v>
      </c>
      <c r="O160" s="159">
        <f t="shared" ref="O160:O191" si="39">ROUND(E160*N160,2)</f>
        <v>0</v>
      </c>
      <c r="P160" s="159">
        <v>0</v>
      </c>
      <c r="Q160" s="159">
        <f t="shared" ref="Q160:Q191" si="40">ROUND(E160*P160,2)</f>
        <v>0</v>
      </c>
      <c r="R160" s="160"/>
      <c r="S160" s="160" t="s">
        <v>225</v>
      </c>
      <c r="T160" s="160" t="s">
        <v>226</v>
      </c>
      <c r="U160" s="160">
        <v>0</v>
      </c>
      <c r="V160" s="160">
        <f t="shared" ref="V160:V191" si="41">ROUND(E160*U160,2)</f>
        <v>0</v>
      </c>
      <c r="W160" s="160"/>
      <c r="X160" s="160" t="s">
        <v>166</v>
      </c>
      <c r="Y160" s="149"/>
      <c r="Z160" s="149"/>
      <c r="AA160" s="149"/>
      <c r="AB160" s="149"/>
      <c r="AC160" s="149"/>
      <c r="AD160" s="149"/>
      <c r="AE160" s="149"/>
      <c r="AF160" s="149"/>
      <c r="AG160" s="149" t="s">
        <v>167</v>
      </c>
      <c r="AH160" s="149"/>
      <c r="AI160" s="149"/>
      <c r="AJ160" s="149"/>
      <c r="AK160" s="149"/>
      <c r="AL160" s="149"/>
      <c r="AM160" s="149"/>
      <c r="AN160" s="149"/>
      <c r="AO160" s="149"/>
      <c r="AP160" s="149"/>
      <c r="AQ160" s="149"/>
      <c r="AR160" s="149"/>
      <c r="AS160" s="149"/>
      <c r="AT160" s="149"/>
      <c r="AU160" s="149"/>
      <c r="AV160" s="149"/>
      <c r="AW160" s="149"/>
      <c r="AX160" s="149"/>
      <c r="AY160" s="149"/>
      <c r="AZ160" s="149"/>
      <c r="BA160" s="149"/>
      <c r="BB160" s="149"/>
      <c r="BC160" s="149"/>
      <c r="BD160" s="149"/>
      <c r="BE160" s="149"/>
      <c r="BF160" s="149"/>
      <c r="BG160" s="149"/>
      <c r="BH160" s="149"/>
    </row>
    <row r="161" spans="1:60" ht="22.5" outlineLevel="1" x14ac:dyDescent="0.2">
      <c r="A161" s="181">
        <v>136</v>
      </c>
      <c r="B161" s="182" t="s">
        <v>789</v>
      </c>
      <c r="C161" s="191" t="s">
        <v>790</v>
      </c>
      <c r="D161" s="183" t="s">
        <v>530</v>
      </c>
      <c r="E161" s="184">
        <v>17</v>
      </c>
      <c r="F161" s="185"/>
      <c r="G161" s="186">
        <f t="shared" si="35"/>
        <v>0</v>
      </c>
      <c r="H161" s="161"/>
      <c r="I161" s="160">
        <f t="shared" si="36"/>
        <v>0</v>
      </c>
      <c r="J161" s="161"/>
      <c r="K161" s="160">
        <f t="shared" si="37"/>
        <v>0</v>
      </c>
      <c r="L161" s="160">
        <v>21</v>
      </c>
      <c r="M161" s="160">
        <f t="shared" si="38"/>
        <v>0</v>
      </c>
      <c r="N161" s="159">
        <v>0</v>
      </c>
      <c r="O161" s="159">
        <f t="shared" si="39"/>
        <v>0</v>
      </c>
      <c r="P161" s="159">
        <v>0</v>
      </c>
      <c r="Q161" s="159">
        <f t="shared" si="40"/>
        <v>0</v>
      </c>
      <c r="R161" s="160"/>
      <c r="S161" s="160" t="s">
        <v>225</v>
      </c>
      <c r="T161" s="160" t="s">
        <v>226</v>
      </c>
      <c r="U161" s="160">
        <v>0</v>
      </c>
      <c r="V161" s="160">
        <f t="shared" si="41"/>
        <v>0</v>
      </c>
      <c r="W161" s="160"/>
      <c r="X161" s="160" t="s">
        <v>166</v>
      </c>
      <c r="Y161" s="149"/>
      <c r="Z161" s="149"/>
      <c r="AA161" s="149"/>
      <c r="AB161" s="149"/>
      <c r="AC161" s="149"/>
      <c r="AD161" s="149"/>
      <c r="AE161" s="149"/>
      <c r="AF161" s="149"/>
      <c r="AG161" s="149" t="s">
        <v>167</v>
      </c>
      <c r="AH161" s="149"/>
      <c r="AI161" s="149"/>
      <c r="AJ161" s="149"/>
      <c r="AK161" s="149"/>
      <c r="AL161" s="149"/>
      <c r="AM161" s="149"/>
      <c r="AN161" s="149"/>
      <c r="AO161" s="149"/>
      <c r="AP161" s="149"/>
      <c r="AQ161" s="149"/>
      <c r="AR161" s="149"/>
      <c r="AS161" s="149"/>
      <c r="AT161" s="149"/>
      <c r="AU161" s="149"/>
      <c r="AV161" s="149"/>
      <c r="AW161" s="149"/>
      <c r="AX161" s="149"/>
      <c r="AY161" s="149"/>
      <c r="AZ161" s="149"/>
      <c r="BA161" s="149"/>
      <c r="BB161" s="149"/>
      <c r="BC161" s="149"/>
      <c r="BD161" s="149"/>
      <c r="BE161" s="149"/>
      <c r="BF161" s="149"/>
      <c r="BG161" s="149"/>
      <c r="BH161" s="149"/>
    </row>
    <row r="162" spans="1:60" outlineLevel="1" x14ac:dyDescent="0.2">
      <c r="A162" s="181">
        <v>137</v>
      </c>
      <c r="B162" s="182" t="s">
        <v>791</v>
      </c>
      <c r="C162" s="191" t="s">
        <v>792</v>
      </c>
      <c r="D162" s="183" t="s">
        <v>530</v>
      </c>
      <c r="E162" s="184">
        <v>11</v>
      </c>
      <c r="F162" s="185"/>
      <c r="G162" s="186">
        <f t="shared" si="35"/>
        <v>0</v>
      </c>
      <c r="H162" s="161"/>
      <c r="I162" s="160">
        <f t="shared" si="36"/>
        <v>0</v>
      </c>
      <c r="J162" s="161"/>
      <c r="K162" s="160">
        <f t="shared" si="37"/>
        <v>0</v>
      </c>
      <c r="L162" s="160">
        <v>21</v>
      </c>
      <c r="M162" s="160">
        <f t="shared" si="38"/>
        <v>0</v>
      </c>
      <c r="N162" s="159">
        <v>0</v>
      </c>
      <c r="O162" s="159">
        <f t="shared" si="39"/>
        <v>0</v>
      </c>
      <c r="P162" s="159">
        <v>0</v>
      </c>
      <c r="Q162" s="159">
        <f t="shared" si="40"/>
        <v>0</v>
      </c>
      <c r="R162" s="160"/>
      <c r="S162" s="160" t="s">
        <v>225</v>
      </c>
      <c r="T162" s="160" t="s">
        <v>226</v>
      </c>
      <c r="U162" s="160">
        <v>0</v>
      </c>
      <c r="V162" s="160">
        <f t="shared" si="41"/>
        <v>0</v>
      </c>
      <c r="W162" s="160"/>
      <c r="X162" s="160" t="s">
        <v>166</v>
      </c>
      <c r="Y162" s="149"/>
      <c r="Z162" s="149"/>
      <c r="AA162" s="149"/>
      <c r="AB162" s="149"/>
      <c r="AC162" s="149"/>
      <c r="AD162" s="149"/>
      <c r="AE162" s="149"/>
      <c r="AF162" s="149"/>
      <c r="AG162" s="149" t="s">
        <v>167</v>
      </c>
      <c r="AH162" s="149"/>
      <c r="AI162" s="149"/>
      <c r="AJ162" s="149"/>
      <c r="AK162" s="149"/>
      <c r="AL162" s="149"/>
      <c r="AM162" s="149"/>
      <c r="AN162" s="149"/>
      <c r="AO162" s="149"/>
      <c r="AP162" s="149"/>
      <c r="AQ162" s="149"/>
      <c r="AR162" s="149"/>
      <c r="AS162" s="149"/>
      <c r="AT162" s="149"/>
      <c r="AU162" s="149"/>
      <c r="AV162" s="149"/>
      <c r="AW162" s="149"/>
      <c r="AX162" s="149"/>
      <c r="AY162" s="149"/>
      <c r="AZ162" s="149"/>
      <c r="BA162" s="149"/>
      <c r="BB162" s="149"/>
      <c r="BC162" s="149"/>
      <c r="BD162" s="149"/>
      <c r="BE162" s="149"/>
      <c r="BF162" s="149"/>
      <c r="BG162" s="149"/>
      <c r="BH162" s="149"/>
    </row>
    <row r="163" spans="1:60" ht="22.5" outlineLevel="1" x14ac:dyDescent="0.2">
      <c r="A163" s="181">
        <v>138</v>
      </c>
      <c r="B163" s="182" t="s">
        <v>793</v>
      </c>
      <c r="C163" s="191" t="s">
        <v>794</v>
      </c>
      <c r="D163" s="183" t="s">
        <v>530</v>
      </c>
      <c r="E163" s="184">
        <v>1</v>
      </c>
      <c r="F163" s="185"/>
      <c r="G163" s="186">
        <f t="shared" si="35"/>
        <v>0</v>
      </c>
      <c r="H163" s="161"/>
      <c r="I163" s="160">
        <f t="shared" si="36"/>
        <v>0</v>
      </c>
      <c r="J163" s="161"/>
      <c r="K163" s="160">
        <f t="shared" si="37"/>
        <v>0</v>
      </c>
      <c r="L163" s="160">
        <v>21</v>
      </c>
      <c r="M163" s="160">
        <f t="shared" si="38"/>
        <v>0</v>
      </c>
      <c r="N163" s="159">
        <v>0</v>
      </c>
      <c r="O163" s="159">
        <f t="shared" si="39"/>
        <v>0</v>
      </c>
      <c r="P163" s="159">
        <v>0</v>
      </c>
      <c r="Q163" s="159">
        <f t="shared" si="40"/>
        <v>0</v>
      </c>
      <c r="R163" s="160"/>
      <c r="S163" s="160" t="s">
        <v>225</v>
      </c>
      <c r="T163" s="160" t="s">
        <v>226</v>
      </c>
      <c r="U163" s="160">
        <v>0</v>
      </c>
      <c r="V163" s="160">
        <f t="shared" si="41"/>
        <v>0</v>
      </c>
      <c r="W163" s="160"/>
      <c r="X163" s="160" t="s">
        <v>166</v>
      </c>
      <c r="Y163" s="149"/>
      <c r="Z163" s="149"/>
      <c r="AA163" s="149"/>
      <c r="AB163" s="149"/>
      <c r="AC163" s="149"/>
      <c r="AD163" s="149"/>
      <c r="AE163" s="149"/>
      <c r="AF163" s="149"/>
      <c r="AG163" s="149" t="s">
        <v>167</v>
      </c>
      <c r="AH163" s="149"/>
      <c r="AI163" s="149"/>
      <c r="AJ163" s="149"/>
      <c r="AK163" s="149"/>
      <c r="AL163" s="149"/>
      <c r="AM163" s="149"/>
      <c r="AN163" s="149"/>
      <c r="AO163" s="149"/>
      <c r="AP163" s="149"/>
      <c r="AQ163" s="149"/>
      <c r="AR163" s="149"/>
      <c r="AS163" s="149"/>
      <c r="AT163" s="149"/>
      <c r="AU163" s="149"/>
      <c r="AV163" s="149"/>
      <c r="AW163" s="149"/>
      <c r="AX163" s="149"/>
      <c r="AY163" s="149"/>
      <c r="AZ163" s="149"/>
      <c r="BA163" s="149"/>
      <c r="BB163" s="149"/>
      <c r="BC163" s="149"/>
      <c r="BD163" s="149"/>
      <c r="BE163" s="149"/>
      <c r="BF163" s="149"/>
      <c r="BG163" s="149"/>
      <c r="BH163" s="149"/>
    </row>
    <row r="164" spans="1:60" outlineLevel="1" x14ac:dyDescent="0.2">
      <c r="A164" s="181">
        <v>139</v>
      </c>
      <c r="B164" s="182" t="s">
        <v>795</v>
      </c>
      <c r="C164" s="191" t="s">
        <v>796</v>
      </c>
      <c r="D164" s="183" t="s">
        <v>530</v>
      </c>
      <c r="E164" s="184">
        <v>1</v>
      </c>
      <c r="F164" s="185"/>
      <c r="G164" s="186">
        <f t="shared" si="35"/>
        <v>0</v>
      </c>
      <c r="H164" s="161"/>
      <c r="I164" s="160">
        <f t="shared" si="36"/>
        <v>0</v>
      </c>
      <c r="J164" s="161"/>
      <c r="K164" s="160">
        <f t="shared" si="37"/>
        <v>0</v>
      </c>
      <c r="L164" s="160">
        <v>21</v>
      </c>
      <c r="M164" s="160">
        <f t="shared" si="38"/>
        <v>0</v>
      </c>
      <c r="N164" s="159">
        <v>0</v>
      </c>
      <c r="O164" s="159">
        <f t="shared" si="39"/>
        <v>0</v>
      </c>
      <c r="P164" s="159">
        <v>0</v>
      </c>
      <c r="Q164" s="159">
        <f t="shared" si="40"/>
        <v>0</v>
      </c>
      <c r="R164" s="160"/>
      <c r="S164" s="160" t="s">
        <v>225</v>
      </c>
      <c r="T164" s="160" t="s">
        <v>226</v>
      </c>
      <c r="U164" s="160">
        <v>0</v>
      </c>
      <c r="V164" s="160">
        <f t="shared" si="41"/>
        <v>0</v>
      </c>
      <c r="W164" s="160"/>
      <c r="X164" s="160" t="s">
        <v>166</v>
      </c>
      <c r="Y164" s="149"/>
      <c r="Z164" s="149"/>
      <c r="AA164" s="149"/>
      <c r="AB164" s="149"/>
      <c r="AC164" s="149"/>
      <c r="AD164" s="149"/>
      <c r="AE164" s="149"/>
      <c r="AF164" s="149"/>
      <c r="AG164" s="149" t="s">
        <v>167</v>
      </c>
      <c r="AH164" s="149"/>
      <c r="AI164" s="149"/>
      <c r="AJ164" s="149"/>
      <c r="AK164" s="149"/>
      <c r="AL164" s="149"/>
      <c r="AM164" s="149"/>
      <c r="AN164" s="149"/>
      <c r="AO164" s="149"/>
      <c r="AP164" s="149"/>
      <c r="AQ164" s="149"/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49"/>
      <c r="BB164" s="149"/>
      <c r="BC164" s="149"/>
      <c r="BD164" s="149"/>
      <c r="BE164" s="149"/>
      <c r="BF164" s="149"/>
      <c r="BG164" s="149"/>
      <c r="BH164" s="149"/>
    </row>
    <row r="165" spans="1:60" outlineLevel="1" x14ac:dyDescent="0.2">
      <c r="A165" s="181">
        <v>140</v>
      </c>
      <c r="B165" s="182" t="s">
        <v>797</v>
      </c>
      <c r="C165" s="191" t="s">
        <v>798</v>
      </c>
      <c r="D165" s="183" t="s">
        <v>530</v>
      </c>
      <c r="E165" s="184">
        <v>1</v>
      </c>
      <c r="F165" s="185"/>
      <c r="G165" s="186">
        <f t="shared" si="35"/>
        <v>0</v>
      </c>
      <c r="H165" s="161"/>
      <c r="I165" s="160">
        <f t="shared" si="36"/>
        <v>0</v>
      </c>
      <c r="J165" s="161"/>
      <c r="K165" s="160">
        <f t="shared" si="37"/>
        <v>0</v>
      </c>
      <c r="L165" s="160">
        <v>21</v>
      </c>
      <c r="M165" s="160">
        <f t="shared" si="38"/>
        <v>0</v>
      </c>
      <c r="N165" s="159">
        <v>0</v>
      </c>
      <c r="O165" s="159">
        <f t="shared" si="39"/>
        <v>0</v>
      </c>
      <c r="P165" s="159">
        <v>0</v>
      </c>
      <c r="Q165" s="159">
        <f t="shared" si="40"/>
        <v>0</v>
      </c>
      <c r="R165" s="160"/>
      <c r="S165" s="160" t="s">
        <v>225</v>
      </c>
      <c r="T165" s="160" t="s">
        <v>226</v>
      </c>
      <c r="U165" s="160">
        <v>0</v>
      </c>
      <c r="V165" s="160">
        <f t="shared" si="41"/>
        <v>0</v>
      </c>
      <c r="W165" s="160"/>
      <c r="X165" s="160" t="s">
        <v>166</v>
      </c>
      <c r="Y165" s="149"/>
      <c r="Z165" s="149"/>
      <c r="AA165" s="149"/>
      <c r="AB165" s="149"/>
      <c r="AC165" s="149"/>
      <c r="AD165" s="149"/>
      <c r="AE165" s="149"/>
      <c r="AF165" s="149"/>
      <c r="AG165" s="149" t="s">
        <v>167</v>
      </c>
      <c r="AH165" s="149"/>
      <c r="AI165" s="149"/>
      <c r="AJ165" s="149"/>
      <c r="AK165" s="149"/>
      <c r="AL165" s="149"/>
      <c r="AM165" s="149"/>
      <c r="AN165" s="149"/>
      <c r="AO165" s="149"/>
      <c r="AP165" s="149"/>
      <c r="AQ165" s="149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49"/>
      <c r="BB165" s="149"/>
      <c r="BC165" s="149"/>
      <c r="BD165" s="149"/>
      <c r="BE165" s="149"/>
      <c r="BF165" s="149"/>
      <c r="BG165" s="149"/>
      <c r="BH165" s="149"/>
    </row>
    <row r="166" spans="1:60" outlineLevel="1" x14ac:dyDescent="0.2">
      <c r="A166" s="181">
        <v>141</v>
      </c>
      <c r="B166" s="182" t="s">
        <v>799</v>
      </c>
      <c r="C166" s="191" t="s">
        <v>800</v>
      </c>
      <c r="D166" s="183" t="s">
        <v>530</v>
      </c>
      <c r="E166" s="184">
        <v>1</v>
      </c>
      <c r="F166" s="185"/>
      <c r="G166" s="186">
        <f t="shared" si="35"/>
        <v>0</v>
      </c>
      <c r="H166" s="161"/>
      <c r="I166" s="160">
        <f t="shared" si="36"/>
        <v>0</v>
      </c>
      <c r="J166" s="161"/>
      <c r="K166" s="160">
        <f t="shared" si="37"/>
        <v>0</v>
      </c>
      <c r="L166" s="160">
        <v>21</v>
      </c>
      <c r="M166" s="160">
        <f t="shared" si="38"/>
        <v>0</v>
      </c>
      <c r="N166" s="159">
        <v>0</v>
      </c>
      <c r="O166" s="159">
        <f t="shared" si="39"/>
        <v>0</v>
      </c>
      <c r="P166" s="159">
        <v>0</v>
      </c>
      <c r="Q166" s="159">
        <f t="shared" si="40"/>
        <v>0</v>
      </c>
      <c r="R166" s="160"/>
      <c r="S166" s="160" t="s">
        <v>225</v>
      </c>
      <c r="T166" s="160" t="s">
        <v>226</v>
      </c>
      <c r="U166" s="160">
        <v>0</v>
      </c>
      <c r="V166" s="160">
        <f t="shared" si="41"/>
        <v>0</v>
      </c>
      <c r="W166" s="160"/>
      <c r="X166" s="160" t="s">
        <v>166</v>
      </c>
      <c r="Y166" s="149"/>
      <c r="Z166" s="149"/>
      <c r="AA166" s="149"/>
      <c r="AB166" s="149"/>
      <c r="AC166" s="149"/>
      <c r="AD166" s="149"/>
      <c r="AE166" s="149"/>
      <c r="AF166" s="149"/>
      <c r="AG166" s="149" t="s">
        <v>167</v>
      </c>
      <c r="AH166" s="149"/>
      <c r="AI166" s="149"/>
      <c r="AJ166" s="149"/>
      <c r="AK166" s="149"/>
      <c r="AL166" s="149"/>
      <c r="AM166" s="149"/>
      <c r="AN166" s="149"/>
      <c r="AO166" s="149"/>
      <c r="AP166" s="149"/>
      <c r="AQ166" s="149"/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49"/>
      <c r="BB166" s="149"/>
      <c r="BC166" s="149"/>
      <c r="BD166" s="149"/>
      <c r="BE166" s="149"/>
      <c r="BF166" s="149"/>
      <c r="BG166" s="149"/>
      <c r="BH166" s="149"/>
    </row>
    <row r="167" spans="1:60" ht="33.75" outlineLevel="1" x14ac:dyDescent="0.2">
      <c r="A167" s="181">
        <v>142</v>
      </c>
      <c r="B167" s="182" t="s">
        <v>801</v>
      </c>
      <c r="C167" s="191" t="s">
        <v>802</v>
      </c>
      <c r="D167" s="183" t="s">
        <v>530</v>
      </c>
      <c r="E167" s="184">
        <v>11</v>
      </c>
      <c r="F167" s="185"/>
      <c r="G167" s="186">
        <f t="shared" si="35"/>
        <v>0</v>
      </c>
      <c r="H167" s="161"/>
      <c r="I167" s="160">
        <f t="shared" si="36"/>
        <v>0</v>
      </c>
      <c r="J167" s="161"/>
      <c r="K167" s="160">
        <f t="shared" si="37"/>
        <v>0</v>
      </c>
      <c r="L167" s="160">
        <v>21</v>
      </c>
      <c r="M167" s="160">
        <f t="shared" si="38"/>
        <v>0</v>
      </c>
      <c r="N167" s="159">
        <v>0</v>
      </c>
      <c r="O167" s="159">
        <f t="shared" si="39"/>
        <v>0</v>
      </c>
      <c r="P167" s="159">
        <v>0</v>
      </c>
      <c r="Q167" s="159">
        <f t="shared" si="40"/>
        <v>0</v>
      </c>
      <c r="R167" s="160"/>
      <c r="S167" s="160" t="s">
        <v>225</v>
      </c>
      <c r="T167" s="160" t="s">
        <v>226</v>
      </c>
      <c r="U167" s="160">
        <v>0</v>
      </c>
      <c r="V167" s="160">
        <f t="shared" si="41"/>
        <v>0</v>
      </c>
      <c r="W167" s="160"/>
      <c r="X167" s="160" t="s">
        <v>166</v>
      </c>
      <c r="Y167" s="149"/>
      <c r="Z167" s="149"/>
      <c r="AA167" s="149"/>
      <c r="AB167" s="149"/>
      <c r="AC167" s="149"/>
      <c r="AD167" s="149"/>
      <c r="AE167" s="149"/>
      <c r="AF167" s="149"/>
      <c r="AG167" s="149" t="s">
        <v>167</v>
      </c>
      <c r="AH167" s="149"/>
      <c r="AI167" s="149"/>
      <c r="AJ167" s="149"/>
      <c r="AK167" s="149"/>
      <c r="AL167" s="149"/>
      <c r="AM167" s="149"/>
      <c r="AN167" s="149"/>
      <c r="AO167" s="149"/>
      <c r="AP167" s="149"/>
      <c r="AQ167" s="149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49"/>
      <c r="BB167" s="149"/>
      <c r="BC167" s="149"/>
      <c r="BD167" s="149"/>
      <c r="BE167" s="149"/>
      <c r="BF167" s="149"/>
      <c r="BG167" s="149"/>
      <c r="BH167" s="149"/>
    </row>
    <row r="168" spans="1:60" outlineLevel="1" x14ac:dyDescent="0.2">
      <c r="A168" s="181">
        <v>143</v>
      </c>
      <c r="B168" s="182" t="s">
        <v>803</v>
      </c>
      <c r="C168" s="191" t="s">
        <v>804</v>
      </c>
      <c r="D168" s="183" t="s">
        <v>530</v>
      </c>
      <c r="E168" s="184">
        <v>11</v>
      </c>
      <c r="F168" s="185"/>
      <c r="G168" s="186">
        <f t="shared" si="35"/>
        <v>0</v>
      </c>
      <c r="H168" s="161"/>
      <c r="I168" s="160">
        <f t="shared" si="36"/>
        <v>0</v>
      </c>
      <c r="J168" s="161"/>
      <c r="K168" s="160">
        <f t="shared" si="37"/>
        <v>0</v>
      </c>
      <c r="L168" s="160">
        <v>21</v>
      </c>
      <c r="M168" s="160">
        <f t="shared" si="38"/>
        <v>0</v>
      </c>
      <c r="N168" s="159">
        <v>0</v>
      </c>
      <c r="O168" s="159">
        <f t="shared" si="39"/>
        <v>0</v>
      </c>
      <c r="P168" s="159">
        <v>0</v>
      </c>
      <c r="Q168" s="159">
        <f t="shared" si="40"/>
        <v>0</v>
      </c>
      <c r="R168" s="160"/>
      <c r="S168" s="160" t="s">
        <v>225</v>
      </c>
      <c r="T168" s="160" t="s">
        <v>226</v>
      </c>
      <c r="U168" s="160">
        <v>0</v>
      </c>
      <c r="V168" s="160">
        <f t="shared" si="41"/>
        <v>0</v>
      </c>
      <c r="W168" s="160"/>
      <c r="X168" s="160" t="s">
        <v>166</v>
      </c>
      <c r="Y168" s="149"/>
      <c r="Z168" s="149"/>
      <c r="AA168" s="149"/>
      <c r="AB168" s="149"/>
      <c r="AC168" s="149"/>
      <c r="AD168" s="149"/>
      <c r="AE168" s="149"/>
      <c r="AF168" s="149"/>
      <c r="AG168" s="149" t="s">
        <v>167</v>
      </c>
      <c r="AH168" s="149"/>
      <c r="AI168" s="149"/>
      <c r="AJ168" s="149"/>
      <c r="AK168" s="149"/>
      <c r="AL168" s="149"/>
      <c r="AM168" s="149"/>
      <c r="AN168" s="149"/>
      <c r="AO168" s="149"/>
      <c r="AP168" s="149"/>
      <c r="AQ168" s="149"/>
      <c r="AR168" s="149"/>
      <c r="AS168" s="149"/>
      <c r="AT168" s="149"/>
      <c r="AU168" s="149"/>
      <c r="AV168" s="149"/>
      <c r="AW168" s="149"/>
      <c r="AX168" s="149"/>
      <c r="AY168" s="149"/>
      <c r="AZ168" s="149"/>
      <c r="BA168" s="149"/>
      <c r="BB168" s="149"/>
      <c r="BC168" s="149"/>
      <c r="BD168" s="149"/>
      <c r="BE168" s="149"/>
      <c r="BF168" s="149"/>
      <c r="BG168" s="149"/>
      <c r="BH168" s="149"/>
    </row>
    <row r="169" spans="1:60" ht="33.75" outlineLevel="1" x14ac:dyDescent="0.2">
      <c r="A169" s="181">
        <v>144</v>
      </c>
      <c r="B169" s="182" t="s">
        <v>805</v>
      </c>
      <c r="C169" s="191" t="s">
        <v>806</v>
      </c>
      <c r="D169" s="183" t="s">
        <v>530</v>
      </c>
      <c r="E169" s="184">
        <v>4</v>
      </c>
      <c r="F169" s="185"/>
      <c r="G169" s="186">
        <f t="shared" si="35"/>
        <v>0</v>
      </c>
      <c r="H169" s="161"/>
      <c r="I169" s="160">
        <f t="shared" si="36"/>
        <v>0</v>
      </c>
      <c r="J169" s="161"/>
      <c r="K169" s="160">
        <f t="shared" si="37"/>
        <v>0</v>
      </c>
      <c r="L169" s="160">
        <v>21</v>
      </c>
      <c r="M169" s="160">
        <f t="shared" si="38"/>
        <v>0</v>
      </c>
      <c r="N169" s="159">
        <v>0</v>
      </c>
      <c r="O169" s="159">
        <f t="shared" si="39"/>
        <v>0</v>
      </c>
      <c r="P169" s="159">
        <v>0</v>
      </c>
      <c r="Q169" s="159">
        <f t="shared" si="40"/>
        <v>0</v>
      </c>
      <c r="R169" s="160"/>
      <c r="S169" s="160" t="s">
        <v>225</v>
      </c>
      <c r="T169" s="160" t="s">
        <v>226</v>
      </c>
      <c r="U169" s="160">
        <v>0</v>
      </c>
      <c r="V169" s="160">
        <f t="shared" si="41"/>
        <v>0</v>
      </c>
      <c r="W169" s="160"/>
      <c r="X169" s="160" t="s">
        <v>166</v>
      </c>
      <c r="Y169" s="149"/>
      <c r="Z169" s="149"/>
      <c r="AA169" s="149"/>
      <c r="AB169" s="149"/>
      <c r="AC169" s="149"/>
      <c r="AD169" s="149"/>
      <c r="AE169" s="149"/>
      <c r="AF169" s="149"/>
      <c r="AG169" s="149" t="s">
        <v>167</v>
      </c>
      <c r="AH169" s="149"/>
      <c r="AI169" s="149"/>
      <c r="AJ169" s="149"/>
      <c r="AK169" s="149"/>
      <c r="AL169" s="149"/>
      <c r="AM169" s="149"/>
      <c r="AN169" s="149"/>
      <c r="AO169" s="149"/>
      <c r="AP169" s="149"/>
      <c r="AQ169" s="149"/>
      <c r="AR169" s="149"/>
      <c r="AS169" s="149"/>
      <c r="AT169" s="149"/>
      <c r="AU169" s="149"/>
      <c r="AV169" s="149"/>
      <c r="AW169" s="149"/>
      <c r="AX169" s="149"/>
      <c r="AY169" s="149"/>
      <c r="AZ169" s="149"/>
      <c r="BA169" s="149"/>
      <c r="BB169" s="149"/>
      <c r="BC169" s="149"/>
      <c r="BD169" s="149"/>
      <c r="BE169" s="149"/>
      <c r="BF169" s="149"/>
      <c r="BG169" s="149"/>
      <c r="BH169" s="149"/>
    </row>
    <row r="170" spans="1:60" ht="33.75" outlineLevel="1" x14ac:dyDescent="0.2">
      <c r="A170" s="181">
        <v>145</v>
      </c>
      <c r="B170" s="182" t="s">
        <v>807</v>
      </c>
      <c r="C170" s="191" t="s">
        <v>808</v>
      </c>
      <c r="D170" s="183" t="s">
        <v>530</v>
      </c>
      <c r="E170" s="184">
        <v>7</v>
      </c>
      <c r="F170" s="185"/>
      <c r="G170" s="186">
        <f t="shared" si="35"/>
        <v>0</v>
      </c>
      <c r="H170" s="161"/>
      <c r="I170" s="160">
        <f t="shared" si="36"/>
        <v>0</v>
      </c>
      <c r="J170" s="161"/>
      <c r="K170" s="160">
        <f t="shared" si="37"/>
        <v>0</v>
      </c>
      <c r="L170" s="160">
        <v>21</v>
      </c>
      <c r="M170" s="160">
        <f t="shared" si="38"/>
        <v>0</v>
      </c>
      <c r="N170" s="159">
        <v>0</v>
      </c>
      <c r="O170" s="159">
        <f t="shared" si="39"/>
        <v>0</v>
      </c>
      <c r="P170" s="159">
        <v>0</v>
      </c>
      <c r="Q170" s="159">
        <f t="shared" si="40"/>
        <v>0</v>
      </c>
      <c r="R170" s="160"/>
      <c r="S170" s="160" t="s">
        <v>225</v>
      </c>
      <c r="T170" s="160" t="s">
        <v>226</v>
      </c>
      <c r="U170" s="160">
        <v>0</v>
      </c>
      <c r="V170" s="160">
        <f t="shared" si="41"/>
        <v>0</v>
      </c>
      <c r="W170" s="160"/>
      <c r="X170" s="160" t="s">
        <v>166</v>
      </c>
      <c r="Y170" s="149"/>
      <c r="Z170" s="149"/>
      <c r="AA170" s="149"/>
      <c r="AB170" s="149"/>
      <c r="AC170" s="149"/>
      <c r="AD170" s="149"/>
      <c r="AE170" s="149"/>
      <c r="AF170" s="149"/>
      <c r="AG170" s="149" t="s">
        <v>167</v>
      </c>
      <c r="AH170" s="149"/>
      <c r="AI170" s="149"/>
      <c r="AJ170" s="149"/>
      <c r="AK170" s="149"/>
      <c r="AL170" s="149"/>
      <c r="AM170" s="149"/>
      <c r="AN170" s="149"/>
      <c r="AO170" s="149"/>
      <c r="AP170" s="149"/>
      <c r="AQ170" s="149"/>
      <c r="AR170" s="149"/>
      <c r="AS170" s="149"/>
      <c r="AT170" s="149"/>
      <c r="AU170" s="149"/>
      <c r="AV170" s="149"/>
      <c r="AW170" s="149"/>
      <c r="AX170" s="149"/>
      <c r="AY170" s="149"/>
      <c r="AZ170" s="149"/>
      <c r="BA170" s="149"/>
      <c r="BB170" s="149"/>
      <c r="BC170" s="149"/>
      <c r="BD170" s="149"/>
      <c r="BE170" s="149"/>
      <c r="BF170" s="149"/>
      <c r="BG170" s="149"/>
      <c r="BH170" s="149"/>
    </row>
    <row r="171" spans="1:60" ht="33.75" outlineLevel="1" x14ac:dyDescent="0.2">
      <c r="A171" s="181">
        <v>146</v>
      </c>
      <c r="B171" s="182" t="s">
        <v>809</v>
      </c>
      <c r="C171" s="191" t="s">
        <v>810</v>
      </c>
      <c r="D171" s="183" t="s">
        <v>530</v>
      </c>
      <c r="E171" s="184">
        <v>3</v>
      </c>
      <c r="F171" s="185"/>
      <c r="G171" s="186">
        <f t="shared" si="35"/>
        <v>0</v>
      </c>
      <c r="H171" s="161"/>
      <c r="I171" s="160">
        <f t="shared" si="36"/>
        <v>0</v>
      </c>
      <c r="J171" s="161"/>
      <c r="K171" s="160">
        <f t="shared" si="37"/>
        <v>0</v>
      </c>
      <c r="L171" s="160">
        <v>21</v>
      </c>
      <c r="M171" s="160">
        <f t="shared" si="38"/>
        <v>0</v>
      </c>
      <c r="N171" s="159">
        <v>0</v>
      </c>
      <c r="O171" s="159">
        <f t="shared" si="39"/>
        <v>0</v>
      </c>
      <c r="P171" s="159">
        <v>0</v>
      </c>
      <c r="Q171" s="159">
        <f t="shared" si="40"/>
        <v>0</v>
      </c>
      <c r="R171" s="160"/>
      <c r="S171" s="160" t="s">
        <v>225</v>
      </c>
      <c r="T171" s="160" t="s">
        <v>226</v>
      </c>
      <c r="U171" s="160">
        <v>0</v>
      </c>
      <c r="V171" s="160">
        <f t="shared" si="41"/>
        <v>0</v>
      </c>
      <c r="W171" s="160"/>
      <c r="X171" s="160" t="s">
        <v>166</v>
      </c>
      <c r="Y171" s="149"/>
      <c r="Z171" s="149"/>
      <c r="AA171" s="149"/>
      <c r="AB171" s="149"/>
      <c r="AC171" s="149"/>
      <c r="AD171" s="149"/>
      <c r="AE171" s="149"/>
      <c r="AF171" s="149"/>
      <c r="AG171" s="149" t="s">
        <v>167</v>
      </c>
      <c r="AH171" s="149"/>
      <c r="AI171" s="149"/>
      <c r="AJ171" s="149"/>
      <c r="AK171" s="149"/>
      <c r="AL171" s="149"/>
      <c r="AM171" s="149"/>
      <c r="AN171" s="149"/>
      <c r="AO171" s="149"/>
      <c r="AP171" s="149"/>
      <c r="AQ171" s="149"/>
      <c r="AR171" s="149"/>
      <c r="AS171" s="149"/>
      <c r="AT171" s="149"/>
      <c r="AU171" s="149"/>
      <c r="AV171" s="149"/>
      <c r="AW171" s="149"/>
      <c r="AX171" s="149"/>
      <c r="AY171" s="149"/>
      <c r="AZ171" s="149"/>
      <c r="BA171" s="149"/>
      <c r="BB171" s="149"/>
      <c r="BC171" s="149"/>
      <c r="BD171" s="149"/>
      <c r="BE171" s="149"/>
      <c r="BF171" s="149"/>
      <c r="BG171" s="149"/>
      <c r="BH171" s="149"/>
    </row>
    <row r="172" spans="1:60" outlineLevel="1" x14ac:dyDescent="0.2">
      <c r="A172" s="181">
        <v>147</v>
      </c>
      <c r="B172" s="182" t="s">
        <v>811</v>
      </c>
      <c r="C172" s="191" t="s">
        <v>812</v>
      </c>
      <c r="D172" s="183" t="s">
        <v>530</v>
      </c>
      <c r="E172" s="184">
        <v>14</v>
      </c>
      <c r="F172" s="185"/>
      <c r="G172" s="186">
        <f t="shared" si="35"/>
        <v>0</v>
      </c>
      <c r="H172" s="161"/>
      <c r="I172" s="160">
        <f t="shared" si="36"/>
        <v>0</v>
      </c>
      <c r="J172" s="161"/>
      <c r="K172" s="160">
        <f t="shared" si="37"/>
        <v>0</v>
      </c>
      <c r="L172" s="160">
        <v>21</v>
      </c>
      <c r="M172" s="160">
        <f t="shared" si="38"/>
        <v>0</v>
      </c>
      <c r="N172" s="159">
        <v>0</v>
      </c>
      <c r="O172" s="159">
        <f t="shared" si="39"/>
        <v>0</v>
      </c>
      <c r="P172" s="159">
        <v>0</v>
      </c>
      <c r="Q172" s="159">
        <f t="shared" si="40"/>
        <v>0</v>
      </c>
      <c r="R172" s="160"/>
      <c r="S172" s="160" t="s">
        <v>225</v>
      </c>
      <c r="T172" s="160" t="s">
        <v>226</v>
      </c>
      <c r="U172" s="160">
        <v>0</v>
      </c>
      <c r="V172" s="160">
        <f t="shared" si="41"/>
        <v>0</v>
      </c>
      <c r="W172" s="160"/>
      <c r="X172" s="160" t="s">
        <v>166</v>
      </c>
      <c r="Y172" s="149"/>
      <c r="Z172" s="149"/>
      <c r="AA172" s="149"/>
      <c r="AB172" s="149"/>
      <c r="AC172" s="149"/>
      <c r="AD172" s="149"/>
      <c r="AE172" s="149"/>
      <c r="AF172" s="149"/>
      <c r="AG172" s="149" t="s">
        <v>167</v>
      </c>
      <c r="AH172" s="149"/>
      <c r="AI172" s="149"/>
      <c r="AJ172" s="149"/>
      <c r="AK172" s="149"/>
      <c r="AL172" s="149"/>
      <c r="AM172" s="149"/>
      <c r="AN172" s="149"/>
      <c r="AO172" s="149"/>
      <c r="AP172" s="149"/>
      <c r="AQ172" s="149"/>
      <c r="AR172" s="149"/>
      <c r="AS172" s="149"/>
      <c r="AT172" s="149"/>
      <c r="AU172" s="149"/>
      <c r="AV172" s="149"/>
      <c r="AW172" s="149"/>
      <c r="AX172" s="149"/>
      <c r="AY172" s="149"/>
      <c r="AZ172" s="149"/>
      <c r="BA172" s="149"/>
      <c r="BB172" s="149"/>
      <c r="BC172" s="149"/>
      <c r="BD172" s="149"/>
      <c r="BE172" s="149"/>
      <c r="BF172" s="149"/>
      <c r="BG172" s="149"/>
      <c r="BH172" s="149"/>
    </row>
    <row r="173" spans="1:60" ht="22.5" outlineLevel="1" x14ac:dyDescent="0.2">
      <c r="A173" s="181">
        <v>148</v>
      </c>
      <c r="B173" s="182" t="s">
        <v>813</v>
      </c>
      <c r="C173" s="191" t="s">
        <v>814</v>
      </c>
      <c r="D173" s="183" t="s">
        <v>530</v>
      </c>
      <c r="E173" s="184">
        <v>1</v>
      </c>
      <c r="F173" s="185"/>
      <c r="G173" s="186">
        <f t="shared" si="35"/>
        <v>0</v>
      </c>
      <c r="H173" s="161"/>
      <c r="I173" s="160">
        <f t="shared" si="36"/>
        <v>0</v>
      </c>
      <c r="J173" s="161"/>
      <c r="K173" s="160">
        <f t="shared" si="37"/>
        <v>0</v>
      </c>
      <c r="L173" s="160">
        <v>21</v>
      </c>
      <c r="M173" s="160">
        <f t="shared" si="38"/>
        <v>0</v>
      </c>
      <c r="N173" s="159">
        <v>0</v>
      </c>
      <c r="O173" s="159">
        <f t="shared" si="39"/>
        <v>0</v>
      </c>
      <c r="P173" s="159">
        <v>0</v>
      </c>
      <c r="Q173" s="159">
        <f t="shared" si="40"/>
        <v>0</v>
      </c>
      <c r="R173" s="160"/>
      <c r="S173" s="160" t="s">
        <v>225</v>
      </c>
      <c r="T173" s="160" t="s">
        <v>226</v>
      </c>
      <c r="U173" s="160">
        <v>0</v>
      </c>
      <c r="V173" s="160">
        <f t="shared" si="41"/>
        <v>0</v>
      </c>
      <c r="W173" s="160"/>
      <c r="X173" s="160" t="s">
        <v>166</v>
      </c>
      <c r="Y173" s="149"/>
      <c r="Z173" s="149"/>
      <c r="AA173" s="149"/>
      <c r="AB173" s="149"/>
      <c r="AC173" s="149"/>
      <c r="AD173" s="149"/>
      <c r="AE173" s="149"/>
      <c r="AF173" s="149"/>
      <c r="AG173" s="149" t="s">
        <v>167</v>
      </c>
      <c r="AH173" s="149"/>
      <c r="AI173" s="149"/>
      <c r="AJ173" s="149"/>
      <c r="AK173" s="149"/>
      <c r="AL173" s="149"/>
      <c r="AM173" s="149"/>
      <c r="AN173" s="149"/>
      <c r="AO173" s="149"/>
      <c r="AP173" s="149"/>
      <c r="AQ173" s="149"/>
      <c r="AR173" s="149"/>
      <c r="AS173" s="149"/>
      <c r="AT173" s="149"/>
      <c r="AU173" s="149"/>
      <c r="AV173" s="149"/>
      <c r="AW173" s="149"/>
      <c r="AX173" s="149"/>
      <c r="AY173" s="149"/>
      <c r="AZ173" s="149"/>
      <c r="BA173" s="149"/>
      <c r="BB173" s="149"/>
      <c r="BC173" s="149"/>
      <c r="BD173" s="149"/>
      <c r="BE173" s="149"/>
      <c r="BF173" s="149"/>
      <c r="BG173" s="149"/>
      <c r="BH173" s="149"/>
    </row>
    <row r="174" spans="1:60" ht="22.5" outlineLevel="1" x14ac:dyDescent="0.2">
      <c r="A174" s="181">
        <v>149</v>
      </c>
      <c r="B174" s="182" t="s">
        <v>815</v>
      </c>
      <c r="C174" s="191" t="s">
        <v>816</v>
      </c>
      <c r="D174" s="183" t="s">
        <v>530</v>
      </c>
      <c r="E174" s="184">
        <v>3</v>
      </c>
      <c r="F174" s="185"/>
      <c r="G174" s="186">
        <f t="shared" si="35"/>
        <v>0</v>
      </c>
      <c r="H174" s="161"/>
      <c r="I174" s="160">
        <f t="shared" si="36"/>
        <v>0</v>
      </c>
      <c r="J174" s="161"/>
      <c r="K174" s="160">
        <f t="shared" si="37"/>
        <v>0</v>
      </c>
      <c r="L174" s="160">
        <v>21</v>
      </c>
      <c r="M174" s="160">
        <f t="shared" si="38"/>
        <v>0</v>
      </c>
      <c r="N174" s="159">
        <v>0</v>
      </c>
      <c r="O174" s="159">
        <f t="shared" si="39"/>
        <v>0</v>
      </c>
      <c r="P174" s="159">
        <v>0</v>
      </c>
      <c r="Q174" s="159">
        <f t="shared" si="40"/>
        <v>0</v>
      </c>
      <c r="R174" s="160"/>
      <c r="S174" s="160" t="s">
        <v>225</v>
      </c>
      <c r="T174" s="160" t="s">
        <v>226</v>
      </c>
      <c r="U174" s="160">
        <v>0</v>
      </c>
      <c r="V174" s="160">
        <f t="shared" si="41"/>
        <v>0</v>
      </c>
      <c r="W174" s="160"/>
      <c r="X174" s="160" t="s">
        <v>166</v>
      </c>
      <c r="Y174" s="149"/>
      <c r="Z174" s="149"/>
      <c r="AA174" s="149"/>
      <c r="AB174" s="149"/>
      <c r="AC174" s="149"/>
      <c r="AD174" s="149"/>
      <c r="AE174" s="149"/>
      <c r="AF174" s="149"/>
      <c r="AG174" s="149" t="s">
        <v>167</v>
      </c>
      <c r="AH174" s="149"/>
      <c r="AI174" s="149"/>
      <c r="AJ174" s="149"/>
      <c r="AK174" s="149"/>
      <c r="AL174" s="149"/>
      <c r="AM174" s="149"/>
      <c r="AN174" s="149"/>
      <c r="AO174" s="149"/>
      <c r="AP174" s="149"/>
      <c r="AQ174" s="149"/>
      <c r="AR174" s="149"/>
      <c r="AS174" s="149"/>
      <c r="AT174" s="149"/>
      <c r="AU174" s="149"/>
      <c r="AV174" s="149"/>
      <c r="AW174" s="149"/>
      <c r="AX174" s="149"/>
      <c r="AY174" s="149"/>
      <c r="AZ174" s="149"/>
      <c r="BA174" s="149"/>
      <c r="BB174" s="149"/>
      <c r="BC174" s="149"/>
      <c r="BD174" s="149"/>
      <c r="BE174" s="149"/>
      <c r="BF174" s="149"/>
      <c r="BG174" s="149"/>
      <c r="BH174" s="149"/>
    </row>
    <row r="175" spans="1:60" ht="22.5" outlineLevel="1" x14ac:dyDescent="0.2">
      <c r="A175" s="181">
        <v>150</v>
      </c>
      <c r="B175" s="182" t="s">
        <v>817</v>
      </c>
      <c r="C175" s="191" t="s">
        <v>818</v>
      </c>
      <c r="D175" s="183" t="s">
        <v>530</v>
      </c>
      <c r="E175" s="184">
        <v>2</v>
      </c>
      <c r="F175" s="185"/>
      <c r="G175" s="186">
        <f t="shared" si="35"/>
        <v>0</v>
      </c>
      <c r="H175" s="161"/>
      <c r="I175" s="160">
        <f t="shared" si="36"/>
        <v>0</v>
      </c>
      <c r="J175" s="161"/>
      <c r="K175" s="160">
        <f t="shared" si="37"/>
        <v>0</v>
      </c>
      <c r="L175" s="160">
        <v>21</v>
      </c>
      <c r="M175" s="160">
        <f t="shared" si="38"/>
        <v>0</v>
      </c>
      <c r="N175" s="159">
        <v>0</v>
      </c>
      <c r="O175" s="159">
        <f t="shared" si="39"/>
        <v>0</v>
      </c>
      <c r="P175" s="159">
        <v>0</v>
      </c>
      <c r="Q175" s="159">
        <f t="shared" si="40"/>
        <v>0</v>
      </c>
      <c r="R175" s="160"/>
      <c r="S175" s="160" t="s">
        <v>225</v>
      </c>
      <c r="T175" s="160" t="s">
        <v>226</v>
      </c>
      <c r="U175" s="160">
        <v>0</v>
      </c>
      <c r="V175" s="160">
        <f t="shared" si="41"/>
        <v>0</v>
      </c>
      <c r="W175" s="160"/>
      <c r="X175" s="160" t="s">
        <v>166</v>
      </c>
      <c r="Y175" s="149"/>
      <c r="Z175" s="149"/>
      <c r="AA175" s="149"/>
      <c r="AB175" s="149"/>
      <c r="AC175" s="149"/>
      <c r="AD175" s="149"/>
      <c r="AE175" s="149"/>
      <c r="AF175" s="149"/>
      <c r="AG175" s="149" t="s">
        <v>167</v>
      </c>
      <c r="AH175" s="149"/>
      <c r="AI175" s="149"/>
      <c r="AJ175" s="149"/>
      <c r="AK175" s="149"/>
      <c r="AL175" s="149"/>
      <c r="AM175" s="149"/>
      <c r="AN175" s="149"/>
      <c r="AO175" s="149"/>
      <c r="AP175" s="149"/>
      <c r="AQ175" s="149"/>
      <c r="AR175" s="149"/>
      <c r="AS175" s="149"/>
      <c r="AT175" s="149"/>
      <c r="AU175" s="149"/>
      <c r="AV175" s="149"/>
      <c r="AW175" s="149"/>
      <c r="AX175" s="149"/>
      <c r="AY175" s="149"/>
      <c r="AZ175" s="149"/>
      <c r="BA175" s="149"/>
      <c r="BB175" s="149"/>
      <c r="BC175" s="149"/>
      <c r="BD175" s="149"/>
      <c r="BE175" s="149"/>
      <c r="BF175" s="149"/>
      <c r="BG175" s="149"/>
      <c r="BH175" s="149"/>
    </row>
    <row r="176" spans="1:60" ht="22.5" outlineLevel="1" x14ac:dyDescent="0.2">
      <c r="A176" s="181">
        <v>151</v>
      </c>
      <c r="B176" s="182" t="s">
        <v>819</v>
      </c>
      <c r="C176" s="191" t="s">
        <v>820</v>
      </c>
      <c r="D176" s="183" t="s">
        <v>530</v>
      </c>
      <c r="E176" s="184">
        <v>2</v>
      </c>
      <c r="F176" s="185"/>
      <c r="G176" s="186">
        <f t="shared" si="35"/>
        <v>0</v>
      </c>
      <c r="H176" s="161"/>
      <c r="I176" s="160">
        <f t="shared" si="36"/>
        <v>0</v>
      </c>
      <c r="J176" s="161"/>
      <c r="K176" s="160">
        <f t="shared" si="37"/>
        <v>0</v>
      </c>
      <c r="L176" s="160">
        <v>21</v>
      </c>
      <c r="M176" s="160">
        <f t="shared" si="38"/>
        <v>0</v>
      </c>
      <c r="N176" s="159">
        <v>0</v>
      </c>
      <c r="O176" s="159">
        <f t="shared" si="39"/>
        <v>0</v>
      </c>
      <c r="P176" s="159">
        <v>0</v>
      </c>
      <c r="Q176" s="159">
        <f t="shared" si="40"/>
        <v>0</v>
      </c>
      <c r="R176" s="160"/>
      <c r="S176" s="160" t="s">
        <v>225</v>
      </c>
      <c r="T176" s="160" t="s">
        <v>226</v>
      </c>
      <c r="U176" s="160">
        <v>0</v>
      </c>
      <c r="V176" s="160">
        <f t="shared" si="41"/>
        <v>0</v>
      </c>
      <c r="W176" s="160"/>
      <c r="X176" s="160" t="s">
        <v>166</v>
      </c>
      <c r="Y176" s="149"/>
      <c r="Z176" s="149"/>
      <c r="AA176" s="149"/>
      <c r="AB176" s="149"/>
      <c r="AC176" s="149"/>
      <c r="AD176" s="149"/>
      <c r="AE176" s="149"/>
      <c r="AF176" s="149"/>
      <c r="AG176" s="149" t="s">
        <v>167</v>
      </c>
      <c r="AH176" s="149"/>
      <c r="AI176" s="149"/>
      <c r="AJ176" s="149"/>
      <c r="AK176" s="149"/>
      <c r="AL176" s="149"/>
      <c r="AM176" s="149"/>
      <c r="AN176" s="149"/>
      <c r="AO176" s="149"/>
      <c r="AP176" s="149"/>
      <c r="AQ176" s="149"/>
      <c r="AR176" s="149"/>
      <c r="AS176" s="149"/>
      <c r="AT176" s="149"/>
      <c r="AU176" s="149"/>
      <c r="AV176" s="149"/>
      <c r="AW176" s="149"/>
      <c r="AX176" s="149"/>
      <c r="AY176" s="149"/>
      <c r="AZ176" s="149"/>
      <c r="BA176" s="149"/>
      <c r="BB176" s="149"/>
      <c r="BC176" s="149"/>
      <c r="BD176" s="149"/>
      <c r="BE176" s="149"/>
      <c r="BF176" s="149"/>
      <c r="BG176" s="149"/>
      <c r="BH176" s="149"/>
    </row>
    <row r="177" spans="1:60" ht="22.5" outlineLevel="1" x14ac:dyDescent="0.2">
      <c r="A177" s="181">
        <v>152</v>
      </c>
      <c r="B177" s="182" t="s">
        <v>821</v>
      </c>
      <c r="C177" s="191" t="s">
        <v>822</v>
      </c>
      <c r="D177" s="183" t="s">
        <v>530</v>
      </c>
      <c r="E177" s="184">
        <v>8</v>
      </c>
      <c r="F177" s="185"/>
      <c r="G177" s="186">
        <f t="shared" si="35"/>
        <v>0</v>
      </c>
      <c r="H177" s="161"/>
      <c r="I177" s="160">
        <f t="shared" si="36"/>
        <v>0</v>
      </c>
      <c r="J177" s="161"/>
      <c r="K177" s="160">
        <f t="shared" si="37"/>
        <v>0</v>
      </c>
      <c r="L177" s="160">
        <v>21</v>
      </c>
      <c r="M177" s="160">
        <f t="shared" si="38"/>
        <v>0</v>
      </c>
      <c r="N177" s="159">
        <v>0</v>
      </c>
      <c r="O177" s="159">
        <f t="shared" si="39"/>
        <v>0</v>
      </c>
      <c r="P177" s="159">
        <v>0</v>
      </c>
      <c r="Q177" s="159">
        <f t="shared" si="40"/>
        <v>0</v>
      </c>
      <c r="R177" s="160"/>
      <c r="S177" s="160" t="s">
        <v>225</v>
      </c>
      <c r="T177" s="160" t="s">
        <v>226</v>
      </c>
      <c r="U177" s="160">
        <v>0</v>
      </c>
      <c r="V177" s="160">
        <f t="shared" si="41"/>
        <v>0</v>
      </c>
      <c r="W177" s="160"/>
      <c r="X177" s="160" t="s">
        <v>166</v>
      </c>
      <c r="Y177" s="149"/>
      <c r="Z177" s="149"/>
      <c r="AA177" s="149"/>
      <c r="AB177" s="149"/>
      <c r="AC177" s="149"/>
      <c r="AD177" s="149"/>
      <c r="AE177" s="149"/>
      <c r="AF177" s="149"/>
      <c r="AG177" s="149" t="s">
        <v>167</v>
      </c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  <c r="AX177" s="149"/>
      <c r="AY177" s="149"/>
      <c r="AZ177" s="149"/>
      <c r="BA177" s="149"/>
      <c r="BB177" s="149"/>
      <c r="BC177" s="149"/>
      <c r="BD177" s="149"/>
      <c r="BE177" s="149"/>
      <c r="BF177" s="149"/>
      <c r="BG177" s="149"/>
      <c r="BH177" s="149"/>
    </row>
    <row r="178" spans="1:60" ht="22.5" outlineLevel="1" x14ac:dyDescent="0.2">
      <c r="A178" s="181">
        <v>153</v>
      </c>
      <c r="B178" s="182" t="s">
        <v>823</v>
      </c>
      <c r="C178" s="191" t="s">
        <v>824</v>
      </c>
      <c r="D178" s="183" t="s">
        <v>530</v>
      </c>
      <c r="E178" s="184">
        <v>3</v>
      </c>
      <c r="F178" s="185"/>
      <c r="G178" s="186">
        <f t="shared" si="35"/>
        <v>0</v>
      </c>
      <c r="H178" s="161"/>
      <c r="I178" s="160">
        <f t="shared" si="36"/>
        <v>0</v>
      </c>
      <c r="J178" s="161"/>
      <c r="K178" s="160">
        <f t="shared" si="37"/>
        <v>0</v>
      </c>
      <c r="L178" s="160">
        <v>21</v>
      </c>
      <c r="M178" s="160">
        <f t="shared" si="38"/>
        <v>0</v>
      </c>
      <c r="N178" s="159">
        <v>0</v>
      </c>
      <c r="O178" s="159">
        <f t="shared" si="39"/>
        <v>0</v>
      </c>
      <c r="P178" s="159">
        <v>0</v>
      </c>
      <c r="Q178" s="159">
        <f t="shared" si="40"/>
        <v>0</v>
      </c>
      <c r="R178" s="160"/>
      <c r="S178" s="160" t="s">
        <v>225</v>
      </c>
      <c r="T178" s="160" t="s">
        <v>226</v>
      </c>
      <c r="U178" s="160">
        <v>0</v>
      </c>
      <c r="V178" s="160">
        <f t="shared" si="41"/>
        <v>0</v>
      </c>
      <c r="W178" s="160"/>
      <c r="X178" s="160" t="s">
        <v>166</v>
      </c>
      <c r="Y178" s="149"/>
      <c r="Z178" s="149"/>
      <c r="AA178" s="149"/>
      <c r="AB178" s="149"/>
      <c r="AC178" s="149"/>
      <c r="AD178" s="149"/>
      <c r="AE178" s="149"/>
      <c r="AF178" s="149"/>
      <c r="AG178" s="149" t="s">
        <v>167</v>
      </c>
      <c r="AH178" s="149"/>
      <c r="AI178" s="149"/>
      <c r="AJ178" s="149"/>
      <c r="AK178" s="149"/>
      <c r="AL178" s="149"/>
      <c r="AM178" s="149"/>
      <c r="AN178" s="149"/>
      <c r="AO178" s="149"/>
      <c r="AP178" s="149"/>
      <c r="AQ178" s="149"/>
      <c r="AR178" s="149"/>
      <c r="AS178" s="149"/>
      <c r="AT178" s="149"/>
      <c r="AU178" s="149"/>
      <c r="AV178" s="149"/>
      <c r="AW178" s="149"/>
      <c r="AX178" s="149"/>
      <c r="AY178" s="149"/>
      <c r="AZ178" s="149"/>
      <c r="BA178" s="149"/>
      <c r="BB178" s="149"/>
      <c r="BC178" s="149"/>
      <c r="BD178" s="149"/>
      <c r="BE178" s="149"/>
      <c r="BF178" s="149"/>
      <c r="BG178" s="149"/>
      <c r="BH178" s="149"/>
    </row>
    <row r="179" spans="1:60" outlineLevel="1" x14ac:dyDescent="0.2">
      <c r="A179" s="181">
        <v>154</v>
      </c>
      <c r="B179" s="182" t="s">
        <v>825</v>
      </c>
      <c r="C179" s="191" t="s">
        <v>826</v>
      </c>
      <c r="D179" s="183" t="s">
        <v>196</v>
      </c>
      <c r="E179" s="184">
        <v>90</v>
      </c>
      <c r="F179" s="185"/>
      <c r="G179" s="186">
        <f t="shared" si="35"/>
        <v>0</v>
      </c>
      <c r="H179" s="161"/>
      <c r="I179" s="160">
        <f t="shared" si="36"/>
        <v>0</v>
      </c>
      <c r="J179" s="161"/>
      <c r="K179" s="160">
        <f t="shared" si="37"/>
        <v>0</v>
      </c>
      <c r="L179" s="160">
        <v>21</v>
      </c>
      <c r="M179" s="160">
        <f t="shared" si="38"/>
        <v>0</v>
      </c>
      <c r="N179" s="159">
        <v>0</v>
      </c>
      <c r="O179" s="159">
        <f t="shared" si="39"/>
        <v>0</v>
      </c>
      <c r="P179" s="159">
        <v>0</v>
      </c>
      <c r="Q179" s="159">
        <f t="shared" si="40"/>
        <v>0</v>
      </c>
      <c r="R179" s="160"/>
      <c r="S179" s="160" t="s">
        <v>225</v>
      </c>
      <c r="T179" s="160" t="s">
        <v>226</v>
      </c>
      <c r="U179" s="160">
        <v>0</v>
      </c>
      <c r="V179" s="160">
        <f t="shared" si="41"/>
        <v>0</v>
      </c>
      <c r="W179" s="160"/>
      <c r="X179" s="160" t="s">
        <v>166</v>
      </c>
      <c r="Y179" s="149"/>
      <c r="Z179" s="149"/>
      <c r="AA179" s="149"/>
      <c r="AB179" s="149"/>
      <c r="AC179" s="149"/>
      <c r="AD179" s="149"/>
      <c r="AE179" s="149"/>
      <c r="AF179" s="149"/>
      <c r="AG179" s="149" t="s">
        <v>167</v>
      </c>
      <c r="AH179" s="149"/>
      <c r="AI179" s="149"/>
      <c r="AJ179" s="149"/>
      <c r="AK179" s="149"/>
      <c r="AL179" s="149"/>
      <c r="AM179" s="149"/>
      <c r="AN179" s="149"/>
      <c r="AO179" s="149"/>
      <c r="AP179" s="149"/>
      <c r="AQ179" s="149"/>
      <c r="AR179" s="149"/>
      <c r="AS179" s="149"/>
      <c r="AT179" s="149"/>
      <c r="AU179" s="149"/>
      <c r="AV179" s="149"/>
      <c r="AW179" s="149"/>
      <c r="AX179" s="149"/>
      <c r="AY179" s="149"/>
      <c r="AZ179" s="149"/>
      <c r="BA179" s="149"/>
      <c r="BB179" s="149"/>
      <c r="BC179" s="149"/>
      <c r="BD179" s="149"/>
      <c r="BE179" s="149"/>
      <c r="BF179" s="149"/>
      <c r="BG179" s="149"/>
      <c r="BH179" s="149"/>
    </row>
    <row r="180" spans="1:60" outlineLevel="1" x14ac:dyDescent="0.2">
      <c r="A180" s="181">
        <v>155</v>
      </c>
      <c r="B180" s="182" t="s">
        <v>827</v>
      </c>
      <c r="C180" s="191" t="s">
        <v>828</v>
      </c>
      <c r="D180" s="183" t="s">
        <v>196</v>
      </c>
      <c r="E180" s="184">
        <v>30</v>
      </c>
      <c r="F180" s="185"/>
      <c r="G180" s="186">
        <f t="shared" si="35"/>
        <v>0</v>
      </c>
      <c r="H180" s="161"/>
      <c r="I180" s="160">
        <f t="shared" si="36"/>
        <v>0</v>
      </c>
      <c r="J180" s="161"/>
      <c r="K180" s="160">
        <f t="shared" si="37"/>
        <v>0</v>
      </c>
      <c r="L180" s="160">
        <v>21</v>
      </c>
      <c r="M180" s="160">
        <f t="shared" si="38"/>
        <v>0</v>
      </c>
      <c r="N180" s="159">
        <v>0</v>
      </c>
      <c r="O180" s="159">
        <f t="shared" si="39"/>
        <v>0</v>
      </c>
      <c r="P180" s="159">
        <v>0</v>
      </c>
      <c r="Q180" s="159">
        <f t="shared" si="40"/>
        <v>0</v>
      </c>
      <c r="R180" s="160"/>
      <c r="S180" s="160" t="s">
        <v>225</v>
      </c>
      <c r="T180" s="160" t="s">
        <v>226</v>
      </c>
      <c r="U180" s="160">
        <v>0</v>
      </c>
      <c r="V180" s="160">
        <f t="shared" si="41"/>
        <v>0</v>
      </c>
      <c r="W180" s="160"/>
      <c r="X180" s="160" t="s">
        <v>166</v>
      </c>
      <c r="Y180" s="149"/>
      <c r="Z180" s="149"/>
      <c r="AA180" s="149"/>
      <c r="AB180" s="149"/>
      <c r="AC180" s="149"/>
      <c r="AD180" s="149"/>
      <c r="AE180" s="149"/>
      <c r="AF180" s="149"/>
      <c r="AG180" s="149" t="s">
        <v>167</v>
      </c>
      <c r="AH180" s="149"/>
      <c r="AI180" s="149"/>
      <c r="AJ180" s="149"/>
      <c r="AK180" s="149"/>
      <c r="AL180" s="149"/>
      <c r="AM180" s="149"/>
      <c r="AN180" s="149"/>
      <c r="AO180" s="149"/>
      <c r="AP180" s="149"/>
      <c r="AQ180" s="149"/>
      <c r="AR180" s="149"/>
      <c r="AS180" s="149"/>
      <c r="AT180" s="149"/>
      <c r="AU180" s="149"/>
      <c r="AV180" s="149"/>
      <c r="AW180" s="149"/>
      <c r="AX180" s="149"/>
      <c r="AY180" s="149"/>
      <c r="AZ180" s="149"/>
      <c r="BA180" s="149"/>
      <c r="BB180" s="149"/>
      <c r="BC180" s="149"/>
      <c r="BD180" s="149"/>
      <c r="BE180" s="149"/>
      <c r="BF180" s="149"/>
      <c r="BG180" s="149"/>
      <c r="BH180" s="149"/>
    </row>
    <row r="181" spans="1:60" outlineLevel="1" x14ac:dyDescent="0.2">
      <c r="A181" s="181">
        <v>156</v>
      </c>
      <c r="B181" s="182" t="s">
        <v>829</v>
      </c>
      <c r="C181" s="191" t="s">
        <v>830</v>
      </c>
      <c r="D181" s="183" t="s">
        <v>224</v>
      </c>
      <c r="E181" s="184">
        <v>46</v>
      </c>
      <c r="F181" s="185"/>
      <c r="G181" s="186">
        <f t="shared" si="35"/>
        <v>0</v>
      </c>
      <c r="H181" s="161"/>
      <c r="I181" s="160">
        <f t="shared" si="36"/>
        <v>0</v>
      </c>
      <c r="J181" s="161"/>
      <c r="K181" s="160">
        <f t="shared" si="37"/>
        <v>0</v>
      </c>
      <c r="L181" s="160">
        <v>21</v>
      </c>
      <c r="M181" s="160">
        <f t="shared" si="38"/>
        <v>0</v>
      </c>
      <c r="N181" s="159">
        <v>0</v>
      </c>
      <c r="O181" s="159">
        <f t="shared" si="39"/>
        <v>0</v>
      </c>
      <c r="P181" s="159">
        <v>0</v>
      </c>
      <c r="Q181" s="159">
        <f t="shared" si="40"/>
        <v>0</v>
      </c>
      <c r="R181" s="160"/>
      <c r="S181" s="160" t="s">
        <v>225</v>
      </c>
      <c r="T181" s="160" t="s">
        <v>226</v>
      </c>
      <c r="U181" s="160">
        <v>0</v>
      </c>
      <c r="V181" s="160">
        <f t="shared" si="41"/>
        <v>0</v>
      </c>
      <c r="W181" s="160"/>
      <c r="X181" s="160" t="s">
        <v>166</v>
      </c>
      <c r="Y181" s="149"/>
      <c r="Z181" s="149"/>
      <c r="AA181" s="149"/>
      <c r="AB181" s="149"/>
      <c r="AC181" s="149"/>
      <c r="AD181" s="149"/>
      <c r="AE181" s="149"/>
      <c r="AF181" s="149"/>
      <c r="AG181" s="149" t="s">
        <v>167</v>
      </c>
      <c r="AH181" s="149"/>
      <c r="AI181" s="149"/>
      <c r="AJ181" s="149"/>
      <c r="AK181" s="149"/>
      <c r="AL181" s="149"/>
      <c r="AM181" s="149"/>
      <c r="AN181" s="149"/>
      <c r="AO181" s="149"/>
      <c r="AP181" s="149"/>
      <c r="AQ181" s="149"/>
      <c r="AR181" s="149"/>
      <c r="AS181" s="149"/>
      <c r="AT181" s="149"/>
      <c r="AU181" s="149"/>
      <c r="AV181" s="149"/>
      <c r="AW181" s="149"/>
      <c r="AX181" s="149"/>
      <c r="AY181" s="149"/>
      <c r="AZ181" s="149"/>
      <c r="BA181" s="149"/>
      <c r="BB181" s="149"/>
      <c r="BC181" s="149"/>
      <c r="BD181" s="149"/>
      <c r="BE181" s="149"/>
      <c r="BF181" s="149"/>
      <c r="BG181" s="149"/>
      <c r="BH181" s="149"/>
    </row>
    <row r="182" spans="1:60" outlineLevel="1" x14ac:dyDescent="0.2">
      <c r="A182" s="181">
        <v>157</v>
      </c>
      <c r="B182" s="182" t="s">
        <v>831</v>
      </c>
      <c r="C182" s="191" t="s">
        <v>832</v>
      </c>
      <c r="D182" s="183" t="s">
        <v>224</v>
      </c>
      <c r="E182" s="184">
        <v>4</v>
      </c>
      <c r="F182" s="185"/>
      <c r="G182" s="186">
        <f t="shared" si="35"/>
        <v>0</v>
      </c>
      <c r="H182" s="161"/>
      <c r="I182" s="160">
        <f t="shared" si="36"/>
        <v>0</v>
      </c>
      <c r="J182" s="161"/>
      <c r="K182" s="160">
        <f t="shared" si="37"/>
        <v>0</v>
      </c>
      <c r="L182" s="160">
        <v>21</v>
      </c>
      <c r="M182" s="160">
        <f t="shared" si="38"/>
        <v>0</v>
      </c>
      <c r="N182" s="159">
        <v>0</v>
      </c>
      <c r="O182" s="159">
        <f t="shared" si="39"/>
        <v>0</v>
      </c>
      <c r="P182" s="159">
        <v>0</v>
      </c>
      <c r="Q182" s="159">
        <f t="shared" si="40"/>
        <v>0</v>
      </c>
      <c r="R182" s="160"/>
      <c r="S182" s="160" t="s">
        <v>225</v>
      </c>
      <c r="T182" s="160" t="s">
        <v>226</v>
      </c>
      <c r="U182" s="160">
        <v>0</v>
      </c>
      <c r="V182" s="160">
        <f t="shared" si="41"/>
        <v>0</v>
      </c>
      <c r="W182" s="160"/>
      <c r="X182" s="160" t="s">
        <v>166</v>
      </c>
      <c r="Y182" s="149"/>
      <c r="Z182" s="149"/>
      <c r="AA182" s="149"/>
      <c r="AB182" s="149"/>
      <c r="AC182" s="149"/>
      <c r="AD182" s="149"/>
      <c r="AE182" s="149"/>
      <c r="AF182" s="149"/>
      <c r="AG182" s="149" t="s">
        <v>167</v>
      </c>
      <c r="AH182" s="149"/>
      <c r="AI182" s="149"/>
      <c r="AJ182" s="149"/>
      <c r="AK182" s="149"/>
      <c r="AL182" s="149"/>
      <c r="AM182" s="149"/>
      <c r="AN182" s="149"/>
      <c r="AO182" s="149"/>
      <c r="AP182" s="149"/>
      <c r="AQ182" s="149"/>
      <c r="AR182" s="149"/>
      <c r="AS182" s="149"/>
      <c r="AT182" s="149"/>
      <c r="AU182" s="149"/>
      <c r="AV182" s="149"/>
      <c r="AW182" s="149"/>
      <c r="AX182" s="149"/>
      <c r="AY182" s="149"/>
      <c r="AZ182" s="149"/>
      <c r="BA182" s="149"/>
      <c r="BB182" s="149"/>
      <c r="BC182" s="149"/>
      <c r="BD182" s="149"/>
      <c r="BE182" s="149"/>
      <c r="BF182" s="149"/>
      <c r="BG182" s="149"/>
      <c r="BH182" s="149"/>
    </row>
    <row r="183" spans="1:60" outlineLevel="1" x14ac:dyDescent="0.2">
      <c r="A183" s="181">
        <v>158</v>
      </c>
      <c r="B183" s="182" t="s">
        <v>833</v>
      </c>
      <c r="C183" s="191" t="s">
        <v>834</v>
      </c>
      <c r="D183" s="183" t="s">
        <v>224</v>
      </c>
      <c r="E183" s="184">
        <v>6</v>
      </c>
      <c r="F183" s="185"/>
      <c r="G183" s="186">
        <f t="shared" si="35"/>
        <v>0</v>
      </c>
      <c r="H183" s="161"/>
      <c r="I183" s="160">
        <f t="shared" si="36"/>
        <v>0</v>
      </c>
      <c r="J183" s="161"/>
      <c r="K183" s="160">
        <f t="shared" si="37"/>
        <v>0</v>
      </c>
      <c r="L183" s="160">
        <v>21</v>
      </c>
      <c r="M183" s="160">
        <f t="shared" si="38"/>
        <v>0</v>
      </c>
      <c r="N183" s="159">
        <v>0</v>
      </c>
      <c r="O183" s="159">
        <f t="shared" si="39"/>
        <v>0</v>
      </c>
      <c r="P183" s="159">
        <v>0</v>
      </c>
      <c r="Q183" s="159">
        <f t="shared" si="40"/>
        <v>0</v>
      </c>
      <c r="R183" s="160"/>
      <c r="S183" s="160" t="s">
        <v>225</v>
      </c>
      <c r="T183" s="160" t="s">
        <v>226</v>
      </c>
      <c r="U183" s="160">
        <v>0</v>
      </c>
      <c r="V183" s="160">
        <f t="shared" si="41"/>
        <v>0</v>
      </c>
      <c r="W183" s="160"/>
      <c r="X183" s="160" t="s">
        <v>166</v>
      </c>
      <c r="Y183" s="149"/>
      <c r="Z183" s="149"/>
      <c r="AA183" s="149"/>
      <c r="AB183" s="149"/>
      <c r="AC183" s="149"/>
      <c r="AD183" s="149"/>
      <c r="AE183" s="149"/>
      <c r="AF183" s="149"/>
      <c r="AG183" s="149" t="s">
        <v>167</v>
      </c>
      <c r="AH183" s="149"/>
      <c r="AI183" s="149"/>
      <c r="AJ183" s="149"/>
      <c r="AK183" s="149"/>
      <c r="AL183" s="149"/>
      <c r="AM183" s="149"/>
      <c r="AN183" s="149"/>
      <c r="AO183" s="149"/>
      <c r="AP183" s="149"/>
      <c r="AQ183" s="149"/>
      <c r="AR183" s="149"/>
      <c r="AS183" s="149"/>
      <c r="AT183" s="149"/>
      <c r="AU183" s="149"/>
      <c r="AV183" s="149"/>
      <c r="AW183" s="149"/>
      <c r="AX183" s="149"/>
      <c r="AY183" s="149"/>
      <c r="AZ183" s="149"/>
      <c r="BA183" s="149"/>
      <c r="BB183" s="149"/>
      <c r="BC183" s="149"/>
      <c r="BD183" s="149"/>
      <c r="BE183" s="149"/>
      <c r="BF183" s="149"/>
      <c r="BG183" s="149"/>
      <c r="BH183" s="149"/>
    </row>
    <row r="184" spans="1:60" outlineLevel="1" x14ac:dyDescent="0.2">
      <c r="A184" s="181">
        <v>159</v>
      </c>
      <c r="B184" s="182" t="s">
        <v>835</v>
      </c>
      <c r="C184" s="191" t="s">
        <v>836</v>
      </c>
      <c r="D184" s="183" t="s">
        <v>224</v>
      </c>
      <c r="E184" s="184">
        <v>6</v>
      </c>
      <c r="F184" s="185"/>
      <c r="G184" s="186">
        <f t="shared" si="35"/>
        <v>0</v>
      </c>
      <c r="H184" s="161"/>
      <c r="I184" s="160">
        <f t="shared" si="36"/>
        <v>0</v>
      </c>
      <c r="J184" s="161"/>
      <c r="K184" s="160">
        <f t="shared" si="37"/>
        <v>0</v>
      </c>
      <c r="L184" s="160">
        <v>21</v>
      </c>
      <c r="M184" s="160">
        <f t="shared" si="38"/>
        <v>0</v>
      </c>
      <c r="N184" s="159">
        <v>0</v>
      </c>
      <c r="O184" s="159">
        <f t="shared" si="39"/>
        <v>0</v>
      </c>
      <c r="P184" s="159">
        <v>0</v>
      </c>
      <c r="Q184" s="159">
        <f t="shared" si="40"/>
        <v>0</v>
      </c>
      <c r="R184" s="160"/>
      <c r="S184" s="160" t="s">
        <v>225</v>
      </c>
      <c r="T184" s="160" t="s">
        <v>226</v>
      </c>
      <c r="U184" s="160">
        <v>0</v>
      </c>
      <c r="V184" s="160">
        <f t="shared" si="41"/>
        <v>0</v>
      </c>
      <c r="W184" s="160"/>
      <c r="X184" s="160" t="s">
        <v>166</v>
      </c>
      <c r="Y184" s="149"/>
      <c r="Z184" s="149"/>
      <c r="AA184" s="149"/>
      <c r="AB184" s="149"/>
      <c r="AC184" s="149"/>
      <c r="AD184" s="149"/>
      <c r="AE184" s="149"/>
      <c r="AF184" s="149"/>
      <c r="AG184" s="149" t="s">
        <v>167</v>
      </c>
      <c r="AH184" s="149"/>
      <c r="AI184" s="149"/>
      <c r="AJ184" s="149"/>
      <c r="AK184" s="149"/>
      <c r="AL184" s="149"/>
      <c r="AM184" s="149"/>
      <c r="AN184" s="149"/>
      <c r="AO184" s="149"/>
      <c r="AP184" s="149"/>
      <c r="AQ184" s="149"/>
      <c r="AR184" s="149"/>
      <c r="AS184" s="149"/>
      <c r="AT184" s="149"/>
      <c r="AU184" s="149"/>
      <c r="AV184" s="149"/>
      <c r="AW184" s="149"/>
      <c r="AX184" s="149"/>
      <c r="AY184" s="149"/>
      <c r="AZ184" s="149"/>
      <c r="BA184" s="149"/>
      <c r="BB184" s="149"/>
      <c r="BC184" s="149"/>
      <c r="BD184" s="149"/>
      <c r="BE184" s="149"/>
      <c r="BF184" s="149"/>
      <c r="BG184" s="149"/>
      <c r="BH184" s="149"/>
    </row>
    <row r="185" spans="1:60" outlineLevel="1" x14ac:dyDescent="0.2">
      <c r="A185" s="181">
        <v>160</v>
      </c>
      <c r="B185" s="182" t="s">
        <v>837</v>
      </c>
      <c r="C185" s="191" t="s">
        <v>838</v>
      </c>
      <c r="D185" s="183" t="s">
        <v>224</v>
      </c>
      <c r="E185" s="184">
        <v>12</v>
      </c>
      <c r="F185" s="185"/>
      <c r="G185" s="186">
        <f t="shared" si="35"/>
        <v>0</v>
      </c>
      <c r="H185" s="161"/>
      <c r="I185" s="160">
        <f t="shared" si="36"/>
        <v>0</v>
      </c>
      <c r="J185" s="161"/>
      <c r="K185" s="160">
        <f t="shared" si="37"/>
        <v>0</v>
      </c>
      <c r="L185" s="160">
        <v>21</v>
      </c>
      <c r="M185" s="160">
        <f t="shared" si="38"/>
        <v>0</v>
      </c>
      <c r="N185" s="159">
        <v>0</v>
      </c>
      <c r="O185" s="159">
        <f t="shared" si="39"/>
        <v>0</v>
      </c>
      <c r="P185" s="159">
        <v>0</v>
      </c>
      <c r="Q185" s="159">
        <f t="shared" si="40"/>
        <v>0</v>
      </c>
      <c r="R185" s="160"/>
      <c r="S185" s="160" t="s">
        <v>225</v>
      </c>
      <c r="T185" s="160" t="s">
        <v>226</v>
      </c>
      <c r="U185" s="160">
        <v>0</v>
      </c>
      <c r="V185" s="160">
        <f t="shared" si="41"/>
        <v>0</v>
      </c>
      <c r="W185" s="160"/>
      <c r="X185" s="160" t="s">
        <v>166</v>
      </c>
      <c r="Y185" s="149"/>
      <c r="Z185" s="149"/>
      <c r="AA185" s="149"/>
      <c r="AB185" s="149"/>
      <c r="AC185" s="149"/>
      <c r="AD185" s="149"/>
      <c r="AE185" s="149"/>
      <c r="AF185" s="149"/>
      <c r="AG185" s="149" t="s">
        <v>167</v>
      </c>
      <c r="AH185" s="149"/>
      <c r="AI185" s="149"/>
      <c r="AJ185" s="149"/>
      <c r="AK185" s="149"/>
      <c r="AL185" s="149"/>
      <c r="AM185" s="149"/>
      <c r="AN185" s="149"/>
      <c r="AO185" s="149"/>
      <c r="AP185" s="149"/>
      <c r="AQ185" s="149"/>
      <c r="AR185" s="149"/>
      <c r="AS185" s="149"/>
      <c r="AT185" s="149"/>
      <c r="AU185" s="149"/>
      <c r="AV185" s="149"/>
      <c r="AW185" s="149"/>
      <c r="AX185" s="149"/>
      <c r="AY185" s="149"/>
      <c r="AZ185" s="149"/>
      <c r="BA185" s="149"/>
      <c r="BB185" s="149"/>
      <c r="BC185" s="149"/>
      <c r="BD185" s="149"/>
      <c r="BE185" s="149"/>
      <c r="BF185" s="149"/>
      <c r="BG185" s="149"/>
      <c r="BH185" s="149"/>
    </row>
    <row r="186" spans="1:60" outlineLevel="1" x14ac:dyDescent="0.2">
      <c r="A186" s="181">
        <v>161</v>
      </c>
      <c r="B186" s="182" t="s">
        <v>839</v>
      </c>
      <c r="C186" s="191" t="s">
        <v>840</v>
      </c>
      <c r="D186" s="183" t="s">
        <v>530</v>
      </c>
      <c r="E186" s="184">
        <v>1</v>
      </c>
      <c r="F186" s="185"/>
      <c r="G186" s="186">
        <f t="shared" si="35"/>
        <v>0</v>
      </c>
      <c r="H186" s="161"/>
      <c r="I186" s="160">
        <f t="shared" si="36"/>
        <v>0</v>
      </c>
      <c r="J186" s="161"/>
      <c r="K186" s="160">
        <f t="shared" si="37"/>
        <v>0</v>
      </c>
      <c r="L186" s="160">
        <v>21</v>
      </c>
      <c r="M186" s="160">
        <f t="shared" si="38"/>
        <v>0</v>
      </c>
      <c r="N186" s="159">
        <v>0</v>
      </c>
      <c r="O186" s="159">
        <f t="shared" si="39"/>
        <v>0</v>
      </c>
      <c r="P186" s="159">
        <v>0</v>
      </c>
      <c r="Q186" s="159">
        <f t="shared" si="40"/>
        <v>0</v>
      </c>
      <c r="R186" s="160"/>
      <c r="S186" s="160" t="s">
        <v>225</v>
      </c>
      <c r="T186" s="160" t="s">
        <v>226</v>
      </c>
      <c r="U186" s="160">
        <v>0</v>
      </c>
      <c r="V186" s="160">
        <f t="shared" si="41"/>
        <v>0</v>
      </c>
      <c r="W186" s="160"/>
      <c r="X186" s="160" t="s">
        <v>166</v>
      </c>
      <c r="Y186" s="149"/>
      <c r="Z186" s="149"/>
      <c r="AA186" s="149"/>
      <c r="AB186" s="149"/>
      <c r="AC186" s="149"/>
      <c r="AD186" s="149"/>
      <c r="AE186" s="149"/>
      <c r="AF186" s="149"/>
      <c r="AG186" s="149" t="s">
        <v>167</v>
      </c>
      <c r="AH186" s="149"/>
      <c r="AI186" s="149"/>
      <c r="AJ186" s="149"/>
      <c r="AK186" s="149"/>
      <c r="AL186" s="149"/>
      <c r="AM186" s="149"/>
      <c r="AN186" s="149"/>
      <c r="AO186" s="149"/>
      <c r="AP186" s="149"/>
      <c r="AQ186" s="149"/>
      <c r="AR186" s="149"/>
      <c r="AS186" s="149"/>
      <c r="AT186" s="149"/>
      <c r="AU186" s="149"/>
      <c r="AV186" s="149"/>
      <c r="AW186" s="149"/>
      <c r="AX186" s="149"/>
      <c r="AY186" s="149"/>
      <c r="AZ186" s="149"/>
      <c r="BA186" s="149"/>
      <c r="BB186" s="149"/>
      <c r="BC186" s="149"/>
      <c r="BD186" s="149"/>
      <c r="BE186" s="149"/>
      <c r="BF186" s="149"/>
      <c r="BG186" s="149"/>
      <c r="BH186" s="149"/>
    </row>
    <row r="187" spans="1:60" ht="22.5" outlineLevel="1" x14ac:dyDescent="0.2">
      <c r="A187" s="181">
        <v>162</v>
      </c>
      <c r="B187" s="182" t="s">
        <v>841</v>
      </c>
      <c r="C187" s="191" t="s">
        <v>842</v>
      </c>
      <c r="D187" s="183" t="s">
        <v>661</v>
      </c>
      <c r="E187" s="184">
        <v>1</v>
      </c>
      <c r="F187" s="185"/>
      <c r="G187" s="186">
        <f t="shared" si="35"/>
        <v>0</v>
      </c>
      <c r="H187" s="161"/>
      <c r="I187" s="160">
        <f t="shared" si="36"/>
        <v>0</v>
      </c>
      <c r="J187" s="161"/>
      <c r="K187" s="160">
        <f t="shared" si="37"/>
        <v>0</v>
      </c>
      <c r="L187" s="160">
        <v>21</v>
      </c>
      <c r="M187" s="160">
        <f t="shared" si="38"/>
        <v>0</v>
      </c>
      <c r="N187" s="159">
        <v>0</v>
      </c>
      <c r="O187" s="159">
        <f t="shared" si="39"/>
        <v>0</v>
      </c>
      <c r="P187" s="159">
        <v>0</v>
      </c>
      <c r="Q187" s="159">
        <f t="shared" si="40"/>
        <v>0</v>
      </c>
      <c r="R187" s="160"/>
      <c r="S187" s="160" t="s">
        <v>225</v>
      </c>
      <c r="T187" s="160" t="s">
        <v>226</v>
      </c>
      <c r="U187" s="160">
        <v>0</v>
      </c>
      <c r="V187" s="160">
        <f t="shared" si="41"/>
        <v>0</v>
      </c>
      <c r="W187" s="160"/>
      <c r="X187" s="160" t="s">
        <v>166</v>
      </c>
      <c r="Y187" s="149"/>
      <c r="Z187" s="149"/>
      <c r="AA187" s="149"/>
      <c r="AB187" s="149"/>
      <c r="AC187" s="149"/>
      <c r="AD187" s="149"/>
      <c r="AE187" s="149"/>
      <c r="AF187" s="149"/>
      <c r="AG187" s="149" t="s">
        <v>167</v>
      </c>
      <c r="AH187" s="149"/>
      <c r="AI187" s="149"/>
      <c r="AJ187" s="149"/>
      <c r="AK187" s="149"/>
      <c r="AL187" s="149"/>
      <c r="AM187" s="149"/>
      <c r="AN187" s="149"/>
      <c r="AO187" s="149"/>
      <c r="AP187" s="149"/>
      <c r="AQ187" s="149"/>
      <c r="AR187" s="149"/>
      <c r="AS187" s="149"/>
      <c r="AT187" s="149"/>
      <c r="AU187" s="149"/>
      <c r="AV187" s="149"/>
      <c r="AW187" s="149"/>
      <c r="AX187" s="149"/>
      <c r="AY187" s="149"/>
      <c r="AZ187" s="149"/>
      <c r="BA187" s="149"/>
      <c r="BB187" s="149"/>
      <c r="BC187" s="149"/>
      <c r="BD187" s="149"/>
      <c r="BE187" s="149"/>
      <c r="BF187" s="149"/>
      <c r="BG187" s="149"/>
      <c r="BH187" s="149"/>
    </row>
    <row r="188" spans="1:60" outlineLevel="1" x14ac:dyDescent="0.2">
      <c r="A188" s="181">
        <v>163</v>
      </c>
      <c r="B188" s="182" t="s">
        <v>843</v>
      </c>
      <c r="C188" s="191" t="s">
        <v>844</v>
      </c>
      <c r="D188" s="183" t="s">
        <v>661</v>
      </c>
      <c r="E188" s="184">
        <v>1</v>
      </c>
      <c r="F188" s="185"/>
      <c r="G188" s="186">
        <f t="shared" si="35"/>
        <v>0</v>
      </c>
      <c r="H188" s="161"/>
      <c r="I188" s="160">
        <f t="shared" si="36"/>
        <v>0</v>
      </c>
      <c r="J188" s="161"/>
      <c r="K188" s="160">
        <f t="shared" si="37"/>
        <v>0</v>
      </c>
      <c r="L188" s="160">
        <v>21</v>
      </c>
      <c r="M188" s="160">
        <f t="shared" si="38"/>
        <v>0</v>
      </c>
      <c r="N188" s="159">
        <v>0</v>
      </c>
      <c r="O188" s="159">
        <f t="shared" si="39"/>
        <v>0</v>
      </c>
      <c r="P188" s="159">
        <v>0</v>
      </c>
      <c r="Q188" s="159">
        <f t="shared" si="40"/>
        <v>0</v>
      </c>
      <c r="R188" s="160"/>
      <c r="S188" s="160" t="s">
        <v>225</v>
      </c>
      <c r="T188" s="160" t="s">
        <v>226</v>
      </c>
      <c r="U188" s="160">
        <v>0</v>
      </c>
      <c r="V188" s="160">
        <f t="shared" si="41"/>
        <v>0</v>
      </c>
      <c r="W188" s="160"/>
      <c r="X188" s="160" t="s">
        <v>166</v>
      </c>
      <c r="Y188" s="149"/>
      <c r="Z188" s="149"/>
      <c r="AA188" s="149"/>
      <c r="AB188" s="149"/>
      <c r="AC188" s="149"/>
      <c r="AD188" s="149"/>
      <c r="AE188" s="149"/>
      <c r="AF188" s="149"/>
      <c r="AG188" s="149" t="s">
        <v>167</v>
      </c>
      <c r="AH188" s="149"/>
      <c r="AI188" s="149"/>
      <c r="AJ188" s="149"/>
      <c r="AK188" s="149"/>
      <c r="AL188" s="149"/>
      <c r="AM188" s="149"/>
      <c r="AN188" s="149"/>
      <c r="AO188" s="149"/>
      <c r="AP188" s="149"/>
      <c r="AQ188" s="149"/>
      <c r="AR188" s="149"/>
      <c r="AS188" s="149"/>
      <c r="AT188" s="149"/>
      <c r="AU188" s="149"/>
      <c r="AV188" s="149"/>
      <c r="AW188" s="149"/>
      <c r="AX188" s="149"/>
      <c r="AY188" s="149"/>
      <c r="AZ188" s="149"/>
      <c r="BA188" s="149"/>
      <c r="BB188" s="149"/>
      <c r="BC188" s="149"/>
      <c r="BD188" s="149"/>
      <c r="BE188" s="149"/>
      <c r="BF188" s="149"/>
      <c r="BG188" s="149"/>
      <c r="BH188" s="149"/>
    </row>
    <row r="189" spans="1:60" outlineLevel="1" x14ac:dyDescent="0.2">
      <c r="A189" s="181">
        <v>164</v>
      </c>
      <c r="B189" s="182" t="s">
        <v>845</v>
      </c>
      <c r="C189" s="191" t="s">
        <v>846</v>
      </c>
      <c r="D189" s="183" t="s">
        <v>661</v>
      </c>
      <c r="E189" s="184">
        <v>1</v>
      </c>
      <c r="F189" s="185"/>
      <c r="G189" s="186">
        <f t="shared" si="35"/>
        <v>0</v>
      </c>
      <c r="H189" s="161"/>
      <c r="I189" s="160">
        <f t="shared" si="36"/>
        <v>0</v>
      </c>
      <c r="J189" s="161"/>
      <c r="K189" s="160">
        <f t="shared" si="37"/>
        <v>0</v>
      </c>
      <c r="L189" s="160">
        <v>21</v>
      </c>
      <c r="M189" s="160">
        <f t="shared" si="38"/>
        <v>0</v>
      </c>
      <c r="N189" s="159">
        <v>0</v>
      </c>
      <c r="O189" s="159">
        <f t="shared" si="39"/>
        <v>0</v>
      </c>
      <c r="P189" s="159">
        <v>0</v>
      </c>
      <c r="Q189" s="159">
        <f t="shared" si="40"/>
        <v>0</v>
      </c>
      <c r="R189" s="160"/>
      <c r="S189" s="160" t="s">
        <v>225</v>
      </c>
      <c r="T189" s="160" t="s">
        <v>226</v>
      </c>
      <c r="U189" s="160">
        <v>0</v>
      </c>
      <c r="V189" s="160">
        <f t="shared" si="41"/>
        <v>0</v>
      </c>
      <c r="W189" s="160"/>
      <c r="X189" s="160" t="s">
        <v>166</v>
      </c>
      <c r="Y189" s="149"/>
      <c r="Z189" s="149"/>
      <c r="AA189" s="149"/>
      <c r="AB189" s="149"/>
      <c r="AC189" s="149"/>
      <c r="AD189" s="149"/>
      <c r="AE189" s="149"/>
      <c r="AF189" s="149"/>
      <c r="AG189" s="149" t="s">
        <v>167</v>
      </c>
      <c r="AH189" s="149"/>
      <c r="AI189" s="149"/>
      <c r="AJ189" s="149"/>
      <c r="AK189" s="149"/>
      <c r="AL189" s="149"/>
      <c r="AM189" s="149"/>
      <c r="AN189" s="149"/>
      <c r="AO189" s="149"/>
      <c r="AP189" s="149"/>
      <c r="AQ189" s="149"/>
      <c r="AR189" s="149"/>
      <c r="AS189" s="149"/>
      <c r="AT189" s="149"/>
      <c r="AU189" s="149"/>
      <c r="AV189" s="149"/>
      <c r="AW189" s="149"/>
      <c r="AX189" s="149"/>
      <c r="AY189" s="149"/>
      <c r="AZ189" s="149"/>
      <c r="BA189" s="149"/>
      <c r="BB189" s="149"/>
      <c r="BC189" s="149"/>
      <c r="BD189" s="149"/>
      <c r="BE189" s="149"/>
      <c r="BF189" s="149"/>
      <c r="BG189" s="149"/>
      <c r="BH189" s="149"/>
    </row>
    <row r="190" spans="1:60" ht="22.5" outlineLevel="1" x14ac:dyDescent="0.2">
      <c r="A190" s="181">
        <v>165</v>
      </c>
      <c r="B190" s="182" t="s">
        <v>847</v>
      </c>
      <c r="C190" s="191" t="s">
        <v>848</v>
      </c>
      <c r="D190" s="183" t="s">
        <v>224</v>
      </c>
      <c r="E190" s="184">
        <v>6</v>
      </c>
      <c r="F190" s="185"/>
      <c r="G190" s="186">
        <f t="shared" si="35"/>
        <v>0</v>
      </c>
      <c r="H190" s="161"/>
      <c r="I190" s="160">
        <f t="shared" si="36"/>
        <v>0</v>
      </c>
      <c r="J190" s="161"/>
      <c r="K190" s="160">
        <f t="shared" si="37"/>
        <v>0</v>
      </c>
      <c r="L190" s="160">
        <v>21</v>
      </c>
      <c r="M190" s="160">
        <f t="shared" si="38"/>
        <v>0</v>
      </c>
      <c r="N190" s="159">
        <v>0</v>
      </c>
      <c r="O190" s="159">
        <f t="shared" si="39"/>
        <v>0</v>
      </c>
      <c r="P190" s="159">
        <v>0</v>
      </c>
      <c r="Q190" s="159">
        <f t="shared" si="40"/>
        <v>0</v>
      </c>
      <c r="R190" s="160"/>
      <c r="S190" s="160" t="s">
        <v>225</v>
      </c>
      <c r="T190" s="160" t="s">
        <v>226</v>
      </c>
      <c r="U190" s="160">
        <v>0</v>
      </c>
      <c r="V190" s="160">
        <f t="shared" si="41"/>
        <v>0</v>
      </c>
      <c r="W190" s="160"/>
      <c r="X190" s="160" t="s">
        <v>166</v>
      </c>
      <c r="Y190" s="149"/>
      <c r="Z190" s="149"/>
      <c r="AA190" s="149"/>
      <c r="AB190" s="149"/>
      <c r="AC190" s="149"/>
      <c r="AD190" s="149"/>
      <c r="AE190" s="149"/>
      <c r="AF190" s="149"/>
      <c r="AG190" s="149" t="s">
        <v>167</v>
      </c>
      <c r="AH190" s="149"/>
      <c r="AI190" s="149"/>
      <c r="AJ190" s="149"/>
      <c r="AK190" s="149"/>
      <c r="AL190" s="149"/>
      <c r="AM190" s="149"/>
      <c r="AN190" s="149"/>
      <c r="AO190" s="149"/>
      <c r="AP190" s="149"/>
      <c r="AQ190" s="149"/>
      <c r="AR190" s="149"/>
      <c r="AS190" s="149"/>
      <c r="AT190" s="149"/>
      <c r="AU190" s="149"/>
      <c r="AV190" s="149"/>
      <c r="AW190" s="149"/>
      <c r="AX190" s="149"/>
      <c r="AY190" s="149"/>
      <c r="AZ190" s="149"/>
      <c r="BA190" s="149"/>
      <c r="BB190" s="149"/>
      <c r="BC190" s="149"/>
      <c r="BD190" s="149"/>
      <c r="BE190" s="149"/>
      <c r="BF190" s="149"/>
      <c r="BG190" s="149"/>
      <c r="BH190" s="149"/>
    </row>
    <row r="191" spans="1:60" outlineLevel="1" x14ac:dyDescent="0.2">
      <c r="A191" s="181">
        <v>166</v>
      </c>
      <c r="B191" s="182" t="s">
        <v>849</v>
      </c>
      <c r="C191" s="191" t="s">
        <v>850</v>
      </c>
      <c r="D191" s="183" t="s">
        <v>224</v>
      </c>
      <c r="E191" s="184">
        <v>4</v>
      </c>
      <c r="F191" s="185"/>
      <c r="G191" s="186">
        <f t="shared" si="35"/>
        <v>0</v>
      </c>
      <c r="H191" s="161"/>
      <c r="I191" s="160">
        <f t="shared" si="36"/>
        <v>0</v>
      </c>
      <c r="J191" s="161"/>
      <c r="K191" s="160">
        <f t="shared" si="37"/>
        <v>0</v>
      </c>
      <c r="L191" s="160">
        <v>21</v>
      </c>
      <c r="M191" s="160">
        <f t="shared" si="38"/>
        <v>0</v>
      </c>
      <c r="N191" s="159">
        <v>0</v>
      </c>
      <c r="O191" s="159">
        <f t="shared" si="39"/>
        <v>0</v>
      </c>
      <c r="P191" s="159">
        <v>0</v>
      </c>
      <c r="Q191" s="159">
        <f t="shared" si="40"/>
        <v>0</v>
      </c>
      <c r="R191" s="160"/>
      <c r="S191" s="160" t="s">
        <v>225</v>
      </c>
      <c r="T191" s="160" t="s">
        <v>226</v>
      </c>
      <c r="U191" s="160">
        <v>0</v>
      </c>
      <c r="V191" s="160">
        <f t="shared" si="41"/>
        <v>0</v>
      </c>
      <c r="W191" s="160"/>
      <c r="X191" s="160" t="s">
        <v>166</v>
      </c>
      <c r="Y191" s="149"/>
      <c r="Z191" s="149"/>
      <c r="AA191" s="149"/>
      <c r="AB191" s="149"/>
      <c r="AC191" s="149"/>
      <c r="AD191" s="149"/>
      <c r="AE191" s="149"/>
      <c r="AF191" s="149"/>
      <c r="AG191" s="149" t="s">
        <v>167</v>
      </c>
      <c r="AH191" s="149"/>
      <c r="AI191" s="149"/>
      <c r="AJ191" s="149"/>
      <c r="AK191" s="149"/>
      <c r="AL191" s="149"/>
      <c r="AM191" s="149"/>
      <c r="AN191" s="149"/>
      <c r="AO191" s="149"/>
      <c r="AP191" s="149"/>
      <c r="AQ191" s="149"/>
      <c r="AR191" s="149"/>
      <c r="AS191" s="149"/>
      <c r="AT191" s="149"/>
      <c r="AU191" s="149"/>
      <c r="AV191" s="149"/>
      <c r="AW191" s="149"/>
      <c r="AX191" s="149"/>
      <c r="AY191" s="149"/>
      <c r="AZ191" s="149"/>
      <c r="BA191" s="149"/>
      <c r="BB191" s="149"/>
      <c r="BC191" s="149"/>
      <c r="BD191" s="149"/>
      <c r="BE191" s="149"/>
      <c r="BF191" s="149"/>
      <c r="BG191" s="149"/>
      <c r="BH191" s="149"/>
    </row>
    <row r="192" spans="1:60" outlineLevel="1" x14ac:dyDescent="0.2">
      <c r="A192" s="181">
        <v>167</v>
      </c>
      <c r="B192" s="182" t="s">
        <v>851</v>
      </c>
      <c r="C192" s="191" t="s">
        <v>852</v>
      </c>
      <c r="D192" s="183" t="s">
        <v>224</v>
      </c>
      <c r="E192" s="184">
        <v>14</v>
      </c>
      <c r="F192" s="185"/>
      <c r="G192" s="186">
        <f t="shared" ref="G192:G223" si="42">ROUND(E192*F192,2)</f>
        <v>0</v>
      </c>
      <c r="H192" s="161"/>
      <c r="I192" s="160">
        <f t="shared" ref="I192:I223" si="43">ROUND(E192*H192,2)</f>
        <v>0</v>
      </c>
      <c r="J192" s="161"/>
      <c r="K192" s="160">
        <f t="shared" ref="K192:K223" si="44">ROUND(E192*J192,2)</f>
        <v>0</v>
      </c>
      <c r="L192" s="160">
        <v>21</v>
      </c>
      <c r="M192" s="160">
        <f t="shared" ref="M192:M223" si="45">G192*(1+L192/100)</f>
        <v>0</v>
      </c>
      <c r="N192" s="159">
        <v>0</v>
      </c>
      <c r="O192" s="159">
        <f t="shared" ref="O192:O223" si="46">ROUND(E192*N192,2)</f>
        <v>0</v>
      </c>
      <c r="P192" s="159">
        <v>0</v>
      </c>
      <c r="Q192" s="159">
        <f t="shared" ref="Q192:Q223" si="47">ROUND(E192*P192,2)</f>
        <v>0</v>
      </c>
      <c r="R192" s="160"/>
      <c r="S192" s="160" t="s">
        <v>225</v>
      </c>
      <c r="T192" s="160" t="s">
        <v>226</v>
      </c>
      <c r="U192" s="160">
        <v>0</v>
      </c>
      <c r="V192" s="160">
        <f t="shared" ref="V192:V223" si="48">ROUND(E192*U192,2)</f>
        <v>0</v>
      </c>
      <c r="W192" s="160"/>
      <c r="X192" s="160" t="s">
        <v>166</v>
      </c>
      <c r="Y192" s="149"/>
      <c r="Z192" s="149"/>
      <c r="AA192" s="149"/>
      <c r="AB192" s="149"/>
      <c r="AC192" s="149"/>
      <c r="AD192" s="149"/>
      <c r="AE192" s="149"/>
      <c r="AF192" s="149"/>
      <c r="AG192" s="149" t="s">
        <v>167</v>
      </c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49"/>
      <c r="BC192" s="149"/>
      <c r="BD192" s="149"/>
      <c r="BE192" s="149"/>
      <c r="BF192" s="149"/>
      <c r="BG192" s="149"/>
      <c r="BH192" s="149"/>
    </row>
    <row r="193" spans="1:60" outlineLevel="1" x14ac:dyDescent="0.2">
      <c r="A193" s="181">
        <v>168</v>
      </c>
      <c r="B193" s="182" t="s">
        <v>853</v>
      </c>
      <c r="C193" s="191" t="s">
        <v>854</v>
      </c>
      <c r="D193" s="183" t="s">
        <v>224</v>
      </c>
      <c r="E193" s="184">
        <v>3</v>
      </c>
      <c r="F193" s="185"/>
      <c r="G193" s="186">
        <f t="shared" si="42"/>
        <v>0</v>
      </c>
      <c r="H193" s="161"/>
      <c r="I193" s="160">
        <f t="shared" si="43"/>
        <v>0</v>
      </c>
      <c r="J193" s="161"/>
      <c r="K193" s="160">
        <f t="shared" si="44"/>
        <v>0</v>
      </c>
      <c r="L193" s="160">
        <v>21</v>
      </c>
      <c r="M193" s="160">
        <f t="shared" si="45"/>
        <v>0</v>
      </c>
      <c r="N193" s="159">
        <v>0</v>
      </c>
      <c r="O193" s="159">
        <f t="shared" si="46"/>
        <v>0</v>
      </c>
      <c r="P193" s="159">
        <v>0</v>
      </c>
      <c r="Q193" s="159">
        <f t="shared" si="47"/>
        <v>0</v>
      </c>
      <c r="R193" s="160"/>
      <c r="S193" s="160" t="s">
        <v>225</v>
      </c>
      <c r="T193" s="160" t="s">
        <v>226</v>
      </c>
      <c r="U193" s="160">
        <v>0</v>
      </c>
      <c r="V193" s="160">
        <f t="shared" si="48"/>
        <v>0</v>
      </c>
      <c r="W193" s="160"/>
      <c r="X193" s="160" t="s">
        <v>166</v>
      </c>
      <c r="Y193" s="149"/>
      <c r="Z193" s="149"/>
      <c r="AA193" s="149"/>
      <c r="AB193" s="149"/>
      <c r="AC193" s="149"/>
      <c r="AD193" s="149"/>
      <c r="AE193" s="149"/>
      <c r="AF193" s="149"/>
      <c r="AG193" s="149" t="s">
        <v>167</v>
      </c>
      <c r="AH193" s="149"/>
      <c r="AI193" s="149"/>
      <c r="AJ193" s="149"/>
      <c r="AK193" s="149"/>
      <c r="AL193" s="149"/>
      <c r="AM193" s="149"/>
      <c r="AN193" s="149"/>
      <c r="AO193" s="149"/>
      <c r="AP193" s="149"/>
      <c r="AQ193" s="149"/>
      <c r="AR193" s="149"/>
      <c r="AS193" s="149"/>
      <c r="AT193" s="149"/>
      <c r="AU193" s="149"/>
      <c r="AV193" s="149"/>
      <c r="AW193" s="149"/>
      <c r="AX193" s="149"/>
      <c r="AY193" s="149"/>
      <c r="AZ193" s="149"/>
      <c r="BA193" s="149"/>
      <c r="BB193" s="149"/>
      <c r="BC193" s="149"/>
      <c r="BD193" s="149"/>
      <c r="BE193" s="149"/>
      <c r="BF193" s="149"/>
      <c r="BG193" s="149"/>
      <c r="BH193" s="149"/>
    </row>
    <row r="194" spans="1:60" x14ac:dyDescent="0.2">
      <c r="A194" s="168" t="s">
        <v>160</v>
      </c>
      <c r="B194" s="169" t="s">
        <v>76</v>
      </c>
      <c r="C194" s="188" t="s">
        <v>77</v>
      </c>
      <c r="D194" s="170"/>
      <c r="E194" s="171"/>
      <c r="F194" s="172"/>
      <c r="G194" s="173">
        <f>SUMIF(AG195:AG210,"&lt;&gt;NOR",G195:G210)</f>
        <v>0</v>
      </c>
      <c r="H194" s="167"/>
      <c r="I194" s="167">
        <f>SUM(I195:I210)</f>
        <v>0</v>
      </c>
      <c r="J194" s="167"/>
      <c r="K194" s="167">
        <f>SUM(K195:K210)</f>
        <v>0</v>
      </c>
      <c r="L194" s="167"/>
      <c r="M194" s="167">
        <f>SUM(M195:M210)</f>
        <v>0</v>
      </c>
      <c r="N194" s="166"/>
      <c r="O194" s="166">
        <f>SUM(O195:O210)</f>
        <v>0</v>
      </c>
      <c r="P194" s="166"/>
      <c r="Q194" s="166">
        <f>SUM(Q195:Q210)</f>
        <v>0</v>
      </c>
      <c r="R194" s="167"/>
      <c r="S194" s="167"/>
      <c r="T194" s="167"/>
      <c r="U194" s="167"/>
      <c r="V194" s="167">
        <f>SUM(V195:V210)</f>
        <v>0</v>
      </c>
      <c r="W194" s="167"/>
      <c r="X194" s="167"/>
      <c r="AG194" t="s">
        <v>161</v>
      </c>
    </row>
    <row r="195" spans="1:60" outlineLevel="1" x14ac:dyDescent="0.2">
      <c r="A195" s="181">
        <v>169</v>
      </c>
      <c r="B195" s="182" t="s">
        <v>855</v>
      </c>
      <c r="C195" s="191" t="s">
        <v>856</v>
      </c>
      <c r="D195" s="183" t="s">
        <v>196</v>
      </c>
      <c r="E195" s="184">
        <v>2</v>
      </c>
      <c r="F195" s="185"/>
      <c r="G195" s="186">
        <f t="shared" ref="G195:G210" si="49">ROUND(E195*F195,2)</f>
        <v>0</v>
      </c>
      <c r="H195" s="161"/>
      <c r="I195" s="160">
        <f t="shared" ref="I195:I210" si="50">ROUND(E195*H195,2)</f>
        <v>0</v>
      </c>
      <c r="J195" s="161"/>
      <c r="K195" s="160">
        <f t="shared" ref="K195:K210" si="51">ROUND(E195*J195,2)</f>
        <v>0</v>
      </c>
      <c r="L195" s="160">
        <v>21</v>
      </c>
      <c r="M195" s="160">
        <f t="shared" ref="M195:M210" si="52">G195*(1+L195/100)</f>
        <v>0</v>
      </c>
      <c r="N195" s="159">
        <v>0</v>
      </c>
      <c r="O195" s="159">
        <f t="shared" ref="O195:O210" si="53">ROUND(E195*N195,2)</f>
        <v>0</v>
      </c>
      <c r="P195" s="159">
        <v>0</v>
      </c>
      <c r="Q195" s="159">
        <f t="shared" ref="Q195:Q210" si="54">ROUND(E195*P195,2)</f>
        <v>0</v>
      </c>
      <c r="R195" s="160"/>
      <c r="S195" s="160" t="s">
        <v>225</v>
      </c>
      <c r="T195" s="160" t="s">
        <v>226</v>
      </c>
      <c r="U195" s="160">
        <v>0</v>
      </c>
      <c r="V195" s="160">
        <f t="shared" ref="V195:V210" si="55">ROUND(E195*U195,2)</f>
        <v>0</v>
      </c>
      <c r="W195" s="160"/>
      <c r="X195" s="160" t="s">
        <v>166</v>
      </c>
      <c r="Y195" s="149"/>
      <c r="Z195" s="149"/>
      <c r="AA195" s="149"/>
      <c r="AB195" s="149"/>
      <c r="AC195" s="149"/>
      <c r="AD195" s="149"/>
      <c r="AE195" s="149"/>
      <c r="AF195" s="149"/>
      <c r="AG195" s="149" t="s">
        <v>167</v>
      </c>
      <c r="AH195" s="149"/>
      <c r="AI195" s="149"/>
      <c r="AJ195" s="149"/>
      <c r="AK195" s="149"/>
      <c r="AL195" s="149"/>
      <c r="AM195" s="149"/>
      <c r="AN195" s="149"/>
      <c r="AO195" s="149"/>
      <c r="AP195" s="149"/>
      <c r="AQ195" s="149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49"/>
      <c r="BB195" s="149"/>
      <c r="BC195" s="149"/>
      <c r="BD195" s="149"/>
      <c r="BE195" s="149"/>
      <c r="BF195" s="149"/>
      <c r="BG195" s="149"/>
      <c r="BH195" s="149"/>
    </row>
    <row r="196" spans="1:60" outlineLevel="1" x14ac:dyDescent="0.2">
      <c r="A196" s="181">
        <v>170</v>
      </c>
      <c r="B196" s="182" t="s">
        <v>857</v>
      </c>
      <c r="C196" s="191" t="s">
        <v>858</v>
      </c>
      <c r="D196" s="183" t="s">
        <v>530</v>
      </c>
      <c r="E196" s="184">
        <v>8</v>
      </c>
      <c r="F196" s="185"/>
      <c r="G196" s="186">
        <f t="shared" si="49"/>
        <v>0</v>
      </c>
      <c r="H196" s="161"/>
      <c r="I196" s="160">
        <f t="shared" si="50"/>
        <v>0</v>
      </c>
      <c r="J196" s="161"/>
      <c r="K196" s="160">
        <f t="shared" si="51"/>
        <v>0</v>
      </c>
      <c r="L196" s="160">
        <v>21</v>
      </c>
      <c r="M196" s="160">
        <f t="shared" si="52"/>
        <v>0</v>
      </c>
      <c r="N196" s="159">
        <v>0</v>
      </c>
      <c r="O196" s="159">
        <f t="shared" si="53"/>
        <v>0</v>
      </c>
      <c r="P196" s="159">
        <v>0</v>
      </c>
      <c r="Q196" s="159">
        <f t="shared" si="54"/>
        <v>0</v>
      </c>
      <c r="R196" s="160"/>
      <c r="S196" s="160" t="s">
        <v>225</v>
      </c>
      <c r="T196" s="160" t="s">
        <v>226</v>
      </c>
      <c r="U196" s="160">
        <v>0</v>
      </c>
      <c r="V196" s="160">
        <f t="shared" si="55"/>
        <v>0</v>
      </c>
      <c r="W196" s="160"/>
      <c r="X196" s="160" t="s">
        <v>166</v>
      </c>
      <c r="Y196" s="149"/>
      <c r="Z196" s="149"/>
      <c r="AA196" s="149"/>
      <c r="AB196" s="149"/>
      <c r="AC196" s="149"/>
      <c r="AD196" s="149"/>
      <c r="AE196" s="149"/>
      <c r="AF196" s="149"/>
      <c r="AG196" s="149" t="s">
        <v>167</v>
      </c>
      <c r="AH196" s="149"/>
      <c r="AI196" s="149"/>
      <c r="AJ196" s="149"/>
      <c r="AK196" s="149"/>
      <c r="AL196" s="149"/>
      <c r="AM196" s="149"/>
      <c r="AN196" s="149"/>
      <c r="AO196" s="149"/>
      <c r="AP196" s="149"/>
      <c r="AQ196" s="149"/>
      <c r="AR196" s="149"/>
      <c r="AS196" s="149"/>
      <c r="AT196" s="149"/>
      <c r="AU196" s="149"/>
      <c r="AV196" s="149"/>
      <c r="AW196" s="149"/>
      <c r="AX196" s="149"/>
      <c r="AY196" s="149"/>
      <c r="AZ196" s="149"/>
      <c r="BA196" s="149"/>
      <c r="BB196" s="149"/>
      <c r="BC196" s="149"/>
      <c r="BD196" s="149"/>
      <c r="BE196" s="149"/>
      <c r="BF196" s="149"/>
      <c r="BG196" s="149"/>
      <c r="BH196" s="149"/>
    </row>
    <row r="197" spans="1:60" ht="22.5" outlineLevel="1" x14ac:dyDescent="0.2">
      <c r="A197" s="181">
        <v>171</v>
      </c>
      <c r="B197" s="182" t="s">
        <v>859</v>
      </c>
      <c r="C197" s="191" t="s">
        <v>860</v>
      </c>
      <c r="D197" s="183" t="s">
        <v>530</v>
      </c>
      <c r="E197" s="184">
        <v>2</v>
      </c>
      <c r="F197" s="185"/>
      <c r="G197" s="186">
        <f t="shared" si="49"/>
        <v>0</v>
      </c>
      <c r="H197" s="161"/>
      <c r="I197" s="160">
        <f t="shared" si="50"/>
        <v>0</v>
      </c>
      <c r="J197" s="161"/>
      <c r="K197" s="160">
        <f t="shared" si="51"/>
        <v>0</v>
      </c>
      <c r="L197" s="160">
        <v>21</v>
      </c>
      <c r="M197" s="160">
        <f t="shared" si="52"/>
        <v>0</v>
      </c>
      <c r="N197" s="159">
        <v>0</v>
      </c>
      <c r="O197" s="159">
        <f t="shared" si="53"/>
        <v>0</v>
      </c>
      <c r="P197" s="159">
        <v>0</v>
      </c>
      <c r="Q197" s="159">
        <f t="shared" si="54"/>
        <v>0</v>
      </c>
      <c r="R197" s="160"/>
      <c r="S197" s="160" t="s">
        <v>225</v>
      </c>
      <c r="T197" s="160" t="s">
        <v>226</v>
      </c>
      <c r="U197" s="160">
        <v>0</v>
      </c>
      <c r="V197" s="160">
        <f t="shared" si="55"/>
        <v>0</v>
      </c>
      <c r="W197" s="160"/>
      <c r="X197" s="160" t="s">
        <v>166</v>
      </c>
      <c r="Y197" s="149"/>
      <c r="Z197" s="149"/>
      <c r="AA197" s="149"/>
      <c r="AB197" s="149"/>
      <c r="AC197" s="149"/>
      <c r="AD197" s="149"/>
      <c r="AE197" s="149"/>
      <c r="AF197" s="149"/>
      <c r="AG197" s="149" t="s">
        <v>167</v>
      </c>
      <c r="AH197" s="149"/>
      <c r="AI197" s="149"/>
      <c r="AJ197" s="149"/>
      <c r="AK197" s="149"/>
      <c r="AL197" s="149"/>
      <c r="AM197" s="149"/>
      <c r="AN197" s="149"/>
      <c r="AO197" s="149"/>
      <c r="AP197" s="149"/>
      <c r="AQ197" s="149"/>
      <c r="AR197" s="149"/>
      <c r="AS197" s="149"/>
      <c r="AT197" s="149"/>
      <c r="AU197" s="149"/>
      <c r="AV197" s="149"/>
      <c r="AW197" s="149"/>
      <c r="AX197" s="149"/>
      <c r="AY197" s="149"/>
      <c r="AZ197" s="149"/>
      <c r="BA197" s="149"/>
      <c r="BB197" s="149"/>
      <c r="BC197" s="149"/>
      <c r="BD197" s="149"/>
      <c r="BE197" s="149"/>
      <c r="BF197" s="149"/>
      <c r="BG197" s="149"/>
      <c r="BH197" s="149"/>
    </row>
    <row r="198" spans="1:60" outlineLevel="1" x14ac:dyDescent="0.2">
      <c r="A198" s="181">
        <v>172</v>
      </c>
      <c r="B198" s="182" t="s">
        <v>861</v>
      </c>
      <c r="C198" s="191" t="s">
        <v>862</v>
      </c>
      <c r="D198" s="183" t="s">
        <v>196</v>
      </c>
      <c r="E198" s="184">
        <v>200</v>
      </c>
      <c r="F198" s="185"/>
      <c r="G198" s="186">
        <f t="shared" si="49"/>
        <v>0</v>
      </c>
      <c r="H198" s="161"/>
      <c r="I198" s="160">
        <f t="shared" si="50"/>
        <v>0</v>
      </c>
      <c r="J198" s="161"/>
      <c r="K198" s="160">
        <f t="shared" si="51"/>
        <v>0</v>
      </c>
      <c r="L198" s="160">
        <v>21</v>
      </c>
      <c r="M198" s="160">
        <f t="shared" si="52"/>
        <v>0</v>
      </c>
      <c r="N198" s="159">
        <v>0</v>
      </c>
      <c r="O198" s="159">
        <f t="shared" si="53"/>
        <v>0</v>
      </c>
      <c r="P198" s="159">
        <v>0</v>
      </c>
      <c r="Q198" s="159">
        <f t="shared" si="54"/>
        <v>0</v>
      </c>
      <c r="R198" s="160"/>
      <c r="S198" s="160" t="s">
        <v>225</v>
      </c>
      <c r="T198" s="160" t="s">
        <v>226</v>
      </c>
      <c r="U198" s="160">
        <v>0</v>
      </c>
      <c r="V198" s="160">
        <f t="shared" si="55"/>
        <v>0</v>
      </c>
      <c r="W198" s="160"/>
      <c r="X198" s="160" t="s">
        <v>166</v>
      </c>
      <c r="Y198" s="149"/>
      <c r="Z198" s="149"/>
      <c r="AA198" s="149"/>
      <c r="AB198" s="149"/>
      <c r="AC198" s="149"/>
      <c r="AD198" s="149"/>
      <c r="AE198" s="149"/>
      <c r="AF198" s="149"/>
      <c r="AG198" s="149" t="s">
        <v>167</v>
      </c>
      <c r="AH198" s="149"/>
      <c r="AI198" s="149"/>
      <c r="AJ198" s="149"/>
      <c r="AK198" s="149"/>
      <c r="AL198" s="149"/>
      <c r="AM198" s="149"/>
      <c r="AN198" s="149"/>
      <c r="AO198" s="149"/>
      <c r="AP198" s="149"/>
      <c r="AQ198" s="149"/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49"/>
      <c r="BB198" s="149"/>
      <c r="BC198" s="149"/>
      <c r="BD198" s="149"/>
      <c r="BE198" s="149"/>
      <c r="BF198" s="149"/>
      <c r="BG198" s="149"/>
      <c r="BH198" s="149"/>
    </row>
    <row r="199" spans="1:60" ht="22.5" outlineLevel="1" x14ac:dyDescent="0.2">
      <c r="A199" s="181">
        <v>173</v>
      </c>
      <c r="B199" s="182" t="s">
        <v>863</v>
      </c>
      <c r="C199" s="191" t="s">
        <v>864</v>
      </c>
      <c r="D199" s="183" t="s">
        <v>196</v>
      </c>
      <c r="E199" s="184">
        <v>8</v>
      </c>
      <c r="F199" s="185"/>
      <c r="G199" s="186">
        <f t="shared" si="49"/>
        <v>0</v>
      </c>
      <c r="H199" s="161"/>
      <c r="I199" s="160">
        <f t="shared" si="50"/>
        <v>0</v>
      </c>
      <c r="J199" s="161"/>
      <c r="K199" s="160">
        <f t="shared" si="51"/>
        <v>0</v>
      </c>
      <c r="L199" s="160">
        <v>21</v>
      </c>
      <c r="M199" s="160">
        <f t="shared" si="52"/>
        <v>0</v>
      </c>
      <c r="N199" s="159">
        <v>0</v>
      </c>
      <c r="O199" s="159">
        <f t="shared" si="53"/>
        <v>0</v>
      </c>
      <c r="P199" s="159">
        <v>0</v>
      </c>
      <c r="Q199" s="159">
        <f t="shared" si="54"/>
        <v>0</v>
      </c>
      <c r="R199" s="160"/>
      <c r="S199" s="160" t="s">
        <v>225</v>
      </c>
      <c r="T199" s="160" t="s">
        <v>226</v>
      </c>
      <c r="U199" s="160">
        <v>0</v>
      </c>
      <c r="V199" s="160">
        <f t="shared" si="55"/>
        <v>0</v>
      </c>
      <c r="W199" s="160"/>
      <c r="X199" s="160" t="s">
        <v>166</v>
      </c>
      <c r="Y199" s="149"/>
      <c r="Z199" s="149"/>
      <c r="AA199" s="149"/>
      <c r="AB199" s="149"/>
      <c r="AC199" s="149"/>
      <c r="AD199" s="149"/>
      <c r="AE199" s="149"/>
      <c r="AF199" s="149"/>
      <c r="AG199" s="149" t="s">
        <v>167</v>
      </c>
      <c r="AH199" s="149"/>
      <c r="AI199" s="149"/>
      <c r="AJ199" s="149"/>
      <c r="AK199" s="149"/>
      <c r="AL199" s="149"/>
      <c r="AM199" s="149"/>
      <c r="AN199" s="149"/>
      <c r="AO199" s="149"/>
      <c r="AP199" s="149"/>
      <c r="AQ199" s="149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49"/>
      <c r="BB199" s="149"/>
      <c r="BC199" s="149"/>
      <c r="BD199" s="149"/>
      <c r="BE199" s="149"/>
      <c r="BF199" s="149"/>
      <c r="BG199" s="149"/>
      <c r="BH199" s="149"/>
    </row>
    <row r="200" spans="1:60" outlineLevel="1" x14ac:dyDescent="0.2">
      <c r="A200" s="181">
        <v>174</v>
      </c>
      <c r="B200" s="182" t="s">
        <v>865</v>
      </c>
      <c r="C200" s="191" t="s">
        <v>866</v>
      </c>
      <c r="D200" s="183" t="s">
        <v>530</v>
      </c>
      <c r="E200" s="184">
        <v>2</v>
      </c>
      <c r="F200" s="185"/>
      <c r="G200" s="186">
        <f t="shared" si="49"/>
        <v>0</v>
      </c>
      <c r="H200" s="161"/>
      <c r="I200" s="160">
        <f t="shared" si="50"/>
        <v>0</v>
      </c>
      <c r="J200" s="161"/>
      <c r="K200" s="160">
        <f t="shared" si="51"/>
        <v>0</v>
      </c>
      <c r="L200" s="160">
        <v>21</v>
      </c>
      <c r="M200" s="160">
        <f t="shared" si="52"/>
        <v>0</v>
      </c>
      <c r="N200" s="159">
        <v>0</v>
      </c>
      <c r="O200" s="159">
        <f t="shared" si="53"/>
        <v>0</v>
      </c>
      <c r="P200" s="159">
        <v>0</v>
      </c>
      <c r="Q200" s="159">
        <f t="shared" si="54"/>
        <v>0</v>
      </c>
      <c r="R200" s="160"/>
      <c r="S200" s="160" t="s">
        <v>225</v>
      </c>
      <c r="T200" s="160" t="s">
        <v>226</v>
      </c>
      <c r="U200" s="160">
        <v>0</v>
      </c>
      <c r="V200" s="160">
        <f t="shared" si="55"/>
        <v>0</v>
      </c>
      <c r="W200" s="160"/>
      <c r="X200" s="160" t="s">
        <v>166</v>
      </c>
      <c r="Y200" s="149"/>
      <c r="Z200" s="149"/>
      <c r="AA200" s="149"/>
      <c r="AB200" s="149"/>
      <c r="AC200" s="149"/>
      <c r="AD200" s="149"/>
      <c r="AE200" s="149"/>
      <c r="AF200" s="149"/>
      <c r="AG200" s="149" t="s">
        <v>167</v>
      </c>
      <c r="AH200" s="149"/>
      <c r="AI200" s="149"/>
      <c r="AJ200" s="149"/>
      <c r="AK200" s="149"/>
      <c r="AL200" s="149"/>
      <c r="AM200" s="149"/>
      <c r="AN200" s="149"/>
      <c r="AO200" s="149"/>
      <c r="AP200" s="149"/>
      <c r="AQ200" s="149"/>
      <c r="AR200" s="149"/>
      <c r="AS200" s="149"/>
      <c r="AT200" s="149"/>
      <c r="AU200" s="149"/>
      <c r="AV200" s="149"/>
      <c r="AW200" s="149"/>
      <c r="AX200" s="149"/>
      <c r="AY200" s="149"/>
      <c r="AZ200" s="149"/>
      <c r="BA200" s="149"/>
      <c r="BB200" s="149"/>
      <c r="BC200" s="149"/>
      <c r="BD200" s="149"/>
      <c r="BE200" s="149"/>
      <c r="BF200" s="149"/>
      <c r="BG200" s="149"/>
      <c r="BH200" s="149"/>
    </row>
    <row r="201" spans="1:60" ht="22.5" outlineLevel="1" x14ac:dyDescent="0.2">
      <c r="A201" s="181">
        <v>175</v>
      </c>
      <c r="B201" s="182" t="s">
        <v>867</v>
      </c>
      <c r="C201" s="191" t="s">
        <v>868</v>
      </c>
      <c r="D201" s="183" t="s">
        <v>530</v>
      </c>
      <c r="E201" s="184">
        <v>8</v>
      </c>
      <c r="F201" s="185"/>
      <c r="G201" s="186">
        <f t="shared" si="49"/>
        <v>0</v>
      </c>
      <c r="H201" s="161"/>
      <c r="I201" s="160">
        <f t="shared" si="50"/>
        <v>0</v>
      </c>
      <c r="J201" s="161"/>
      <c r="K201" s="160">
        <f t="shared" si="51"/>
        <v>0</v>
      </c>
      <c r="L201" s="160">
        <v>21</v>
      </c>
      <c r="M201" s="160">
        <f t="shared" si="52"/>
        <v>0</v>
      </c>
      <c r="N201" s="159">
        <v>0</v>
      </c>
      <c r="O201" s="159">
        <f t="shared" si="53"/>
        <v>0</v>
      </c>
      <c r="P201" s="159">
        <v>0</v>
      </c>
      <c r="Q201" s="159">
        <f t="shared" si="54"/>
        <v>0</v>
      </c>
      <c r="R201" s="160"/>
      <c r="S201" s="160" t="s">
        <v>225</v>
      </c>
      <c r="T201" s="160" t="s">
        <v>226</v>
      </c>
      <c r="U201" s="160">
        <v>0</v>
      </c>
      <c r="V201" s="160">
        <f t="shared" si="55"/>
        <v>0</v>
      </c>
      <c r="W201" s="160"/>
      <c r="X201" s="160" t="s">
        <v>166</v>
      </c>
      <c r="Y201" s="149"/>
      <c r="Z201" s="149"/>
      <c r="AA201" s="149"/>
      <c r="AB201" s="149"/>
      <c r="AC201" s="149"/>
      <c r="AD201" s="149"/>
      <c r="AE201" s="149"/>
      <c r="AF201" s="149"/>
      <c r="AG201" s="149" t="s">
        <v>167</v>
      </c>
      <c r="AH201" s="149"/>
      <c r="AI201" s="149"/>
      <c r="AJ201" s="149"/>
      <c r="AK201" s="149"/>
      <c r="AL201" s="149"/>
      <c r="AM201" s="149"/>
      <c r="AN201" s="149"/>
      <c r="AO201" s="149"/>
      <c r="AP201" s="149"/>
      <c r="AQ201" s="149"/>
      <c r="AR201" s="149"/>
      <c r="AS201" s="149"/>
      <c r="AT201" s="149"/>
      <c r="AU201" s="149"/>
      <c r="AV201" s="149"/>
      <c r="AW201" s="149"/>
      <c r="AX201" s="149"/>
      <c r="AY201" s="149"/>
      <c r="AZ201" s="149"/>
      <c r="BA201" s="149"/>
      <c r="BB201" s="149"/>
      <c r="BC201" s="149"/>
      <c r="BD201" s="149"/>
      <c r="BE201" s="149"/>
      <c r="BF201" s="149"/>
      <c r="BG201" s="149"/>
      <c r="BH201" s="149"/>
    </row>
    <row r="202" spans="1:60" outlineLevel="1" x14ac:dyDescent="0.2">
      <c r="A202" s="181">
        <v>176</v>
      </c>
      <c r="B202" s="182" t="s">
        <v>869</v>
      </c>
      <c r="C202" s="191" t="s">
        <v>870</v>
      </c>
      <c r="D202" s="183" t="s">
        <v>530</v>
      </c>
      <c r="E202" s="184">
        <v>8</v>
      </c>
      <c r="F202" s="185"/>
      <c r="G202" s="186">
        <f t="shared" si="49"/>
        <v>0</v>
      </c>
      <c r="H202" s="161"/>
      <c r="I202" s="160">
        <f t="shared" si="50"/>
        <v>0</v>
      </c>
      <c r="J202" s="161"/>
      <c r="K202" s="160">
        <f t="shared" si="51"/>
        <v>0</v>
      </c>
      <c r="L202" s="160">
        <v>21</v>
      </c>
      <c r="M202" s="160">
        <f t="shared" si="52"/>
        <v>0</v>
      </c>
      <c r="N202" s="159">
        <v>0</v>
      </c>
      <c r="O202" s="159">
        <f t="shared" si="53"/>
        <v>0</v>
      </c>
      <c r="P202" s="159">
        <v>0</v>
      </c>
      <c r="Q202" s="159">
        <f t="shared" si="54"/>
        <v>0</v>
      </c>
      <c r="R202" s="160"/>
      <c r="S202" s="160" t="s">
        <v>225</v>
      </c>
      <c r="T202" s="160" t="s">
        <v>226</v>
      </c>
      <c r="U202" s="160">
        <v>0</v>
      </c>
      <c r="V202" s="160">
        <f t="shared" si="55"/>
        <v>0</v>
      </c>
      <c r="W202" s="160"/>
      <c r="X202" s="160" t="s">
        <v>166</v>
      </c>
      <c r="Y202" s="149"/>
      <c r="Z202" s="149"/>
      <c r="AA202" s="149"/>
      <c r="AB202" s="149"/>
      <c r="AC202" s="149"/>
      <c r="AD202" s="149"/>
      <c r="AE202" s="149"/>
      <c r="AF202" s="149"/>
      <c r="AG202" s="149" t="s">
        <v>167</v>
      </c>
      <c r="AH202" s="149"/>
      <c r="AI202" s="149"/>
      <c r="AJ202" s="149"/>
      <c r="AK202" s="149"/>
      <c r="AL202" s="149"/>
      <c r="AM202" s="149"/>
      <c r="AN202" s="149"/>
      <c r="AO202" s="149"/>
      <c r="AP202" s="149"/>
      <c r="AQ202" s="149"/>
      <c r="AR202" s="149"/>
      <c r="AS202" s="149"/>
      <c r="AT202" s="149"/>
      <c r="AU202" s="149"/>
      <c r="AV202" s="149"/>
      <c r="AW202" s="149"/>
      <c r="AX202" s="149"/>
      <c r="AY202" s="149"/>
      <c r="AZ202" s="149"/>
      <c r="BA202" s="149"/>
      <c r="BB202" s="149"/>
      <c r="BC202" s="149"/>
      <c r="BD202" s="149"/>
      <c r="BE202" s="149"/>
      <c r="BF202" s="149"/>
      <c r="BG202" s="149"/>
      <c r="BH202" s="149"/>
    </row>
    <row r="203" spans="1:60" outlineLevel="1" x14ac:dyDescent="0.2">
      <c r="A203" s="181">
        <v>177</v>
      </c>
      <c r="B203" s="182" t="s">
        <v>871</v>
      </c>
      <c r="C203" s="191" t="s">
        <v>872</v>
      </c>
      <c r="D203" s="183" t="s">
        <v>530</v>
      </c>
      <c r="E203" s="184">
        <v>1</v>
      </c>
      <c r="F203" s="185"/>
      <c r="G203" s="186">
        <f t="shared" si="49"/>
        <v>0</v>
      </c>
      <c r="H203" s="161"/>
      <c r="I203" s="160">
        <f t="shared" si="50"/>
        <v>0</v>
      </c>
      <c r="J203" s="161"/>
      <c r="K203" s="160">
        <f t="shared" si="51"/>
        <v>0</v>
      </c>
      <c r="L203" s="160">
        <v>21</v>
      </c>
      <c r="M203" s="160">
        <f t="shared" si="52"/>
        <v>0</v>
      </c>
      <c r="N203" s="159">
        <v>0</v>
      </c>
      <c r="O203" s="159">
        <f t="shared" si="53"/>
        <v>0</v>
      </c>
      <c r="P203" s="159">
        <v>0</v>
      </c>
      <c r="Q203" s="159">
        <f t="shared" si="54"/>
        <v>0</v>
      </c>
      <c r="R203" s="160"/>
      <c r="S203" s="160" t="s">
        <v>225</v>
      </c>
      <c r="T203" s="160" t="s">
        <v>226</v>
      </c>
      <c r="U203" s="160">
        <v>0</v>
      </c>
      <c r="V203" s="160">
        <f t="shared" si="55"/>
        <v>0</v>
      </c>
      <c r="W203" s="160"/>
      <c r="X203" s="160" t="s">
        <v>166</v>
      </c>
      <c r="Y203" s="149"/>
      <c r="Z203" s="149"/>
      <c r="AA203" s="149"/>
      <c r="AB203" s="149"/>
      <c r="AC203" s="149"/>
      <c r="AD203" s="149"/>
      <c r="AE203" s="149"/>
      <c r="AF203" s="149"/>
      <c r="AG203" s="149" t="s">
        <v>167</v>
      </c>
      <c r="AH203" s="149"/>
      <c r="AI203" s="149"/>
      <c r="AJ203" s="149"/>
      <c r="AK203" s="149"/>
      <c r="AL203" s="149"/>
      <c r="AM203" s="149"/>
      <c r="AN203" s="149"/>
      <c r="AO203" s="149"/>
      <c r="AP203" s="149"/>
      <c r="AQ203" s="149"/>
      <c r="AR203" s="149"/>
      <c r="AS203" s="149"/>
      <c r="AT203" s="149"/>
      <c r="AU203" s="149"/>
      <c r="AV203" s="149"/>
      <c r="AW203" s="149"/>
      <c r="AX203" s="149"/>
      <c r="AY203" s="149"/>
      <c r="AZ203" s="149"/>
      <c r="BA203" s="149"/>
      <c r="BB203" s="149"/>
      <c r="BC203" s="149"/>
      <c r="BD203" s="149"/>
      <c r="BE203" s="149"/>
      <c r="BF203" s="149"/>
      <c r="BG203" s="149"/>
      <c r="BH203" s="149"/>
    </row>
    <row r="204" spans="1:60" outlineLevel="1" x14ac:dyDescent="0.2">
      <c r="A204" s="181">
        <v>178</v>
      </c>
      <c r="B204" s="182" t="s">
        <v>873</v>
      </c>
      <c r="C204" s="191" t="s">
        <v>874</v>
      </c>
      <c r="D204" s="183" t="s">
        <v>530</v>
      </c>
      <c r="E204" s="184">
        <v>1</v>
      </c>
      <c r="F204" s="185"/>
      <c r="G204" s="186">
        <f t="shared" si="49"/>
        <v>0</v>
      </c>
      <c r="H204" s="161"/>
      <c r="I204" s="160">
        <f t="shared" si="50"/>
        <v>0</v>
      </c>
      <c r="J204" s="161"/>
      <c r="K204" s="160">
        <f t="shared" si="51"/>
        <v>0</v>
      </c>
      <c r="L204" s="160">
        <v>21</v>
      </c>
      <c r="M204" s="160">
        <f t="shared" si="52"/>
        <v>0</v>
      </c>
      <c r="N204" s="159">
        <v>0</v>
      </c>
      <c r="O204" s="159">
        <f t="shared" si="53"/>
        <v>0</v>
      </c>
      <c r="P204" s="159">
        <v>0</v>
      </c>
      <c r="Q204" s="159">
        <f t="shared" si="54"/>
        <v>0</v>
      </c>
      <c r="R204" s="160"/>
      <c r="S204" s="160" t="s">
        <v>225</v>
      </c>
      <c r="T204" s="160" t="s">
        <v>226</v>
      </c>
      <c r="U204" s="160">
        <v>0</v>
      </c>
      <c r="V204" s="160">
        <f t="shared" si="55"/>
        <v>0</v>
      </c>
      <c r="W204" s="160"/>
      <c r="X204" s="160" t="s">
        <v>166</v>
      </c>
      <c r="Y204" s="149"/>
      <c r="Z204" s="149"/>
      <c r="AA204" s="149"/>
      <c r="AB204" s="149"/>
      <c r="AC204" s="149"/>
      <c r="AD204" s="149"/>
      <c r="AE204" s="149"/>
      <c r="AF204" s="149"/>
      <c r="AG204" s="149" t="s">
        <v>167</v>
      </c>
      <c r="AH204" s="149"/>
      <c r="AI204" s="149"/>
      <c r="AJ204" s="149"/>
      <c r="AK204" s="149"/>
      <c r="AL204" s="149"/>
      <c r="AM204" s="149"/>
      <c r="AN204" s="149"/>
      <c r="AO204" s="149"/>
      <c r="AP204" s="149"/>
      <c r="AQ204" s="149"/>
      <c r="AR204" s="149"/>
      <c r="AS204" s="149"/>
      <c r="AT204" s="149"/>
      <c r="AU204" s="149"/>
      <c r="AV204" s="149"/>
      <c r="AW204" s="149"/>
      <c r="AX204" s="149"/>
      <c r="AY204" s="149"/>
      <c r="AZ204" s="149"/>
      <c r="BA204" s="149"/>
      <c r="BB204" s="149"/>
      <c r="BC204" s="149"/>
      <c r="BD204" s="149"/>
      <c r="BE204" s="149"/>
      <c r="BF204" s="149"/>
      <c r="BG204" s="149"/>
      <c r="BH204" s="149"/>
    </row>
    <row r="205" spans="1:60" outlineLevel="1" x14ac:dyDescent="0.2">
      <c r="A205" s="181">
        <v>179</v>
      </c>
      <c r="B205" s="182" t="s">
        <v>875</v>
      </c>
      <c r="C205" s="191" t="s">
        <v>876</v>
      </c>
      <c r="D205" s="183" t="s">
        <v>530</v>
      </c>
      <c r="E205" s="184">
        <v>30</v>
      </c>
      <c r="F205" s="185"/>
      <c r="G205" s="186">
        <f t="shared" si="49"/>
        <v>0</v>
      </c>
      <c r="H205" s="161"/>
      <c r="I205" s="160">
        <f t="shared" si="50"/>
        <v>0</v>
      </c>
      <c r="J205" s="161"/>
      <c r="K205" s="160">
        <f t="shared" si="51"/>
        <v>0</v>
      </c>
      <c r="L205" s="160">
        <v>21</v>
      </c>
      <c r="M205" s="160">
        <f t="shared" si="52"/>
        <v>0</v>
      </c>
      <c r="N205" s="159">
        <v>0</v>
      </c>
      <c r="O205" s="159">
        <f t="shared" si="53"/>
        <v>0</v>
      </c>
      <c r="P205" s="159">
        <v>0</v>
      </c>
      <c r="Q205" s="159">
        <f t="shared" si="54"/>
        <v>0</v>
      </c>
      <c r="R205" s="160"/>
      <c r="S205" s="160" t="s">
        <v>225</v>
      </c>
      <c r="T205" s="160" t="s">
        <v>226</v>
      </c>
      <c r="U205" s="160">
        <v>0</v>
      </c>
      <c r="V205" s="160">
        <f t="shared" si="55"/>
        <v>0</v>
      </c>
      <c r="W205" s="160"/>
      <c r="X205" s="160" t="s">
        <v>166</v>
      </c>
      <c r="Y205" s="149"/>
      <c r="Z205" s="149"/>
      <c r="AA205" s="149"/>
      <c r="AB205" s="149"/>
      <c r="AC205" s="149"/>
      <c r="AD205" s="149"/>
      <c r="AE205" s="149"/>
      <c r="AF205" s="149"/>
      <c r="AG205" s="149" t="s">
        <v>167</v>
      </c>
      <c r="AH205" s="149"/>
      <c r="AI205" s="149"/>
      <c r="AJ205" s="149"/>
      <c r="AK205" s="149"/>
      <c r="AL205" s="149"/>
      <c r="AM205" s="149"/>
      <c r="AN205" s="149"/>
      <c r="AO205" s="149"/>
      <c r="AP205" s="149"/>
      <c r="AQ205" s="149"/>
      <c r="AR205" s="149"/>
      <c r="AS205" s="149"/>
      <c r="AT205" s="149"/>
      <c r="AU205" s="149"/>
      <c r="AV205" s="149"/>
      <c r="AW205" s="149"/>
      <c r="AX205" s="149"/>
      <c r="AY205" s="149"/>
      <c r="AZ205" s="149"/>
      <c r="BA205" s="149"/>
      <c r="BB205" s="149"/>
      <c r="BC205" s="149"/>
      <c r="BD205" s="149"/>
      <c r="BE205" s="149"/>
      <c r="BF205" s="149"/>
      <c r="BG205" s="149"/>
      <c r="BH205" s="149"/>
    </row>
    <row r="206" spans="1:60" outlineLevel="1" x14ac:dyDescent="0.2">
      <c r="A206" s="181">
        <v>180</v>
      </c>
      <c r="B206" s="182" t="s">
        <v>877</v>
      </c>
      <c r="C206" s="191" t="s">
        <v>878</v>
      </c>
      <c r="D206" s="183" t="s">
        <v>530</v>
      </c>
      <c r="E206" s="184">
        <v>1</v>
      </c>
      <c r="F206" s="185"/>
      <c r="G206" s="186">
        <f t="shared" si="49"/>
        <v>0</v>
      </c>
      <c r="H206" s="161"/>
      <c r="I206" s="160">
        <f t="shared" si="50"/>
        <v>0</v>
      </c>
      <c r="J206" s="161"/>
      <c r="K206" s="160">
        <f t="shared" si="51"/>
        <v>0</v>
      </c>
      <c r="L206" s="160">
        <v>21</v>
      </c>
      <c r="M206" s="160">
        <f t="shared" si="52"/>
        <v>0</v>
      </c>
      <c r="N206" s="159">
        <v>0</v>
      </c>
      <c r="O206" s="159">
        <f t="shared" si="53"/>
        <v>0</v>
      </c>
      <c r="P206" s="159">
        <v>0</v>
      </c>
      <c r="Q206" s="159">
        <f t="shared" si="54"/>
        <v>0</v>
      </c>
      <c r="R206" s="160"/>
      <c r="S206" s="160" t="s">
        <v>225</v>
      </c>
      <c r="T206" s="160" t="s">
        <v>226</v>
      </c>
      <c r="U206" s="160">
        <v>0</v>
      </c>
      <c r="V206" s="160">
        <f t="shared" si="55"/>
        <v>0</v>
      </c>
      <c r="W206" s="160"/>
      <c r="X206" s="160" t="s">
        <v>166</v>
      </c>
      <c r="Y206" s="149"/>
      <c r="Z206" s="149"/>
      <c r="AA206" s="149"/>
      <c r="AB206" s="149"/>
      <c r="AC206" s="149"/>
      <c r="AD206" s="149"/>
      <c r="AE206" s="149"/>
      <c r="AF206" s="149"/>
      <c r="AG206" s="149" t="s">
        <v>167</v>
      </c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49"/>
      <c r="AS206" s="149"/>
      <c r="AT206" s="149"/>
      <c r="AU206" s="149"/>
      <c r="AV206" s="149"/>
      <c r="AW206" s="149"/>
      <c r="AX206" s="149"/>
      <c r="AY206" s="149"/>
      <c r="AZ206" s="149"/>
      <c r="BA206" s="149"/>
      <c r="BB206" s="149"/>
      <c r="BC206" s="149"/>
      <c r="BD206" s="149"/>
      <c r="BE206" s="149"/>
      <c r="BF206" s="149"/>
      <c r="BG206" s="149"/>
      <c r="BH206" s="149"/>
    </row>
    <row r="207" spans="1:60" outlineLevel="1" x14ac:dyDescent="0.2">
      <c r="A207" s="181">
        <v>181</v>
      </c>
      <c r="B207" s="182" t="s">
        <v>879</v>
      </c>
      <c r="C207" s="191" t="s">
        <v>880</v>
      </c>
      <c r="D207" s="183" t="s">
        <v>530</v>
      </c>
      <c r="E207" s="184">
        <v>3</v>
      </c>
      <c r="F207" s="185"/>
      <c r="G207" s="186">
        <f t="shared" si="49"/>
        <v>0</v>
      </c>
      <c r="H207" s="161"/>
      <c r="I207" s="160">
        <f t="shared" si="50"/>
        <v>0</v>
      </c>
      <c r="J207" s="161"/>
      <c r="K207" s="160">
        <f t="shared" si="51"/>
        <v>0</v>
      </c>
      <c r="L207" s="160">
        <v>21</v>
      </c>
      <c r="M207" s="160">
        <f t="shared" si="52"/>
        <v>0</v>
      </c>
      <c r="N207" s="159">
        <v>0</v>
      </c>
      <c r="O207" s="159">
        <f t="shared" si="53"/>
        <v>0</v>
      </c>
      <c r="P207" s="159">
        <v>0</v>
      </c>
      <c r="Q207" s="159">
        <f t="shared" si="54"/>
        <v>0</v>
      </c>
      <c r="R207" s="160"/>
      <c r="S207" s="160" t="s">
        <v>225</v>
      </c>
      <c r="T207" s="160" t="s">
        <v>226</v>
      </c>
      <c r="U207" s="160">
        <v>0</v>
      </c>
      <c r="V207" s="160">
        <f t="shared" si="55"/>
        <v>0</v>
      </c>
      <c r="W207" s="160"/>
      <c r="X207" s="160" t="s">
        <v>166</v>
      </c>
      <c r="Y207" s="149"/>
      <c r="Z207" s="149"/>
      <c r="AA207" s="149"/>
      <c r="AB207" s="149"/>
      <c r="AC207" s="149"/>
      <c r="AD207" s="149"/>
      <c r="AE207" s="149"/>
      <c r="AF207" s="149"/>
      <c r="AG207" s="149" t="s">
        <v>167</v>
      </c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49"/>
      <c r="AS207" s="149"/>
      <c r="AT207" s="149"/>
      <c r="AU207" s="149"/>
      <c r="AV207" s="149"/>
      <c r="AW207" s="149"/>
      <c r="AX207" s="149"/>
      <c r="AY207" s="149"/>
      <c r="AZ207" s="149"/>
      <c r="BA207" s="149"/>
      <c r="BB207" s="149"/>
      <c r="BC207" s="149"/>
      <c r="BD207" s="149"/>
      <c r="BE207" s="149"/>
      <c r="BF207" s="149"/>
      <c r="BG207" s="149"/>
      <c r="BH207" s="149"/>
    </row>
    <row r="208" spans="1:60" outlineLevel="1" x14ac:dyDescent="0.2">
      <c r="A208" s="181">
        <v>182</v>
      </c>
      <c r="B208" s="182" t="s">
        <v>881</v>
      </c>
      <c r="C208" s="191" t="s">
        <v>882</v>
      </c>
      <c r="D208" s="183" t="s">
        <v>530</v>
      </c>
      <c r="E208" s="184">
        <v>54</v>
      </c>
      <c r="F208" s="185"/>
      <c r="G208" s="186">
        <f t="shared" si="49"/>
        <v>0</v>
      </c>
      <c r="H208" s="161"/>
      <c r="I208" s="160">
        <f t="shared" si="50"/>
        <v>0</v>
      </c>
      <c r="J208" s="161"/>
      <c r="K208" s="160">
        <f t="shared" si="51"/>
        <v>0</v>
      </c>
      <c r="L208" s="160">
        <v>21</v>
      </c>
      <c r="M208" s="160">
        <f t="shared" si="52"/>
        <v>0</v>
      </c>
      <c r="N208" s="159">
        <v>0</v>
      </c>
      <c r="O208" s="159">
        <f t="shared" si="53"/>
        <v>0</v>
      </c>
      <c r="P208" s="159">
        <v>0</v>
      </c>
      <c r="Q208" s="159">
        <f t="shared" si="54"/>
        <v>0</v>
      </c>
      <c r="R208" s="160"/>
      <c r="S208" s="160" t="s">
        <v>225</v>
      </c>
      <c r="T208" s="160" t="s">
        <v>226</v>
      </c>
      <c r="U208" s="160">
        <v>0</v>
      </c>
      <c r="V208" s="160">
        <f t="shared" si="55"/>
        <v>0</v>
      </c>
      <c r="W208" s="160"/>
      <c r="X208" s="160" t="s">
        <v>166</v>
      </c>
      <c r="Y208" s="149"/>
      <c r="Z208" s="149"/>
      <c r="AA208" s="149"/>
      <c r="AB208" s="149"/>
      <c r="AC208" s="149"/>
      <c r="AD208" s="149"/>
      <c r="AE208" s="149"/>
      <c r="AF208" s="149"/>
      <c r="AG208" s="149" t="s">
        <v>167</v>
      </c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49"/>
      <c r="AS208" s="149"/>
      <c r="AT208" s="149"/>
      <c r="AU208" s="149"/>
      <c r="AV208" s="149"/>
      <c r="AW208" s="149"/>
      <c r="AX208" s="149"/>
      <c r="AY208" s="149"/>
      <c r="AZ208" s="149"/>
      <c r="BA208" s="149"/>
      <c r="BB208" s="149"/>
      <c r="BC208" s="149"/>
      <c r="BD208" s="149"/>
      <c r="BE208" s="149"/>
      <c r="BF208" s="149"/>
      <c r="BG208" s="149"/>
      <c r="BH208" s="149"/>
    </row>
    <row r="209" spans="1:60" outlineLevel="1" x14ac:dyDescent="0.2">
      <c r="A209" s="181">
        <v>183</v>
      </c>
      <c r="B209" s="182" t="s">
        <v>883</v>
      </c>
      <c r="C209" s="191" t="s">
        <v>826</v>
      </c>
      <c r="D209" s="183" t="s">
        <v>196</v>
      </c>
      <c r="E209" s="184">
        <v>30</v>
      </c>
      <c r="F209" s="185"/>
      <c r="G209" s="186">
        <f t="shared" si="49"/>
        <v>0</v>
      </c>
      <c r="H209" s="161"/>
      <c r="I209" s="160">
        <f t="shared" si="50"/>
        <v>0</v>
      </c>
      <c r="J209" s="161"/>
      <c r="K209" s="160">
        <f t="shared" si="51"/>
        <v>0</v>
      </c>
      <c r="L209" s="160">
        <v>21</v>
      </c>
      <c r="M209" s="160">
        <f t="shared" si="52"/>
        <v>0</v>
      </c>
      <c r="N209" s="159">
        <v>0</v>
      </c>
      <c r="O209" s="159">
        <f t="shared" si="53"/>
        <v>0</v>
      </c>
      <c r="P209" s="159">
        <v>0</v>
      </c>
      <c r="Q209" s="159">
        <f t="shared" si="54"/>
        <v>0</v>
      </c>
      <c r="R209" s="160"/>
      <c r="S209" s="160" t="s">
        <v>225</v>
      </c>
      <c r="T209" s="160" t="s">
        <v>226</v>
      </c>
      <c r="U209" s="160">
        <v>0</v>
      </c>
      <c r="V209" s="160">
        <f t="shared" si="55"/>
        <v>0</v>
      </c>
      <c r="W209" s="160"/>
      <c r="X209" s="160" t="s">
        <v>166</v>
      </c>
      <c r="Y209" s="149"/>
      <c r="Z209" s="149"/>
      <c r="AA209" s="149"/>
      <c r="AB209" s="149"/>
      <c r="AC209" s="149"/>
      <c r="AD209" s="149"/>
      <c r="AE209" s="149"/>
      <c r="AF209" s="149"/>
      <c r="AG209" s="149" t="s">
        <v>167</v>
      </c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</row>
    <row r="210" spans="1:60" outlineLevel="1" x14ac:dyDescent="0.2">
      <c r="A210" s="181">
        <v>184</v>
      </c>
      <c r="B210" s="182" t="s">
        <v>884</v>
      </c>
      <c r="C210" s="191" t="s">
        <v>852</v>
      </c>
      <c r="D210" s="183" t="s">
        <v>224</v>
      </c>
      <c r="E210" s="184">
        <v>6</v>
      </c>
      <c r="F210" s="185"/>
      <c r="G210" s="186">
        <f t="shared" si="49"/>
        <v>0</v>
      </c>
      <c r="H210" s="161"/>
      <c r="I210" s="160">
        <f t="shared" si="50"/>
        <v>0</v>
      </c>
      <c r="J210" s="161"/>
      <c r="K210" s="160">
        <f t="shared" si="51"/>
        <v>0</v>
      </c>
      <c r="L210" s="160">
        <v>21</v>
      </c>
      <c r="M210" s="160">
        <f t="shared" si="52"/>
        <v>0</v>
      </c>
      <c r="N210" s="159">
        <v>0</v>
      </c>
      <c r="O210" s="159">
        <f t="shared" si="53"/>
        <v>0</v>
      </c>
      <c r="P210" s="159">
        <v>0</v>
      </c>
      <c r="Q210" s="159">
        <f t="shared" si="54"/>
        <v>0</v>
      </c>
      <c r="R210" s="160"/>
      <c r="S210" s="160" t="s">
        <v>225</v>
      </c>
      <c r="T210" s="160" t="s">
        <v>226</v>
      </c>
      <c r="U210" s="160">
        <v>0</v>
      </c>
      <c r="V210" s="160">
        <f t="shared" si="55"/>
        <v>0</v>
      </c>
      <c r="W210" s="160"/>
      <c r="X210" s="160" t="s">
        <v>166</v>
      </c>
      <c r="Y210" s="149"/>
      <c r="Z210" s="149"/>
      <c r="AA210" s="149"/>
      <c r="AB210" s="149"/>
      <c r="AC210" s="149"/>
      <c r="AD210" s="149"/>
      <c r="AE210" s="149"/>
      <c r="AF210" s="149"/>
      <c r="AG210" s="149" t="s">
        <v>167</v>
      </c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49"/>
      <c r="BB210" s="149"/>
      <c r="BC210" s="149"/>
      <c r="BD210" s="149"/>
      <c r="BE210" s="149"/>
      <c r="BF210" s="149"/>
      <c r="BG210" s="149"/>
      <c r="BH210" s="149"/>
    </row>
    <row r="211" spans="1:60" x14ac:dyDescent="0.2">
      <c r="A211" s="168" t="s">
        <v>160</v>
      </c>
      <c r="B211" s="169" t="s">
        <v>78</v>
      </c>
      <c r="C211" s="188" t="s">
        <v>79</v>
      </c>
      <c r="D211" s="170"/>
      <c r="E211" s="171"/>
      <c r="F211" s="172"/>
      <c r="G211" s="173">
        <f>SUMIF(AG212:AG215,"&lt;&gt;NOR",G212:G215)</f>
        <v>0</v>
      </c>
      <c r="H211" s="167"/>
      <c r="I211" s="167">
        <f>SUM(I212:I215)</f>
        <v>0</v>
      </c>
      <c r="J211" s="167"/>
      <c r="K211" s="167">
        <f>SUM(K212:K215)</f>
        <v>0</v>
      </c>
      <c r="L211" s="167"/>
      <c r="M211" s="167">
        <f>SUM(M212:M215)</f>
        <v>0</v>
      </c>
      <c r="N211" s="166"/>
      <c r="O211" s="166">
        <f>SUM(O212:O215)</f>
        <v>0</v>
      </c>
      <c r="P211" s="166"/>
      <c r="Q211" s="166">
        <f>SUM(Q212:Q215)</f>
        <v>0</v>
      </c>
      <c r="R211" s="167"/>
      <c r="S211" s="167"/>
      <c r="T211" s="167"/>
      <c r="U211" s="167"/>
      <c r="V211" s="167">
        <f>SUM(V212:V215)</f>
        <v>0</v>
      </c>
      <c r="W211" s="167"/>
      <c r="X211" s="167"/>
      <c r="AG211" t="s">
        <v>161</v>
      </c>
    </row>
    <row r="212" spans="1:60" outlineLevel="1" x14ac:dyDescent="0.2">
      <c r="A212" s="181">
        <v>185</v>
      </c>
      <c r="B212" s="182" t="s">
        <v>885</v>
      </c>
      <c r="C212" s="191" t="s">
        <v>886</v>
      </c>
      <c r="D212" s="183" t="s">
        <v>269</v>
      </c>
      <c r="E212" s="184">
        <v>1</v>
      </c>
      <c r="F212" s="185"/>
      <c r="G212" s="186">
        <f>ROUND(E212*F212,2)</f>
        <v>0</v>
      </c>
      <c r="H212" s="161"/>
      <c r="I212" s="160">
        <f>ROUND(E212*H212,2)</f>
        <v>0</v>
      </c>
      <c r="J212" s="161"/>
      <c r="K212" s="160">
        <f>ROUND(E212*J212,2)</f>
        <v>0</v>
      </c>
      <c r="L212" s="160">
        <v>21</v>
      </c>
      <c r="M212" s="160">
        <f>G212*(1+L212/100)</f>
        <v>0</v>
      </c>
      <c r="N212" s="159">
        <v>0</v>
      </c>
      <c r="O212" s="159">
        <f>ROUND(E212*N212,2)</f>
        <v>0</v>
      </c>
      <c r="P212" s="159">
        <v>0</v>
      </c>
      <c r="Q212" s="159">
        <f>ROUND(E212*P212,2)</f>
        <v>0</v>
      </c>
      <c r="R212" s="160"/>
      <c r="S212" s="160" t="s">
        <v>225</v>
      </c>
      <c r="T212" s="160" t="s">
        <v>226</v>
      </c>
      <c r="U212" s="160">
        <v>0</v>
      </c>
      <c r="V212" s="160">
        <f>ROUND(E212*U212,2)</f>
        <v>0</v>
      </c>
      <c r="W212" s="160"/>
      <c r="X212" s="160" t="s">
        <v>166</v>
      </c>
      <c r="Y212" s="149"/>
      <c r="Z212" s="149"/>
      <c r="AA212" s="149"/>
      <c r="AB212" s="149"/>
      <c r="AC212" s="149"/>
      <c r="AD212" s="149"/>
      <c r="AE212" s="149"/>
      <c r="AF212" s="149"/>
      <c r="AG212" s="149" t="s">
        <v>167</v>
      </c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49"/>
      <c r="AS212" s="149"/>
      <c r="AT212" s="149"/>
      <c r="AU212" s="149"/>
      <c r="AV212" s="149"/>
      <c r="AW212" s="149"/>
      <c r="AX212" s="149"/>
      <c r="AY212" s="149"/>
      <c r="AZ212" s="149"/>
      <c r="BA212" s="149"/>
      <c r="BB212" s="149"/>
      <c r="BC212" s="149"/>
      <c r="BD212" s="149"/>
      <c r="BE212" s="149"/>
      <c r="BF212" s="149"/>
      <c r="BG212" s="149"/>
      <c r="BH212" s="149"/>
    </row>
    <row r="213" spans="1:60" outlineLevel="1" x14ac:dyDescent="0.2">
      <c r="A213" s="181">
        <v>186</v>
      </c>
      <c r="B213" s="182" t="s">
        <v>887</v>
      </c>
      <c r="C213" s="191" t="s">
        <v>888</v>
      </c>
      <c r="D213" s="183" t="s">
        <v>269</v>
      </c>
      <c r="E213" s="184">
        <v>1</v>
      </c>
      <c r="F213" s="185"/>
      <c r="G213" s="186">
        <f>ROUND(E213*F213,2)</f>
        <v>0</v>
      </c>
      <c r="H213" s="161"/>
      <c r="I213" s="160">
        <f>ROUND(E213*H213,2)</f>
        <v>0</v>
      </c>
      <c r="J213" s="161"/>
      <c r="K213" s="160">
        <f>ROUND(E213*J213,2)</f>
        <v>0</v>
      </c>
      <c r="L213" s="160">
        <v>21</v>
      </c>
      <c r="M213" s="160">
        <f>G213*(1+L213/100)</f>
        <v>0</v>
      </c>
      <c r="N213" s="159">
        <v>0</v>
      </c>
      <c r="O213" s="159">
        <f>ROUND(E213*N213,2)</f>
        <v>0</v>
      </c>
      <c r="P213" s="159">
        <v>0</v>
      </c>
      <c r="Q213" s="159">
        <f>ROUND(E213*P213,2)</f>
        <v>0</v>
      </c>
      <c r="R213" s="160"/>
      <c r="S213" s="160" t="s">
        <v>225</v>
      </c>
      <c r="T213" s="160" t="s">
        <v>226</v>
      </c>
      <c r="U213" s="160">
        <v>0</v>
      </c>
      <c r="V213" s="160">
        <f>ROUND(E213*U213,2)</f>
        <v>0</v>
      </c>
      <c r="W213" s="160"/>
      <c r="X213" s="160" t="s">
        <v>166</v>
      </c>
      <c r="Y213" s="149"/>
      <c r="Z213" s="149"/>
      <c r="AA213" s="149"/>
      <c r="AB213" s="149"/>
      <c r="AC213" s="149"/>
      <c r="AD213" s="149"/>
      <c r="AE213" s="149"/>
      <c r="AF213" s="149"/>
      <c r="AG213" s="149" t="s">
        <v>167</v>
      </c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49"/>
      <c r="AS213" s="149"/>
      <c r="AT213" s="149"/>
      <c r="AU213" s="149"/>
      <c r="AV213" s="149"/>
      <c r="AW213" s="149"/>
      <c r="AX213" s="149"/>
      <c r="AY213" s="149"/>
      <c r="AZ213" s="149"/>
      <c r="BA213" s="149"/>
      <c r="BB213" s="149"/>
      <c r="BC213" s="149"/>
      <c r="BD213" s="149"/>
      <c r="BE213" s="149"/>
      <c r="BF213" s="149"/>
      <c r="BG213" s="149"/>
      <c r="BH213" s="149"/>
    </row>
    <row r="214" spans="1:60" outlineLevel="1" x14ac:dyDescent="0.2">
      <c r="A214" s="181">
        <v>187</v>
      </c>
      <c r="B214" s="182" t="s">
        <v>889</v>
      </c>
      <c r="C214" s="191" t="s">
        <v>890</v>
      </c>
      <c r="D214" s="183" t="s">
        <v>269</v>
      </c>
      <c r="E214" s="184">
        <v>1</v>
      </c>
      <c r="F214" s="185"/>
      <c r="G214" s="186">
        <f>ROUND(E214*F214,2)</f>
        <v>0</v>
      </c>
      <c r="H214" s="161"/>
      <c r="I214" s="160">
        <f>ROUND(E214*H214,2)</f>
        <v>0</v>
      </c>
      <c r="J214" s="161"/>
      <c r="K214" s="160">
        <f>ROUND(E214*J214,2)</f>
        <v>0</v>
      </c>
      <c r="L214" s="160">
        <v>21</v>
      </c>
      <c r="M214" s="160">
        <f>G214*(1+L214/100)</f>
        <v>0</v>
      </c>
      <c r="N214" s="159">
        <v>0</v>
      </c>
      <c r="O214" s="159">
        <f>ROUND(E214*N214,2)</f>
        <v>0</v>
      </c>
      <c r="P214" s="159">
        <v>0</v>
      </c>
      <c r="Q214" s="159">
        <f>ROUND(E214*P214,2)</f>
        <v>0</v>
      </c>
      <c r="R214" s="160"/>
      <c r="S214" s="160" t="s">
        <v>225</v>
      </c>
      <c r="T214" s="160" t="s">
        <v>226</v>
      </c>
      <c r="U214" s="160">
        <v>0</v>
      </c>
      <c r="V214" s="160">
        <f>ROUND(E214*U214,2)</f>
        <v>0</v>
      </c>
      <c r="W214" s="160"/>
      <c r="X214" s="160" t="s">
        <v>166</v>
      </c>
      <c r="Y214" s="149"/>
      <c r="Z214" s="149"/>
      <c r="AA214" s="149"/>
      <c r="AB214" s="149"/>
      <c r="AC214" s="149"/>
      <c r="AD214" s="149"/>
      <c r="AE214" s="149"/>
      <c r="AF214" s="149"/>
      <c r="AG214" s="149" t="s">
        <v>167</v>
      </c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49"/>
      <c r="AS214" s="149"/>
      <c r="AT214" s="149"/>
      <c r="AU214" s="149"/>
      <c r="AV214" s="149"/>
      <c r="AW214" s="149"/>
      <c r="AX214" s="149"/>
      <c r="AY214" s="149"/>
      <c r="AZ214" s="149"/>
      <c r="BA214" s="149"/>
      <c r="BB214" s="149"/>
      <c r="BC214" s="149"/>
      <c r="BD214" s="149"/>
      <c r="BE214" s="149"/>
      <c r="BF214" s="149"/>
      <c r="BG214" s="149"/>
      <c r="BH214" s="149"/>
    </row>
    <row r="215" spans="1:60" outlineLevel="1" x14ac:dyDescent="0.2">
      <c r="A215" s="175">
        <v>188</v>
      </c>
      <c r="B215" s="176" t="s">
        <v>891</v>
      </c>
      <c r="C215" s="189" t="s">
        <v>892</v>
      </c>
      <c r="D215" s="177" t="s">
        <v>893</v>
      </c>
      <c r="E215" s="178">
        <v>1</v>
      </c>
      <c r="F215" s="179"/>
      <c r="G215" s="180">
        <f>ROUND(E215*F215,2)</f>
        <v>0</v>
      </c>
      <c r="H215" s="161"/>
      <c r="I215" s="160">
        <f>ROUND(E215*H215,2)</f>
        <v>0</v>
      </c>
      <c r="J215" s="161"/>
      <c r="K215" s="160">
        <f>ROUND(E215*J215,2)</f>
        <v>0</v>
      </c>
      <c r="L215" s="160">
        <v>21</v>
      </c>
      <c r="M215" s="160">
        <f>G215*(1+L215/100)</f>
        <v>0</v>
      </c>
      <c r="N215" s="159">
        <v>0</v>
      </c>
      <c r="O215" s="159">
        <f>ROUND(E215*N215,2)</f>
        <v>0</v>
      </c>
      <c r="P215" s="159">
        <v>0</v>
      </c>
      <c r="Q215" s="159">
        <f>ROUND(E215*P215,2)</f>
        <v>0</v>
      </c>
      <c r="R215" s="160"/>
      <c r="S215" s="160" t="s">
        <v>225</v>
      </c>
      <c r="T215" s="160" t="s">
        <v>226</v>
      </c>
      <c r="U215" s="160">
        <v>0</v>
      </c>
      <c r="V215" s="160">
        <f>ROUND(E215*U215,2)</f>
        <v>0</v>
      </c>
      <c r="W215" s="160"/>
      <c r="X215" s="160" t="s">
        <v>166</v>
      </c>
      <c r="Y215" s="149"/>
      <c r="Z215" s="149"/>
      <c r="AA215" s="149"/>
      <c r="AB215" s="149"/>
      <c r="AC215" s="149"/>
      <c r="AD215" s="149"/>
      <c r="AE215" s="149"/>
      <c r="AF215" s="149"/>
      <c r="AG215" s="149" t="s">
        <v>167</v>
      </c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49"/>
      <c r="AS215" s="149"/>
      <c r="AT215" s="149"/>
      <c r="AU215" s="149"/>
      <c r="AV215" s="149"/>
      <c r="AW215" s="149"/>
      <c r="AX215" s="149"/>
      <c r="AY215" s="149"/>
      <c r="AZ215" s="149"/>
      <c r="BA215" s="149"/>
      <c r="BB215" s="149"/>
      <c r="BC215" s="149"/>
      <c r="BD215" s="149"/>
      <c r="BE215" s="149"/>
      <c r="BF215" s="149"/>
      <c r="BG215" s="149"/>
      <c r="BH215" s="149"/>
    </row>
    <row r="216" spans="1:60" x14ac:dyDescent="0.2">
      <c r="A216" s="3"/>
      <c r="B216" s="4"/>
      <c r="C216" s="195"/>
      <c r="D216" s="6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AE216">
        <v>15</v>
      </c>
      <c r="AF216">
        <v>21</v>
      </c>
      <c r="AG216" t="s">
        <v>147</v>
      </c>
    </row>
    <row r="217" spans="1:60" x14ac:dyDescent="0.2">
      <c r="A217" s="152"/>
      <c r="B217" s="153" t="s">
        <v>31</v>
      </c>
      <c r="C217" s="196"/>
      <c r="D217" s="154"/>
      <c r="E217" s="155"/>
      <c r="F217" s="155"/>
      <c r="G217" s="174">
        <f>G8+G50+G63+G70+G76+G81+G95+G194+G211</f>
        <v>0</v>
      </c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AE217">
        <f>SUMIF(L7:L215,AE216,G7:G215)</f>
        <v>0</v>
      </c>
      <c r="AF217">
        <f>SUMIF(L7:L215,AF216,G7:G215)</f>
        <v>0</v>
      </c>
      <c r="AG217" t="s">
        <v>525</v>
      </c>
    </row>
    <row r="218" spans="1:60" x14ac:dyDescent="0.2">
      <c r="A218" s="3"/>
      <c r="B218" s="4"/>
      <c r="C218" s="195"/>
      <c r="D218" s="6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60" x14ac:dyDescent="0.2">
      <c r="A219" s="3"/>
      <c r="B219" s="4"/>
      <c r="C219" s="195"/>
      <c r="D219" s="6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60" x14ac:dyDescent="0.2">
      <c r="A220" s="261" t="s">
        <v>526</v>
      </c>
      <c r="B220" s="261"/>
      <c r="C220" s="262"/>
      <c r="D220" s="6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60" x14ac:dyDescent="0.2">
      <c r="A221" s="263"/>
      <c r="B221" s="264"/>
      <c r="C221" s="265"/>
      <c r="D221" s="264"/>
      <c r="E221" s="264"/>
      <c r="F221" s="264"/>
      <c r="G221" s="266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AG221" t="s">
        <v>527</v>
      </c>
    </row>
    <row r="222" spans="1:60" x14ac:dyDescent="0.2">
      <c r="A222" s="267"/>
      <c r="B222" s="268"/>
      <c r="C222" s="269"/>
      <c r="D222" s="268"/>
      <c r="E222" s="268"/>
      <c r="F222" s="268"/>
      <c r="G222" s="270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60" x14ac:dyDescent="0.2">
      <c r="A223" s="267"/>
      <c r="B223" s="268"/>
      <c r="C223" s="269"/>
      <c r="D223" s="268"/>
      <c r="E223" s="268"/>
      <c r="F223" s="268"/>
      <c r="G223" s="270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60" x14ac:dyDescent="0.2">
      <c r="A224" s="267"/>
      <c r="B224" s="268"/>
      <c r="C224" s="269"/>
      <c r="D224" s="268"/>
      <c r="E224" s="268"/>
      <c r="F224" s="268"/>
      <c r="G224" s="270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33" x14ac:dyDescent="0.2">
      <c r="A225" s="271"/>
      <c r="B225" s="272"/>
      <c r="C225" s="273"/>
      <c r="D225" s="272"/>
      <c r="E225" s="272"/>
      <c r="F225" s="272"/>
      <c r="G225" s="274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33" x14ac:dyDescent="0.2">
      <c r="A226" s="3"/>
      <c r="B226" s="4"/>
      <c r="C226" s="195"/>
      <c r="D226" s="6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33" x14ac:dyDescent="0.2">
      <c r="C227" s="197"/>
      <c r="D227" s="10"/>
      <c r="AG227" t="s">
        <v>528</v>
      </c>
    </row>
    <row r="228" spans="1:33" x14ac:dyDescent="0.2">
      <c r="D228" s="10"/>
    </row>
    <row r="229" spans="1:33" x14ac:dyDescent="0.2">
      <c r="D229" s="10"/>
    </row>
    <row r="230" spans="1:33" x14ac:dyDescent="0.2">
      <c r="D230" s="10"/>
    </row>
    <row r="231" spans="1:33" x14ac:dyDescent="0.2">
      <c r="D231" s="10"/>
    </row>
    <row r="232" spans="1:33" x14ac:dyDescent="0.2">
      <c r="D232" s="10"/>
    </row>
    <row r="233" spans="1:33" x14ac:dyDescent="0.2">
      <c r="D233" s="10"/>
    </row>
    <row r="234" spans="1:33" x14ac:dyDescent="0.2">
      <c r="D234" s="10"/>
    </row>
    <row r="235" spans="1:33" x14ac:dyDescent="0.2">
      <c r="D235" s="10"/>
    </row>
    <row r="236" spans="1:33" x14ac:dyDescent="0.2">
      <c r="D236" s="10"/>
    </row>
    <row r="237" spans="1:33" x14ac:dyDescent="0.2">
      <c r="D237" s="10"/>
    </row>
    <row r="238" spans="1:33" x14ac:dyDescent="0.2">
      <c r="D238" s="10"/>
    </row>
    <row r="239" spans="1:33" x14ac:dyDescent="0.2">
      <c r="D239" s="10"/>
    </row>
    <row r="240" spans="1:33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21:G225"/>
    <mergeCell ref="A1:G1"/>
    <mergeCell ref="C2:G2"/>
    <mergeCell ref="C3:G3"/>
    <mergeCell ref="C4:G4"/>
    <mergeCell ref="A220:C22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C55CA-2A6F-4F2E-981F-A17A81ED9B0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135</v>
      </c>
    </row>
    <row r="2" spans="1:60" ht="24.95" customHeight="1" x14ac:dyDescent="0.2">
      <c r="A2" s="141" t="s">
        <v>8</v>
      </c>
      <c r="B2" s="49" t="s">
        <v>43</v>
      </c>
      <c r="C2" s="255" t="s">
        <v>44</v>
      </c>
      <c r="D2" s="256"/>
      <c r="E2" s="256"/>
      <c r="F2" s="256"/>
      <c r="G2" s="257"/>
      <c r="AG2" t="s">
        <v>136</v>
      </c>
    </row>
    <row r="3" spans="1:60" ht="24.95" customHeight="1" x14ac:dyDescent="0.2">
      <c r="A3" s="141" t="s">
        <v>9</v>
      </c>
      <c r="B3" s="49" t="s">
        <v>52</v>
      </c>
      <c r="C3" s="255" t="s">
        <v>53</v>
      </c>
      <c r="D3" s="256"/>
      <c r="E3" s="256"/>
      <c r="F3" s="256"/>
      <c r="G3" s="257"/>
      <c r="AC3" s="123" t="s">
        <v>136</v>
      </c>
      <c r="AG3" t="s">
        <v>137</v>
      </c>
    </row>
    <row r="4" spans="1:60" ht="24.95" customHeight="1" x14ac:dyDescent="0.2">
      <c r="A4" s="142" t="s">
        <v>10</v>
      </c>
      <c r="B4" s="143" t="s">
        <v>57</v>
      </c>
      <c r="C4" s="258" t="s">
        <v>58</v>
      </c>
      <c r="D4" s="259"/>
      <c r="E4" s="259"/>
      <c r="F4" s="259"/>
      <c r="G4" s="260"/>
      <c r="AG4" t="s">
        <v>138</v>
      </c>
    </row>
    <row r="5" spans="1:60" x14ac:dyDescent="0.2">
      <c r="D5" s="10"/>
    </row>
    <row r="6" spans="1:60" ht="38.25" x14ac:dyDescent="0.2">
      <c r="A6" s="145" t="s">
        <v>139</v>
      </c>
      <c r="B6" s="147" t="s">
        <v>140</v>
      </c>
      <c r="C6" s="147" t="s">
        <v>141</v>
      </c>
      <c r="D6" s="146" t="s">
        <v>142</v>
      </c>
      <c r="E6" s="145" t="s">
        <v>143</v>
      </c>
      <c r="F6" s="144" t="s">
        <v>144</v>
      </c>
      <c r="G6" s="145" t="s">
        <v>31</v>
      </c>
      <c r="H6" s="148" t="s">
        <v>32</v>
      </c>
      <c r="I6" s="148" t="s">
        <v>145</v>
      </c>
      <c r="J6" s="148" t="s">
        <v>33</v>
      </c>
      <c r="K6" s="148" t="s">
        <v>146</v>
      </c>
      <c r="L6" s="148" t="s">
        <v>147</v>
      </c>
      <c r="M6" s="148" t="s">
        <v>148</v>
      </c>
      <c r="N6" s="148" t="s">
        <v>149</v>
      </c>
      <c r="O6" s="148" t="s">
        <v>150</v>
      </c>
      <c r="P6" s="148" t="s">
        <v>151</v>
      </c>
      <c r="Q6" s="148" t="s">
        <v>152</v>
      </c>
      <c r="R6" s="148" t="s">
        <v>153</v>
      </c>
      <c r="S6" s="148" t="s">
        <v>154</v>
      </c>
      <c r="T6" s="148" t="s">
        <v>155</v>
      </c>
      <c r="U6" s="148" t="s">
        <v>156</v>
      </c>
      <c r="V6" s="148" t="s">
        <v>157</v>
      </c>
      <c r="W6" s="148" t="s">
        <v>158</v>
      </c>
      <c r="X6" s="148" t="s">
        <v>159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</row>
    <row r="8" spans="1:60" x14ac:dyDescent="0.2">
      <c r="A8" s="168" t="s">
        <v>160</v>
      </c>
      <c r="B8" s="169" t="s">
        <v>80</v>
      </c>
      <c r="C8" s="188" t="s">
        <v>81</v>
      </c>
      <c r="D8" s="170"/>
      <c r="E8" s="171"/>
      <c r="F8" s="172"/>
      <c r="G8" s="173">
        <f>SUMIF(AG9:AG35,"&lt;&gt;NOR",G9:G35)</f>
        <v>0</v>
      </c>
      <c r="H8" s="167"/>
      <c r="I8" s="167">
        <f>SUM(I9:I35)</f>
        <v>0</v>
      </c>
      <c r="J8" s="167"/>
      <c r="K8" s="167">
        <f>SUM(K9:K35)</f>
        <v>0</v>
      </c>
      <c r="L8" s="167"/>
      <c r="M8" s="167">
        <f>SUM(M9:M35)</f>
        <v>0</v>
      </c>
      <c r="N8" s="166"/>
      <c r="O8" s="166">
        <f>SUM(O9:O35)</f>
        <v>0</v>
      </c>
      <c r="P8" s="166"/>
      <c r="Q8" s="166">
        <f>SUM(Q9:Q35)</f>
        <v>0</v>
      </c>
      <c r="R8" s="167"/>
      <c r="S8" s="167"/>
      <c r="T8" s="167"/>
      <c r="U8" s="167"/>
      <c r="V8" s="167">
        <f>SUM(V9:V35)</f>
        <v>0</v>
      </c>
      <c r="W8" s="167"/>
      <c r="X8" s="167"/>
      <c r="AG8" t="s">
        <v>161</v>
      </c>
    </row>
    <row r="9" spans="1:60" ht="56.25" outlineLevel="1" x14ac:dyDescent="0.2">
      <c r="A9" s="175">
        <v>1</v>
      </c>
      <c r="B9" s="176" t="s">
        <v>52</v>
      </c>
      <c r="C9" s="189" t="s">
        <v>894</v>
      </c>
      <c r="D9" s="177" t="s">
        <v>224</v>
      </c>
      <c r="E9" s="178">
        <v>4</v>
      </c>
      <c r="F9" s="179"/>
      <c r="G9" s="180">
        <f>ROUND(E9*F9,2)</f>
        <v>0</v>
      </c>
      <c r="H9" s="161"/>
      <c r="I9" s="160">
        <f>ROUND(E9*H9,2)</f>
        <v>0</v>
      </c>
      <c r="J9" s="161"/>
      <c r="K9" s="160">
        <f>ROUND(E9*J9,2)</f>
        <v>0</v>
      </c>
      <c r="L9" s="160">
        <v>21</v>
      </c>
      <c r="M9" s="160">
        <f>G9*(1+L9/100)</f>
        <v>0</v>
      </c>
      <c r="N9" s="159">
        <v>0</v>
      </c>
      <c r="O9" s="159">
        <f>ROUND(E9*N9,2)</f>
        <v>0</v>
      </c>
      <c r="P9" s="159">
        <v>0</v>
      </c>
      <c r="Q9" s="159">
        <f>ROUND(E9*P9,2)</f>
        <v>0</v>
      </c>
      <c r="R9" s="160"/>
      <c r="S9" s="160" t="s">
        <v>225</v>
      </c>
      <c r="T9" s="160" t="s">
        <v>226</v>
      </c>
      <c r="U9" s="160">
        <v>0</v>
      </c>
      <c r="V9" s="160">
        <f>ROUND(E9*U9,2)</f>
        <v>0</v>
      </c>
      <c r="W9" s="160"/>
      <c r="X9" s="160" t="s">
        <v>166</v>
      </c>
      <c r="Y9" s="149"/>
      <c r="Z9" s="149"/>
      <c r="AA9" s="149"/>
      <c r="AB9" s="149"/>
      <c r="AC9" s="149"/>
      <c r="AD9" s="149"/>
      <c r="AE9" s="149"/>
      <c r="AF9" s="149"/>
      <c r="AG9" s="149" t="s">
        <v>486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56"/>
      <c r="B10" s="157"/>
      <c r="C10" s="190" t="s">
        <v>895</v>
      </c>
      <c r="D10" s="162"/>
      <c r="E10" s="163"/>
      <c r="F10" s="160"/>
      <c r="G10" s="160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49"/>
      <c r="Z10" s="149"/>
      <c r="AA10" s="149"/>
      <c r="AB10" s="149"/>
      <c r="AC10" s="149"/>
      <c r="AD10" s="149"/>
      <c r="AE10" s="149"/>
      <c r="AF10" s="149"/>
      <c r="AG10" s="149" t="s">
        <v>169</v>
      </c>
      <c r="AH10" s="149">
        <v>0</v>
      </c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190" t="s">
        <v>896</v>
      </c>
      <c r="D11" s="162"/>
      <c r="E11" s="163">
        <v>4</v>
      </c>
      <c r="F11" s="160"/>
      <c r="G11" s="160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49"/>
      <c r="Z11" s="149"/>
      <c r="AA11" s="149"/>
      <c r="AB11" s="149"/>
      <c r="AC11" s="149"/>
      <c r="AD11" s="149"/>
      <c r="AE11" s="149"/>
      <c r="AF11" s="149"/>
      <c r="AG11" s="149" t="s">
        <v>169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75">
        <v>2</v>
      </c>
      <c r="B12" s="176" t="s">
        <v>55</v>
      </c>
      <c r="C12" s="189" t="s">
        <v>897</v>
      </c>
      <c r="D12" s="177" t="s">
        <v>530</v>
      </c>
      <c r="E12" s="178">
        <v>2</v>
      </c>
      <c r="F12" s="179"/>
      <c r="G12" s="180">
        <f>ROUND(E12*F12,2)</f>
        <v>0</v>
      </c>
      <c r="H12" s="161"/>
      <c r="I12" s="160">
        <f>ROUND(E12*H12,2)</f>
        <v>0</v>
      </c>
      <c r="J12" s="161"/>
      <c r="K12" s="160">
        <f>ROUND(E12*J12,2)</f>
        <v>0</v>
      </c>
      <c r="L12" s="160">
        <v>21</v>
      </c>
      <c r="M12" s="160">
        <f>G12*(1+L12/100)</f>
        <v>0</v>
      </c>
      <c r="N12" s="159">
        <v>0</v>
      </c>
      <c r="O12" s="159">
        <f>ROUND(E12*N12,2)</f>
        <v>0</v>
      </c>
      <c r="P12" s="159">
        <v>0</v>
      </c>
      <c r="Q12" s="159">
        <f>ROUND(E12*P12,2)</f>
        <v>0</v>
      </c>
      <c r="R12" s="160"/>
      <c r="S12" s="160" t="s">
        <v>225</v>
      </c>
      <c r="T12" s="160" t="s">
        <v>226</v>
      </c>
      <c r="U12" s="160">
        <v>0</v>
      </c>
      <c r="V12" s="160">
        <f>ROUND(E12*U12,2)</f>
        <v>0</v>
      </c>
      <c r="W12" s="160"/>
      <c r="X12" s="160" t="s">
        <v>166</v>
      </c>
      <c r="Y12" s="149"/>
      <c r="Z12" s="149"/>
      <c r="AA12" s="149"/>
      <c r="AB12" s="149"/>
      <c r="AC12" s="149"/>
      <c r="AD12" s="149"/>
      <c r="AE12" s="149"/>
      <c r="AF12" s="149"/>
      <c r="AG12" s="149" t="s">
        <v>486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56"/>
      <c r="B13" s="157"/>
      <c r="C13" s="190" t="s">
        <v>898</v>
      </c>
      <c r="D13" s="162"/>
      <c r="E13" s="163"/>
      <c r="F13" s="160"/>
      <c r="G13" s="160"/>
      <c r="H13" s="160"/>
      <c r="I13" s="160"/>
      <c r="J13" s="160"/>
      <c r="K13" s="160"/>
      <c r="L13" s="160"/>
      <c r="M13" s="160"/>
      <c r="N13" s="159"/>
      <c r="O13" s="159"/>
      <c r="P13" s="159"/>
      <c r="Q13" s="159"/>
      <c r="R13" s="160"/>
      <c r="S13" s="160"/>
      <c r="T13" s="160"/>
      <c r="U13" s="160"/>
      <c r="V13" s="160"/>
      <c r="W13" s="160"/>
      <c r="X13" s="160"/>
      <c r="Y13" s="149"/>
      <c r="Z13" s="149"/>
      <c r="AA13" s="149"/>
      <c r="AB13" s="149"/>
      <c r="AC13" s="149"/>
      <c r="AD13" s="149"/>
      <c r="AE13" s="149"/>
      <c r="AF13" s="149"/>
      <c r="AG13" s="149" t="s">
        <v>169</v>
      </c>
      <c r="AH13" s="149">
        <v>0</v>
      </c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56"/>
      <c r="B14" s="157"/>
      <c r="C14" s="190" t="s">
        <v>82</v>
      </c>
      <c r="D14" s="162"/>
      <c r="E14" s="163">
        <v>2</v>
      </c>
      <c r="F14" s="160"/>
      <c r="G14" s="160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49"/>
      <c r="Z14" s="149"/>
      <c r="AA14" s="149"/>
      <c r="AB14" s="149"/>
      <c r="AC14" s="149"/>
      <c r="AD14" s="149"/>
      <c r="AE14" s="149"/>
      <c r="AF14" s="149"/>
      <c r="AG14" s="149" t="s">
        <v>169</v>
      </c>
      <c r="AH14" s="149">
        <v>0</v>
      </c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2.5" outlineLevel="1" x14ac:dyDescent="0.2">
      <c r="A15" s="175">
        <v>3</v>
      </c>
      <c r="B15" s="176" t="s">
        <v>57</v>
      </c>
      <c r="C15" s="189" t="s">
        <v>899</v>
      </c>
      <c r="D15" s="177" t="s">
        <v>530</v>
      </c>
      <c r="E15" s="178">
        <v>2</v>
      </c>
      <c r="F15" s="179"/>
      <c r="G15" s="180">
        <f>ROUND(E15*F15,2)</f>
        <v>0</v>
      </c>
      <c r="H15" s="161"/>
      <c r="I15" s="160">
        <f>ROUND(E15*H15,2)</f>
        <v>0</v>
      </c>
      <c r="J15" s="161"/>
      <c r="K15" s="160">
        <f>ROUND(E15*J15,2)</f>
        <v>0</v>
      </c>
      <c r="L15" s="160">
        <v>21</v>
      </c>
      <c r="M15" s="160">
        <f>G15*(1+L15/100)</f>
        <v>0</v>
      </c>
      <c r="N15" s="159">
        <v>0</v>
      </c>
      <c r="O15" s="159">
        <f>ROUND(E15*N15,2)</f>
        <v>0</v>
      </c>
      <c r="P15" s="159">
        <v>0</v>
      </c>
      <c r="Q15" s="159">
        <f>ROUND(E15*P15,2)</f>
        <v>0</v>
      </c>
      <c r="R15" s="160"/>
      <c r="S15" s="160" t="s">
        <v>225</v>
      </c>
      <c r="T15" s="160" t="s">
        <v>226</v>
      </c>
      <c r="U15" s="160">
        <v>0</v>
      </c>
      <c r="V15" s="160">
        <f>ROUND(E15*U15,2)</f>
        <v>0</v>
      </c>
      <c r="W15" s="160"/>
      <c r="X15" s="160" t="s">
        <v>166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486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56"/>
      <c r="B16" s="157"/>
      <c r="C16" s="190" t="s">
        <v>898</v>
      </c>
      <c r="D16" s="162"/>
      <c r="E16" s="163"/>
      <c r="F16" s="160"/>
      <c r="G16" s="160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49"/>
      <c r="Z16" s="149"/>
      <c r="AA16" s="149"/>
      <c r="AB16" s="149"/>
      <c r="AC16" s="149"/>
      <c r="AD16" s="149"/>
      <c r="AE16" s="149"/>
      <c r="AF16" s="149"/>
      <c r="AG16" s="149" t="s">
        <v>169</v>
      </c>
      <c r="AH16" s="149">
        <v>0</v>
      </c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56"/>
      <c r="B17" s="157"/>
      <c r="C17" s="190" t="s">
        <v>82</v>
      </c>
      <c r="D17" s="162"/>
      <c r="E17" s="163">
        <v>2</v>
      </c>
      <c r="F17" s="160"/>
      <c r="G17" s="160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49"/>
      <c r="Z17" s="149"/>
      <c r="AA17" s="149"/>
      <c r="AB17" s="149"/>
      <c r="AC17" s="149"/>
      <c r="AD17" s="149"/>
      <c r="AE17" s="149"/>
      <c r="AF17" s="149"/>
      <c r="AG17" s="149" t="s">
        <v>169</v>
      </c>
      <c r="AH17" s="149">
        <v>0</v>
      </c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75">
        <v>4</v>
      </c>
      <c r="B18" s="176" t="s">
        <v>68</v>
      </c>
      <c r="C18" s="189" t="s">
        <v>900</v>
      </c>
      <c r="D18" s="177" t="s">
        <v>530</v>
      </c>
      <c r="E18" s="178">
        <v>46</v>
      </c>
      <c r="F18" s="179"/>
      <c r="G18" s="180">
        <f>ROUND(E18*F18,2)</f>
        <v>0</v>
      </c>
      <c r="H18" s="161"/>
      <c r="I18" s="160">
        <f>ROUND(E18*H18,2)</f>
        <v>0</v>
      </c>
      <c r="J18" s="161"/>
      <c r="K18" s="160">
        <f>ROUND(E18*J18,2)</f>
        <v>0</v>
      </c>
      <c r="L18" s="160">
        <v>21</v>
      </c>
      <c r="M18" s="160">
        <f>G18*(1+L18/100)</f>
        <v>0</v>
      </c>
      <c r="N18" s="159">
        <v>0</v>
      </c>
      <c r="O18" s="159">
        <f>ROUND(E18*N18,2)</f>
        <v>0</v>
      </c>
      <c r="P18" s="159">
        <v>0</v>
      </c>
      <c r="Q18" s="159">
        <f>ROUND(E18*P18,2)</f>
        <v>0</v>
      </c>
      <c r="R18" s="160"/>
      <c r="S18" s="160" t="s">
        <v>225</v>
      </c>
      <c r="T18" s="160" t="s">
        <v>226</v>
      </c>
      <c r="U18" s="160">
        <v>0</v>
      </c>
      <c r="V18" s="160">
        <f>ROUND(E18*U18,2)</f>
        <v>0</v>
      </c>
      <c r="W18" s="160"/>
      <c r="X18" s="160" t="s">
        <v>166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486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190" t="s">
        <v>901</v>
      </c>
      <c r="D19" s="162"/>
      <c r="E19" s="163"/>
      <c r="F19" s="160"/>
      <c r="G19" s="160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49"/>
      <c r="Z19" s="149"/>
      <c r="AA19" s="149"/>
      <c r="AB19" s="149"/>
      <c r="AC19" s="149"/>
      <c r="AD19" s="149"/>
      <c r="AE19" s="149"/>
      <c r="AF19" s="149"/>
      <c r="AG19" s="149" t="s">
        <v>169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outlineLevel="1" x14ac:dyDescent="0.2">
      <c r="A20" s="156"/>
      <c r="B20" s="157"/>
      <c r="C20" s="190" t="s">
        <v>621</v>
      </c>
      <c r="D20" s="162"/>
      <c r="E20" s="163">
        <v>46</v>
      </c>
      <c r="F20" s="160"/>
      <c r="G20" s="160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49"/>
      <c r="Z20" s="149"/>
      <c r="AA20" s="149"/>
      <c r="AB20" s="149"/>
      <c r="AC20" s="149"/>
      <c r="AD20" s="149"/>
      <c r="AE20" s="149"/>
      <c r="AF20" s="149"/>
      <c r="AG20" s="149" t="s">
        <v>169</v>
      </c>
      <c r="AH20" s="149">
        <v>0</v>
      </c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ht="22.5" outlineLevel="1" x14ac:dyDescent="0.2">
      <c r="A21" s="175">
        <v>5</v>
      </c>
      <c r="B21" s="176" t="s">
        <v>70</v>
      </c>
      <c r="C21" s="189" t="s">
        <v>902</v>
      </c>
      <c r="D21" s="177" t="s">
        <v>530</v>
      </c>
      <c r="E21" s="178">
        <v>19</v>
      </c>
      <c r="F21" s="179"/>
      <c r="G21" s="180">
        <f>ROUND(E21*F21,2)</f>
        <v>0</v>
      </c>
      <c r="H21" s="161"/>
      <c r="I21" s="160">
        <f>ROUND(E21*H21,2)</f>
        <v>0</v>
      </c>
      <c r="J21" s="161"/>
      <c r="K21" s="160">
        <f>ROUND(E21*J21,2)</f>
        <v>0</v>
      </c>
      <c r="L21" s="160">
        <v>21</v>
      </c>
      <c r="M21" s="160">
        <f>G21*(1+L21/100)</f>
        <v>0</v>
      </c>
      <c r="N21" s="159">
        <v>0</v>
      </c>
      <c r="O21" s="159">
        <f>ROUND(E21*N21,2)</f>
        <v>0</v>
      </c>
      <c r="P21" s="159">
        <v>0</v>
      </c>
      <c r="Q21" s="159">
        <f>ROUND(E21*P21,2)</f>
        <v>0</v>
      </c>
      <c r="R21" s="160"/>
      <c r="S21" s="160" t="s">
        <v>225</v>
      </c>
      <c r="T21" s="160" t="s">
        <v>226</v>
      </c>
      <c r="U21" s="160">
        <v>0</v>
      </c>
      <c r="V21" s="160">
        <f>ROUND(E21*U21,2)</f>
        <v>0</v>
      </c>
      <c r="W21" s="160"/>
      <c r="X21" s="160" t="s">
        <v>166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486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outlineLevel="1" x14ac:dyDescent="0.2">
      <c r="A22" s="156"/>
      <c r="B22" s="157"/>
      <c r="C22" s="190" t="s">
        <v>903</v>
      </c>
      <c r="D22" s="162"/>
      <c r="E22" s="163"/>
      <c r="F22" s="160"/>
      <c r="G22" s="16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49"/>
      <c r="Z22" s="149"/>
      <c r="AA22" s="149"/>
      <c r="AB22" s="149"/>
      <c r="AC22" s="149"/>
      <c r="AD22" s="149"/>
      <c r="AE22" s="149"/>
      <c r="AF22" s="149"/>
      <c r="AG22" s="149" t="s">
        <v>169</v>
      </c>
      <c r="AH22" s="149">
        <v>0</v>
      </c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6"/>
      <c r="B23" s="157"/>
      <c r="C23" s="190" t="s">
        <v>557</v>
      </c>
      <c r="D23" s="162"/>
      <c r="E23" s="163">
        <v>19</v>
      </c>
      <c r="F23" s="160"/>
      <c r="G23" s="160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49"/>
      <c r="Z23" s="149"/>
      <c r="AA23" s="149"/>
      <c r="AB23" s="149"/>
      <c r="AC23" s="149"/>
      <c r="AD23" s="149"/>
      <c r="AE23" s="149"/>
      <c r="AF23" s="149"/>
      <c r="AG23" s="149" t="s">
        <v>169</v>
      </c>
      <c r="AH23" s="149">
        <v>0</v>
      </c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ht="22.5" outlineLevel="1" x14ac:dyDescent="0.2">
      <c r="A24" s="175">
        <v>6</v>
      </c>
      <c r="B24" s="176" t="s">
        <v>72</v>
      </c>
      <c r="C24" s="189" t="s">
        <v>904</v>
      </c>
      <c r="D24" s="177" t="s">
        <v>530</v>
      </c>
      <c r="E24" s="178">
        <v>4</v>
      </c>
      <c r="F24" s="179"/>
      <c r="G24" s="180">
        <f>ROUND(E24*F24,2)</f>
        <v>0</v>
      </c>
      <c r="H24" s="161"/>
      <c r="I24" s="160">
        <f>ROUND(E24*H24,2)</f>
        <v>0</v>
      </c>
      <c r="J24" s="161"/>
      <c r="K24" s="160">
        <f>ROUND(E24*J24,2)</f>
        <v>0</v>
      </c>
      <c r="L24" s="160">
        <v>21</v>
      </c>
      <c r="M24" s="160">
        <f>G24*(1+L24/100)</f>
        <v>0</v>
      </c>
      <c r="N24" s="159">
        <v>0</v>
      </c>
      <c r="O24" s="159">
        <f>ROUND(E24*N24,2)</f>
        <v>0</v>
      </c>
      <c r="P24" s="159">
        <v>0</v>
      </c>
      <c r="Q24" s="159">
        <f>ROUND(E24*P24,2)</f>
        <v>0</v>
      </c>
      <c r="R24" s="160"/>
      <c r="S24" s="160" t="s">
        <v>225</v>
      </c>
      <c r="T24" s="160" t="s">
        <v>226</v>
      </c>
      <c r="U24" s="160">
        <v>0</v>
      </c>
      <c r="V24" s="160">
        <f>ROUND(E24*U24,2)</f>
        <v>0</v>
      </c>
      <c r="W24" s="160"/>
      <c r="X24" s="160" t="s">
        <v>166</v>
      </c>
      <c r="Y24" s="149"/>
      <c r="Z24" s="149"/>
      <c r="AA24" s="149"/>
      <c r="AB24" s="149"/>
      <c r="AC24" s="149"/>
      <c r="AD24" s="149"/>
      <c r="AE24" s="149"/>
      <c r="AF24" s="149"/>
      <c r="AG24" s="149" t="s">
        <v>486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outlineLevel="1" x14ac:dyDescent="0.2">
      <c r="A25" s="156"/>
      <c r="B25" s="157"/>
      <c r="C25" s="190" t="s">
        <v>895</v>
      </c>
      <c r="D25" s="162"/>
      <c r="E25" s="163"/>
      <c r="F25" s="160"/>
      <c r="G25" s="160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49"/>
      <c r="Z25" s="149"/>
      <c r="AA25" s="149"/>
      <c r="AB25" s="149"/>
      <c r="AC25" s="149"/>
      <c r="AD25" s="149"/>
      <c r="AE25" s="149"/>
      <c r="AF25" s="149"/>
      <c r="AG25" s="149" t="s">
        <v>169</v>
      </c>
      <c r="AH25" s="149">
        <v>0</v>
      </c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outlineLevel="1" x14ac:dyDescent="0.2">
      <c r="A26" s="156"/>
      <c r="B26" s="157"/>
      <c r="C26" s="190" t="s">
        <v>896</v>
      </c>
      <c r="D26" s="162"/>
      <c r="E26" s="163">
        <v>4</v>
      </c>
      <c r="F26" s="160"/>
      <c r="G26" s="160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49"/>
      <c r="Z26" s="149"/>
      <c r="AA26" s="149"/>
      <c r="AB26" s="149"/>
      <c r="AC26" s="149"/>
      <c r="AD26" s="149"/>
      <c r="AE26" s="149"/>
      <c r="AF26" s="149"/>
      <c r="AG26" s="149" t="s">
        <v>169</v>
      </c>
      <c r="AH26" s="149">
        <v>0</v>
      </c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</row>
    <row r="27" spans="1:60" ht="45" outlineLevel="1" x14ac:dyDescent="0.2">
      <c r="A27" s="175">
        <v>7</v>
      </c>
      <c r="B27" s="176" t="s">
        <v>74</v>
      </c>
      <c r="C27" s="189" t="s">
        <v>905</v>
      </c>
      <c r="D27" s="177" t="s">
        <v>224</v>
      </c>
      <c r="E27" s="178">
        <v>6</v>
      </c>
      <c r="F27" s="179"/>
      <c r="G27" s="180">
        <f>ROUND(E27*F27,2)</f>
        <v>0</v>
      </c>
      <c r="H27" s="161"/>
      <c r="I27" s="160">
        <f>ROUND(E27*H27,2)</f>
        <v>0</v>
      </c>
      <c r="J27" s="161"/>
      <c r="K27" s="160">
        <f>ROUND(E27*J27,2)</f>
        <v>0</v>
      </c>
      <c r="L27" s="160">
        <v>21</v>
      </c>
      <c r="M27" s="160">
        <f>G27*(1+L27/100)</f>
        <v>0</v>
      </c>
      <c r="N27" s="159">
        <v>0</v>
      </c>
      <c r="O27" s="159">
        <f>ROUND(E27*N27,2)</f>
        <v>0</v>
      </c>
      <c r="P27" s="159">
        <v>0</v>
      </c>
      <c r="Q27" s="159">
        <f>ROUND(E27*P27,2)</f>
        <v>0</v>
      </c>
      <c r="R27" s="160"/>
      <c r="S27" s="160" t="s">
        <v>225</v>
      </c>
      <c r="T27" s="160" t="s">
        <v>226</v>
      </c>
      <c r="U27" s="160">
        <v>0</v>
      </c>
      <c r="V27" s="160">
        <f>ROUND(E27*U27,2)</f>
        <v>0</v>
      </c>
      <c r="W27" s="160"/>
      <c r="X27" s="160" t="s">
        <v>166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486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6"/>
      <c r="B28" s="157"/>
      <c r="C28" s="190" t="s">
        <v>906</v>
      </c>
      <c r="D28" s="162"/>
      <c r="E28" s="163"/>
      <c r="F28" s="160"/>
      <c r="G28" s="160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49"/>
      <c r="Z28" s="149"/>
      <c r="AA28" s="149"/>
      <c r="AB28" s="149"/>
      <c r="AC28" s="149"/>
      <c r="AD28" s="149"/>
      <c r="AE28" s="149"/>
      <c r="AF28" s="149"/>
      <c r="AG28" s="149" t="s">
        <v>169</v>
      </c>
      <c r="AH28" s="149">
        <v>0</v>
      </c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6"/>
      <c r="B29" s="157"/>
      <c r="C29" s="190" t="s">
        <v>907</v>
      </c>
      <c r="D29" s="162"/>
      <c r="E29" s="163">
        <v>6</v>
      </c>
      <c r="F29" s="160"/>
      <c r="G29" s="160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49"/>
      <c r="Z29" s="149"/>
      <c r="AA29" s="149"/>
      <c r="AB29" s="149"/>
      <c r="AC29" s="149"/>
      <c r="AD29" s="149"/>
      <c r="AE29" s="149"/>
      <c r="AF29" s="149"/>
      <c r="AG29" s="149" t="s">
        <v>169</v>
      </c>
      <c r="AH29" s="149">
        <v>0</v>
      </c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75">
        <v>8</v>
      </c>
      <c r="B30" s="176" t="s">
        <v>76</v>
      </c>
      <c r="C30" s="189" t="s">
        <v>908</v>
      </c>
      <c r="D30" s="177" t="s">
        <v>661</v>
      </c>
      <c r="E30" s="178">
        <v>1</v>
      </c>
      <c r="F30" s="179"/>
      <c r="G30" s="180">
        <f>ROUND(E30*F30,2)</f>
        <v>0</v>
      </c>
      <c r="H30" s="161"/>
      <c r="I30" s="160">
        <f>ROUND(E30*H30,2)</f>
        <v>0</v>
      </c>
      <c r="J30" s="161"/>
      <c r="K30" s="160">
        <f>ROUND(E30*J30,2)</f>
        <v>0</v>
      </c>
      <c r="L30" s="160">
        <v>21</v>
      </c>
      <c r="M30" s="160">
        <f>G30*(1+L30/100)</f>
        <v>0</v>
      </c>
      <c r="N30" s="159">
        <v>0</v>
      </c>
      <c r="O30" s="159">
        <f>ROUND(E30*N30,2)</f>
        <v>0</v>
      </c>
      <c r="P30" s="159">
        <v>0</v>
      </c>
      <c r="Q30" s="159">
        <f>ROUND(E30*P30,2)</f>
        <v>0</v>
      </c>
      <c r="R30" s="160"/>
      <c r="S30" s="160" t="s">
        <v>225</v>
      </c>
      <c r="T30" s="160" t="s">
        <v>226</v>
      </c>
      <c r="U30" s="160">
        <v>0</v>
      </c>
      <c r="V30" s="160">
        <f>ROUND(E30*U30,2)</f>
        <v>0</v>
      </c>
      <c r="W30" s="160"/>
      <c r="X30" s="160" t="s">
        <v>166</v>
      </c>
      <c r="Y30" s="149"/>
      <c r="Z30" s="149"/>
      <c r="AA30" s="149"/>
      <c r="AB30" s="149"/>
      <c r="AC30" s="149"/>
      <c r="AD30" s="149"/>
      <c r="AE30" s="149"/>
      <c r="AF30" s="149"/>
      <c r="AG30" s="149" t="s">
        <v>486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6"/>
      <c r="B31" s="157"/>
      <c r="C31" s="190" t="s">
        <v>909</v>
      </c>
      <c r="D31" s="162"/>
      <c r="E31" s="163"/>
      <c r="F31" s="160"/>
      <c r="G31" s="160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49"/>
      <c r="Z31" s="149"/>
      <c r="AA31" s="149"/>
      <c r="AB31" s="149"/>
      <c r="AC31" s="149"/>
      <c r="AD31" s="149"/>
      <c r="AE31" s="149"/>
      <c r="AF31" s="149"/>
      <c r="AG31" s="149" t="s">
        <v>169</v>
      </c>
      <c r="AH31" s="149">
        <v>0</v>
      </c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190" t="s">
        <v>80</v>
      </c>
      <c r="D32" s="162"/>
      <c r="E32" s="163">
        <v>1</v>
      </c>
      <c r="F32" s="160"/>
      <c r="G32" s="160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49"/>
      <c r="Z32" s="149"/>
      <c r="AA32" s="149"/>
      <c r="AB32" s="149"/>
      <c r="AC32" s="149"/>
      <c r="AD32" s="149"/>
      <c r="AE32" s="149"/>
      <c r="AF32" s="149"/>
      <c r="AG32" s="149" t="s">
        <v>169</v>
      </c>
      <c r="AH32" s="149">
        <v>0</v>
      </c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ht="22.5" outlineLevel="1" x14ac:dyDescent="0.2">
      <c r="A33" s="175">
        <v>9</v>
      </c>
      <c r="B33" s="176" t="s">
        <v>78</v>
      </c>
      <c r="C33" s="189" t="s">
        <v>910</v>
      </c>
      <c r="D33" s="177" t="s">
        <v>224</v>
      </c>
      <c r="E33" s="178">
        <v>10</v>
      </c>
      <c r="F33" s="179"/>
      <c r="G33" s="180">
        <f>ROUND(E33*F33,2)</f>
        <v>0</v>
      </c>
      <c r="H33" s="161"/>
      <c r="I33" s="160">
        <f>ROUND(E33*H33,2)</f>
        <v>0</v>
      </c>
      <c r="J33" s="161"/>
      <c r="K33" s="160">
        <f>ROUND(E33*J33,2)</f>
        <v>0</v>
      </c>
      <c r="L33" s="160">
        <v>21</v>
      </c>
      <c r="M33" s="160">
        <f>G33*(1+L33/100)</f>
        <v>0</v>
      </c>
      <c r="N33" s="159">
        <v>0</v>
      </c>
      <c r="O33" s="159">
        <f>ROUND(E33*N33,2)</f>
        <v>0</v>
      </c>
      <c r="P33" s="159">
        <v>0</v>
      </c>
      <c r="Q33" s="159">
        <f>ROUND(E33*P33,2)</f>
        <v>0</v>
      </c>
      <c r="R33" s="160"/>
      <c r="S33" s="160" t="s">
        <v>225</v>
      </c>
      <c r="T33" s="160" t="s">
        <v>226</v>
      </c>
      <c r="U33" s="160">
        <v>0</v>
      </c>
      <c r="V33" s="160">
        <f>ROUND(E33*U33,2)</f>
        <v>0</v>
      </c>
      <c r="W33" s="160"/>
      <c r="X33" s="160" t="s">
        <v>166</v>
      </c>
      <c r="Y33" s="149"/>
      <c r="Z33" s="149"/>
      <c r="AA33" s="149"/>
      <c r="AB33" s="149"/>
      <c r="AC33" s="149"/>
      <c r="AD33" s="149"/>
      <c r="AE33" s="149"/>
      <c r="AF33" s="149"/>
      <c r="AG33" s="149" t="s">
        <v>486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6"/>
      <c r="B34" s="157"/>
      <c r="C34" s="190" t="s">
        <v>898</v>
      </c>
      <c r="D34" s="162"/>
      <c r="E34" s="163"/>
      <c r="F34" s="160"/>
      <c r="G34" s="160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49"/>
      <c r="Z34" s="149"/>
      <c r="AA34" s="149"/>
      <c r="AB34" s="149"/>
      <c r="AC34" s="149"/>
      <c r="AD34" s="149"/>
      <c r="AE34" s="149"/>
      <c r="AF34" s="149"/>
      <c r="AG34" s="149" t="s">
        <v>169</v>
      </c>
      <c r="AH34" s="149">
        <v>0</v>
      </c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190" t="s">
        <v>539</v>
      </c>
      <c r="D35" s="162"/>
      <c r="E35" s="163">
        <v>10</v>
      </c>
      <c r="F35" s="160"/>
      <c r="G35" s="160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49"/>
      <c r="Z35" s="149"/>
      <c r="AA35" s="149"/>
      <c r="AB35" s="149"/>
      <c r="AC35" s="149"/>
      <c r="AD35" s="149"/>
      <c r="AE35" s="149"/>
      <c r="AF35" s="149"/>
      <c r="AG35" s="149" t="s">
        <v>169</v>
      </c>
      <c r="AH35" s="149">
        <v>0</v>
      </c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x14ac:dyDescent="0.2">
      <c r="A36" s="168" t="s">
        <v>160</v>
      </c>
      <c r="B36" s="169" t="s">
        <v>82</v>
      </c>
      <c r="C36" s="188" t="s">
        <v>83</v>
      </c>
      <c r="D36" s="170"/>
      <c r="E36" s="171"/>
      <c r="F36" s="172"/>
      <c r="G36" s="173">
        <f>SUMIF(AG37:AG89,"&lt;&gt;NOR",G37:G89)</f>
        <v>0</v>
      </c>
      <c r="H36" s="167"/>
      <c r="I36" s="167">
        <f>SUM(I37:I89)</f>
        <v>0</v>
      </c>
      <c r="J36" s="167"/>
      <c r="K36" s="167">
        <f>SUM(K37:K89)</f>
        <v>0</v>
      </c>
      <c r="L36" s="167"/>
      <c r="M36" s="167">
        <f>SUM(M37:M89)</f>
        <v>0</v>
      </c>
      <c r="N36" s="166"/>
      <c r="O36" s="166">
        <f>SUM(O37:O89)</f>
        <v>0</v>
      </c>
      <c r="P36" s="166"/>
      <c r="Q36" s="166">
        <f>SUM(Q37:Q89)</f>
        <v>0</v>
      </c>
      <c r="R36" s="167"/>
      <c r="S36" s="167"/>
      <c r="T36" s="167"/>
      <c r="U36" s="167"/>
      <c r="V36" s="167">
        <f>SUM(V37:V89)</f>
        <v>0</v>
      </c>
      <c r="W36" s="167"/>
      <c r="X36" s="167"/>
      <c r="AG36" t="s">
        <v>161</v>
      </c>
    </row>
    <row r="37" spans="1:60" outlineLevel="1" x14ac:dyDescent="0.2">
      <c r="A37" s="175">
        <v>10</v>
      </c>
      <c r="B37" s="176" t="s">
        <v>539</v>
      </c>
      <c r="C37" s="189" t="s">
        <v>911</v>
      </c>
      <c r="D37" s="177" t="s">
        <v>196</v>
      </c>
      <c r="E37" s="178">
        <v>3910</v>
      </c>
      <c r="F37" s="179"/>
      <c r="G37" s="180">
        <f>ROUND(E37*F37,2)</f>
        <v>0</v>
      </c>
      <c r="H37" s="161"/>
      <c r="I37" s="160">
        <f>ROUND(E37*H37,2)</f>
        <v>0</v>
      </c>
      <c r="J37" s="161"/>
      <c r="K37" s="160">
        <f>ROUND(E37*J37,2)</f>
        <v>0</v>
      </c>
      <c r="L37" s="160">
        <v>21</v>
      </c>
      <c r="M37" s="160">
        <f>G37*(1+L37/100)</f>
        <v>0</v>
      </c>
      <c r="N37" s="159">
        <v>0</v>
      </c>
      <c r="O37" s="159">
        <f>ROUND(E37*N37,2)</f>
        <v>0</v>
      </c>
      <c r="P37" s="159">
        <v>0</v>
      </c>
      <c r="Q37" s="159">
        <f>ROUND(E37*P37,2)</f>
        <v>0</v>
      </c>
      <c r="R37" s="160"/>
      <c r="S37" s="160" t="s">
        <v>225</v>
      </c>
      <c r="T37" s="160" t="s">
        <v>226</v>
      </c>
      <c r="U37" s="160">
        <v>0</v>
      </c>
      <c r="V37" s="160">
        <f>ROUND(E37*U37,2)</f>
        <v>0</v>
      </c>
      <c r="W37" s="160"/>
      <c r="X37" s="160" t="s">
        <v>166</v>
      </c>
      <c r="Y37" s="149"/>
      <c r="Z37" s="149"/>
      <c r="AA37" s="149"/>
      <c r="AB37" s="149"/>
      <c r="AC37" s="149"/>
      <c r="AD37" s="149"/>
      <c r="AE37" s="149"/>
      <c r="AF37" s="149"/>
      <c r="AG37" s="149" t="s">
        <v>486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outlineLevel="1" x14ac:dyDescent="0.2">
      <c r="A38" s="156"/>
      <c r="B38" s="157"/>
      <c r="C38" s="190" t="s">
        <v>912</v>
      </c>
      <c r="D38" s="162"/>
      <c r="E38" s="163"/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49"/>
      <c r="Z38" s="149"/>
      <c r="AA38" s="149"/>
      <c r="AB38" s="149"/>
      <c r="AC38" s="149"/>
      <c r="AD38" s="149"/>
      <c r="AE38" s="149"/>
      <c r="AF38" s="149"/>
      <c r="AG38" s="149" t="s">
        <v>169</v>
      </c>
      <c r="AH38" s="149">
        <v>0</v>
      </c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</row>
    <row r="39" spans="1:60" outlineLevel="1" x14ac:dyDescent="0.2">
      <c r="A39" s="156"/>
      <c r="B39" s="157"/>
      <c r="C39" s="190" t="s">
        <v>913</v>
      </c>
      <c r="D39" s="162"/>
      <c r="E39" s="163">
        <v>3910</v>
      </c>
      <c r="F39" s="160"/>
      <c r="G39" s="160"/>
      <c r="H39" s="160"/>
      <c r="I39" s="160"/>
      <c r="J39" s="160"/>
      <c r="K39" s="160"/>
      <c r="L39" s="160"/>
      <c r="M39" s="160"/>
      <c r="N39" s="159"/>
      <c r="O39" s="159"/>
      <c r="P39" s="159"/>
      <c r="Q39" s="159"/>
      <c r="R39" s="160"/>
      <c r="S39" s="160"/>
      <c r="T39" s="160"/>
      <c r="U39" s="160"/>
      <c r="V39" s="160"/>
      <c r="W39" s="160"/>
      <c r="X39" s="160"/>
      <c r="Y39" s="149"/>
      <c r="Z39" s="149"/>
      <c r="AA39" s="149"/>
      <c r="AB39" s="149"/>
      <c r="AC39" s="149"/>
      <c r="AD39" s="149"/>
      <c r="AE39" s="149"/>
      <c r="AF39" s="149"/>
      <c r="AG39" s="149" t="s">
        <v>169</v>
      </c>
      <c r="AH39" s="149">
        <v>0</v>
      </c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75">
        <v>11</v>
      </c>
      <c r="B40" s="176" t="s">
        <v>541</v>
      </c>
      <c r="C40" s="189" t="s">
        <v>914</v>
      </c>
      <c r="D40" s="177" t="s">
        <v>196</v>
      </c>
      <c r="E40" s="178">
        <v>140</v>
      </c>
      <c r="F40" s="179"/>
      <c r="G40" s="180">
        <f>ROUND(E40*F40,2)</f>
        <v>0</v>
      </c>
      <c r="H40" s="161"/>
      <c r="I40" s="160">
        <f>ROUND(E40*H40,2)</f>
        <v>0</v>
      </c>
      <c r="J40" s="161"/>
      <c r="K40" s="160">
        <f>ROUND(E40*J40,2)</f>
        <v>0</v>
      </c>
      <c r="L40" s="160">
        <v>21</v>
      </c>
      <c r="M40" s="160">
        <f>G40*(1+L40/100)</f>
        <v>0</v>
      </c>
      <c r="N40" s="159">
        <v>0</v>
      </c>
      <c r="O40" s="159">
        <f>ROUND(E40*N40,2)</f>
        <v>0</v>
      </c>
      <c r="P40" s="159">
        <v>0</v>
      </c>
      <c r="Q40" s="159">
        <f>ROUND(E40*P40,2)</f>
        <v>0</v>
      </c>
      <c r="R40" s="160"/>
      <c r="S40" s="160" t="s">
        <v>225</v>
      </c>
      <c r="T40" s="160" t="s">
        <v>226</v>
      </c>
      <c r="U40" s="160">
        <v>0</v>
      </c>
      <c r="V40" s="160">
        <f>ROUND(E40*U40,2)</f>
        <v>0</v>
      </c>
      <c r="W40" s="160"/>
      <c r="X40" s="160" t="s">
        <v>166</v>
      </c>
      <c r="Y40" s="149"/>
      <c r="Z40" s="149"/>
      <c r="AA40" s="149"/>
      <c r="AB40" s="149"/>
      <c r="AC40" s="149"/>
      <c r="AD40" s="149"/>
      <c r="AE40" s="149"/>
      <c r="AF40" s="149"/>
      <c r="AG40" s="149" t="s">
        <v>486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6"/>
      <c r="B41" s="157"/>
      <c r="C41" s="190" t="s">
        <v>915</v>
      </c>
      <c r="D41" s="162"/>
      <c r="E41" s="163"/>
      <c r="F41" s="160"/>
      <c r="G41" s="160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49"/>
      <c r="Z41" s="149"/>
      <c r="AA41" s="149"/>
      <c r="AB41" s="149"/>
      <c r="AC41" s="149"/>
      <c r="AD41" s="149"/>
      <c r="AE41" s="149"/>
      <c r="AF41" s="149"/>
      <c r="AG41" s="149" t="s">
        <v>169</v>
      </c>
      <c r="AH41" s="149">
        <v>0</v>
      </c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56"/>
      <c r="B42" s="157"/>
      <c r="C42" s="190" t="s">
        <v>787</v>
      </c>
      <c r="D42" s="162"/>
      <c r="E42" s="163">
        <v>140</v>
      </c>
      <c r="F42" s="160"/>
      <c r="G42" s="160"/>
      <c r="H42" s="160"/>
      <c r="I42" s="160"/>
      <c r="J42" s="160"/>
      <c r="K42" s="160"/>
      <c r="L42" s="160"/>
      <c r="M42" s="160"/>
      <c r="N42" s="159"/>
      <c r="O42" s="159"/>
      <c r="P42" s="159"/>
      <c r="Q42" s="159"/>
      <c r="R42" s="160"/>
      <c r="S42" s="160"/>
      <c r="T42" s="160"/>
      <c r="U42" s="160"/>
      <c r="V42" s="160"/>
      <c r="W42" s="160"/>
      <c r="X42" s="160"/>
      <c r="Y42" s="149"/>
      <c r="Z42" s="149"/>
      <c r="AA42" s="149"/>
      <c r="AB42" s="149"/>
      <c r="AC42" s="149"/>
      <c r="AD42" s="149"/>
      <c r="AE42" s="149"/>
      <c r="AF42" s="149"/>
      <c r="AG42" s="149" t="s">
        <v>169</v>
      </c>
      <c r="AH42" s="149">
        <v>0</v>
      </c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outlineLevel="1" x14ac:dyDescent="0.2">
      <c r="A43" s="175">
        <v>12</v>
      </c>
      <c r="B43" s="176" t="s">
        <v>543</v>
      </c>
      <c r="C43" s="189" t="s">
        <v>916</v>
      </c>
      <c r="D43" s="177" t="s">
        <v>196</v>
      </c>
      <c r="E43" s="178">
        <v>100</v>
      </c>
      <c r="F43" s="179"/>
      <c r="G43" s="180">
        <f>ROUND(E43*F43,2)</f>
        <v>0</v>
      </c>
      <c r="H43" s="161"/>
      <c r="I43" s="160">
        <f>ROUND(E43*H43,2)</f>
        <v>0</v>
      </c>
      <c r="J43" s="161"/>
      <c r="K43" s="160">
        <f>ROUND(E43*J43,2)</f>
        <v>0</v>
      </c>
      <c r="L43" s="160">
        <v>21</v>
      </c>
      <c r="M43" s="160">
        <f>G43*(1+L43/100)</f>
        <v>0</v>
      </c>
      <c r="N43" s="159">
        <v>0</v>
      </c>
      <c r="O43" s="159">
        <f>ROUND(E43*N43,2)</f>
        <v>0</v>
      </c>
      <c r="P43" s="159">
        <v>0</v>
      </c>
      <c r="Q43" s="159">
        <f>ROUND(E43*P43,2)</f>
        <v>0</v>
      </c>
      <c r="R43" s="160"/>
      <c r="S43" s="160" t="s">
        <v>225</v>
      </c>
      <c r="T43" s="160" t="s">
        <v>226</v>
      </c>
      <c r="U43" s="160">
        <v>0</v>
      </c>
      <c r="V43" s="160">
        <f>ROUND(E43*U43,2)</f>
        <v>0</v>
      </c>
      <c r="W43" s="160"/>
      <c r="X43" s="160" t="s">
        <v>166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486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6"/>
      <c r="B44" s="157"/>
      <c r="C44" s="190" t="s">
        <v>917</v>
      </c>
      <c r="D44" s="162"/>
      <c r="E44" s="163"/>
      <c r="F44" s="160"/>
      <c r="G44" s="160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49"/>
      <c r="Z44" s="149"/>
      <c r="AA44" s="149"/>
      <c r="AB44" s="149"/>
      <c r="AC44" s="149"/>
      <c r="AD44" s="149"/>
      <c r="AE44" s="149"/>
      <c r="AF44" s="149"/>
      <c r="AG44" s="149" t="s">
        <v>169</v>
      </c>
      <c r="AH44" s="149">
        <v>0</v>
      </c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6"/>
      <c r="B45" s="157"/>
      <c r="C45" s="190" t="s">
        <v>707</v>
      </c>
      <c r="D45" s="162"/>
      <c r="E45" s="163">
        <v>100</v>
      </c>
      <c r="F45" s="160"/>
      <c r="G45" s="160"/>
      <c r="H45" s="160"/>
      <c r="I45" s="160"/>
      <c r="J45" s="160"/>
      <c r="K45" s="160"/>
      <c r="L45" s="160"/>
      <c r="M45" s="160"/>
      <c r="N45" s="159"/>
      <c r="O45" s="159"/>
      <c r="P45" s="159"/>
      <c r="Q45" s="159"/>
      <c r="R45" s="160"/>
      <c r="S45" s="160"/>
      <c r="T45" s="160"/>
      <c r="U45" s="160"/>
      <c r="V45" s="160"/>
      <c r="W45" s="160"/>
      <c r="X45" s="160"/>
      <c r="Y45" s="149"/>
      <c r="Z45" s="149"/>
      <c r="AA45" s="149"/>
      <c r="AB45" s="149"/>
      <c r="AC45" s="149"/>
      <c r="AD45" s="149"/>
      <c r="AE45" s="149"/>
      <c r="AF45" s="149"/>
      <c r="AG45" s="149" t="s">
        <v>169</v>
      </c>
      <c r="AH45" s="149">
        <v>0</v>
      </c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outlineLevel="1" x14ac:dyDescent="0.2">
      <c r="A46" s="175">
        <v>13</v>
      </c>
      <c r="B46" s="176" t="s">
        <v>545</v>
      </c>
      <c r="C46" s="189" t="s">
        <v>918</v>
      </c>
      <c r="D46" s="177" t="s">
        <v>196</v>
      </c>
      <c r="E46" s="178">
        <v>50</v>
      </c>
      <c r="F46" s="179"/>
      <c r="G46" s="180">
        <f>ROUND(E46*F46,2)</f>
        <v>0</v>
      </c>
      <c r="H46" s="161"/>
      <c r="I46" s="160">
        <f>ROUND(E46*H46,2)</f>
        <v>0</v>
      </c>
      <c r="J46" s="161"/>
      <c r="K46" s="160">
        <f>ROUND(E46*J46,2)</f>
        <v>0</v>
      </c>
      <c r="L46" s="160">
        <v>21</v>
      </c>
      <c r="M46" s="160">
        <f>G46*(1+L46/100)</f>
        <v>0</v>
      </c>
      <c r="N46" s="159">
        <v>0</v>
      </c>
      <c r="O46" s="159">
        <f>ROUND(E46*N46,2)</f>
        <v>0</v>
      </c>
      <c r="P46" s="159">
        <v>0</v>
      </c>
      <c r="Q46" s="159">
        <f>ROUND(E46*P46,2)</f>
        <v>0</v>
      </c>
      <c r="R46" s="160"/>
      <c r="S46" s="160" t="s">
        <v>225</v>
      </c>
      <c r="T46" s="160" t="s">
        <v>226</v>
      </c>
      <c r="U46" s="160">
        <v>0</v>
      </c>
      <c r="V46" s="160">
        <f>ROUND(E46*U46,2)</f>
        <v>0</v>
      </c>
      <c r="W46" s="160"/>
      <c r="X46" s="160" t="s">
        <v>166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486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56"/>
      <c r="B47" s="157"/>
      <c r="C47" s="190" t="s">
        <v>919</v>
      </c>
      <c r="D47" s="162"/>
      <c r="E47" s="163"/>
      <c r="F47" s="160"/>
      <c r="G47" s="160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49"/>
      <c r="Z47" s="149"/>
      <c r="AA47" s="149"/>
      <c r="AB47" s="149"/>
      <c r="AC47" s="149"/>
      <c r="AD47" s="149"/>
      <c r="AE47" s="149"/>
      <c r="AF47" s="149"/>
      <c r="AG47" s="149" t="s">
        <v>169</v>
      </c>
      <c r="AH47" s="149">
        <v>0</v>
      </c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6"/>
      <c r="B48" s="157"/>
      <c r="C48" s="190" t="s">
        <v>628</v>
      </c>
      <c r="D48" s="162"/>
      <c r="E48" s="163">
        <v>50</v>
      </c>
      <c r="F48" s="160"/>
      <c r="G48" s="160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49"/>
      <c r="Z48" s="149"/>
      <c r="AA48" s="149"/>
      <c r="AB48" s="149"/>
      <c r="AC48" s="149"/>
      <c r="AD48" s="149"/>
      <c r="AE48" s="149"/>
      <c r="AF48" s="149"/>
      <c r="AG48" s="149" t="s">
        <v>169</v>
      </c>
      <c r="AH48" s="149">
        <v>0</v>
      </c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75">
        <v>14</v>
      </c>
      <c r="B49" s="176" t="s">
        <v>547</v>
      </c>
      <c r="C49" s="189" t="s">
        <v>920</v>
      </c>
      <c r="D49" s="177" t="s">
        <v>196</v>
      </c>
      <c r="E49" s="178">
        <v>40</v>
      </c>
      <c r="F49" s="179"/>
      <c r="G49" s="180">
        <f>ROUND(E49*F49,2)</f>
        <v>0</v>
      </c>
      <c r="H49" s="161"/>
      <c r="I49" s="160">
        <f>ROUND(E49*H49,2)</f>
        <v>0</v>
      </c>
      <c r="J49" s="161"/>
      <c r="K49" s="160">
        <f>ROUND(E49*J49,2)</f>
        <v>0</v>
      </c>
      <c r="L49" s="160">
        <v>21</v>
      </c>
      <c r="M49" s="160">
        <f>G49*(1+L49/100)</f>
        <v>0</v>
      </c>
      <c r="N49" s="159">
        <v>0</v>
      </c>
      <c r="O49" s="159">
        <f>ROUND(E49*N49,2)</f>
        <v>0</v>
      </c>
      <c r="P49" s="159">
        <v>0</v>
      </c>
      <c r="Q49" s="159">
        <f>ROUND(E49*P49,2)</f>
        <v>0</v>
      </c>
      <c r="R49" s="160"/>
      <c r="S49" s="160" t="s">
        <v>225</v>
      </c>
      <c r="T49" s="160" t="s">
        <v>226</v>
      </c>
      <c r="U49" s="160">
        <v>0</v>
      </c>
      <c r="V49" s="160">
        <f>ROUND(E49*U49,2)</f>
        <v>0</v>
      </c>
      <c r="W49" s="160"/>
      <c r="X49" s="160" t="s">
        <v>166</v>
      </c>
      <c r="Y49" s="149"/>
      <c r="Z49" s="149"/>
      <c r="AA49" s="149"/>
      <c r="AB49" s="149"/>
      <c r="AC49" s="149"/>
      <c r="AD49" s="149"/>
      <c r="AE49" s="149"/>
      <c r="AF49" s="149"/>
      <c r="AG49" s="149" t="s">
        <v>486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6"/>
      <c r="B50" s="157"/>
      <c r="C50" s="190" t="s">
        <v>921</v>
      </c>
      <c r="D50" s="162"/>
      <c r="E50" s="163"/>
      <c r="F50" s="160"/>
      <c r="G50" s="160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49"/>
      <c r="Z50" s="149"/>
      <c r="AA50" s="149"/>
      <c r="AB50" s="149"/>
      <c r="AC50" s="149"/>
      <c r="AD50" s="149"/>
      <c r="AE50" s="149"/>
      <c r="AF50" s="149"/>
      <c r="AG50" s="149" t="s">
        <v>169</v>
      </c>
      <c r="AH50" s="149">
        <v>0</v>
      </c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6"/>
      <c r="B51" s="157"/>
      <c r="C51" s="190" t="s">
        <v>411</v>
      </c>
      <c r="D51" s="162"/>
      <c r="E51" s="163">
        <v>40</v>
      </c>
      <c r="F51" s="160"/>
      <c r="G51" s="160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49"/>
      <c r="Z51" s="149"/>
      <c r="AA51" s="149"/>
      <c r="AB51" s="149"/>
      <c r="AC51" s="149"/>
      <c r="AD51" s="149"/>
      <c r="AE51" s="149"/>
      <c r="AF51" s="149"/>
      <c r="AG51" s="149" t="s">
        <v>169</v>
      </c>
      <c r="AH51" s="149">
        <v>0</v>
      </c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ht="22.5" outlineLevel="1" x14ac:dyDescent="0.2">
      <c r="A52" s="175">
        <v>15</v>
      </c>
      <c r="B52" s="176" t="s">
        <v>549</v>
      </c>
      <c r="C52" s="189" t="s">
        <v>922</v>
      </c>
      <c r="D52" s="177" t="s">
        <v>196</v>
      </c>
      <c r="E52" s="178">
        <v>45</v>
      </c>
      <c r="F52" s="179"/>
      <c r="G52" s="180">
        <f>ROUND(E52*F52,2)</f>
        <v>0</v>
      </c>
      <c r="H52" s="161"/>
      <c r="I52" s="160">
        <f>ROUND(E52*H52,2)</f>
        <v>0</v>
      </c>
      <c r="J52" s="161"/>
      <c r="K52" s="160">
        <f>ROUND(E52*J52,2)</f>
        <v>0</v>
      </c>
      <c r="L52" s="160">
        <v>21</v>
      </c>
      <c r="M52" s="160">
        <f>G52*(1+L52/100)</f>
        <v>0</v>
      </c>
      <c r="N52" s="159">
        <v>0</v>
      </c>
      <c r="O52" s="159">
        <f>ROUND(E52*N52,2)</f>
        <v>0</v>
      </c>
      <c r="P52" s="159">
        <v>0</v>
      </c>
      <c r="Q52" s="159">
        <f>ROUND(E52*P52,2)</f>
        <v>0</v>
      </c>
      <c r="R52" s="160"/>
      <c r="S52" s="160" t="s">
        <v>225</v>
      </c>
      <c r="T52" s="160" t="s">
        <v>226</v>
      </c>
      <c r="U52" s="160">
        <v>0</v>
      </c>
      <c r="V52" s="160">
        <f>ROUND(E52*U52,2)</f>
        <v>0</v>
      </c>
      <c r="W52" s="160"/>
      <c r="X52" s="160" t="s">
        <v>166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486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56"/>
      <c r="B53" s="157"/>
      <c r="C53" s="190" t="s">
        <v>923</v>
      </c>
      <c r="D53" s="162"/>
      <c r="E53" s="163"/>
      <c r="F53" s="160"/>
      <c r="G53" s="160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49"/>
      <c r="Z53" s="149"/>
      <c r="AA53" s="149"/>
      <c r="AB53" s="149"/>
      <c r="AC53" s="149"/>
      <c r="AD53" s="149"/>
      <c r="AE53" s="149"/>
      <c r="AF53" s="149"/>
      <c r="AG53" s="149" t="s">
        <v>169</v>
      </c>
      <c r="AH53" s="149">
        <v>0</v>
      </c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outlineLevel="1" x14ac:dyDescent="0.2">
      <c r="A54" s="156"/>
      <c r="B54" s="157"/>
      <c r="C54" s="190" t="s">
        <v>619</v>
      </c>
      <c r="D54" s="162"/>
      <c r="E54" s="163">
        <v>45</v>
      </c>
      <c r="F54" s="160"/>
      <c r="G54" s="160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49"/>
      <c r="Z54" s="149"/>
      <c r="AA54" s="149"/>
      <c r="AB54" s="149"/>
      <c r="AC54" s="149"/>
      <c r="AD54" s="149"/>
      <c r="AE54" s="149"/>
      <c r="AF54" s="149"/>
      <c r="AG54" s="149" t="s">
        <v>169</v>
      </c>
      <c r="AH54" s="149">
        <v>0</v>
      </c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75">
        <v>16</v>
      </c>
      <c r="B55" s="176" t="s">
        <v>551</v>
      </c>
      <c r="C55" s="189" t="s">
        <v>924</v>
      </c>
      <c r="D55" s="177" t="s">
        <v>530</v>
      </c>
      <c r="E55" s="178">
        <v>42</v>
      </c>
      <c r="F55" s="179"/>
      <c r="G55" s="180">
        <f>ROUND(E55*F55,2)</f>
        <v>0</v>
      </c>
      <c r="H55" s="161"/>
      <c r="I55" s="160">
        <f>ROUND(E55*H55,2)</f>
        <v>0</v>
      </c>
      <c r="J55" s="161"/>
      <c r="K55" s="160">
        <f>ROUND(E55*J55,2)</f>
        <v>0</v>
      </c>
      <c r="L55" s="160">
        <v>21</v>
      </c>
      <c r="M55" s="160">
        <f>G55*(1+L55/100)</f>
        <v>0</v>
      </c>
      <c r="N55" s="159">
        <v>0</v>
      </c>
      <c r="O55" s="159">
        <f>ROUND(E55*N55,2)</f>
        <v>0</v>
      </c>
      <c r="P55" s="159">
        <v>0</v>
      </c>
      <c r="Q55" s="159">
        <f>ROUND(E55*P55,2)</f>
        <v>0</v>
      </c>
      <c r="R55" s="160"/>
      <c r="S55" s="160" t="s">
        <v>225</v>
      </c>
      <c r="T55" s="160" t="s">
        <v>226</v>
      </c>
      <c r="U55" s="160">
        <v>0</v>
      </c>
      <c r="V55" s="160">
        <f>ROUND(E55*U55,2)</f>
        <v>0</v>
      </c>
      <c r="W55" s="160"/>
      <c r="X55" s="160" t="s">
        <v>166</v>
      </c>
      <c r="Y55" s="149"/>
      <c r="Z55" s="149"/>
      <c r="AA55" s="149"/>
      <c r="AB55" s="149"/>
      <c r="AC55" s="149"/>
      <c r="AD55" s="149"/>
      <c r="AE55" s="149"/>
      <c r="AF55" s="149"/>
      <c r="AG55" s="149" t="s">
        <v>486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ht="22.5" outlineLevel="1" x14ac:dyDescent="0.2">
      <c r="A56" s="156"/>
      <c r="B56" s="157"/>
      <c r="C56" s="190" t="s">
        <v>925</v>
      </c>
      <c r="D56" s="162"/>
      <c r="E56" s="163"/>
      <c r="F56" s="160"/>
      <c r="G56" s="160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49"/>
      <c r="Z56" s="149"/>
      <c r="AA56" s="149"/>
      <c r="AB56" s="149"/>
      <c r="AC56" s="149"/>
      <c r="AD56" s="149"/>
      <c r="AE56" s="149"/>
      <c r="AF56" s="149"/>
      <c r="AG56" s="149" t="s">
        <v>169</v>
      </c>
      <c r="AH56" s="149">
        <v>0</v>
      </c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56"/>
      <c r="B57" s="157"/>
      <c r="C57" s="190" t="s">
        <v>602</v>
      </c>
      <c r="D57" s="162"/>
      <c r="E57" s="163">
        <v>42</v>
      </c>
      <c r="F57" s="160"/>
      <c r="G57" s="160"/>
      <c r="H57" s="160"/>
      <c r="I57" s="160"/>
      <c r="J57" s="160"/>
      <c r="K57" s="160"/>
      <c r="L57" s="160"/>
      <c r="M57" s="160"/>
      <c r="N57" s="159"/>
      <c r="O57" s="159"/>
      <c r="P57" s="159"/>
      <c r="Q57" s="159"/>
      <c r="R57" s="160"/>
      <c r="S57" s="160"/>
      <c r="T57" s="160"/>
      <c r="U57" s="160"/>
      <c r="V57" s="160"/>
      <c r="W57" s="160"/>
      <c r="X57" s="160"/>
      <c r="Y57" s="149"/>
      <c r="Z57" s="149"/>
      <c r="AA57" s="149"/>
      <c r="AB57" s="149"/>
      <c r="AC57" s="149"/>
      <c r="AD57" s="149"/>
      <c r="AE57" s="149"/>
      <c r="AF57" s="149"/>
      <c r="AG57" s="149" t="s">
        <v>169</v>
      </c>
      <c r="AH57" s="149">
        <v>0</v>
      </c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75">
        <v>17</v>
      </c>
      <c r="B58" s="176" t="s">
        <v>553</v>
      </c>
      <c r="C58" s="189" t="s">
        <v>926</v>
      </c>
      <c r="D58" s="177" t="s">
        <v>530</v>
      </c>
      <c r="E58" s="178">
        <v>12</v>
      </c>
      <c r="F58" s="179"/>
      <c r="G58" s="180">
        <f>ROUND(E58*F58,2)</f>
        <v>0</v>
      </c>
      <c r="H58" s="161"/>
      <c r="I58" s="160">
        <f>ROUND(E58*H58,2)</f>
        <v>0</v>
      </c>
      <c r="J58" s="161"/>
      <c r="K58" s="160">
        <f>ROUND(E58*J58,2)</f>
        <v>0</v>
      </c>
      <c r="L58" s="160">
        <v>21</v>
      </c>
      <c r="M58" s="160">
        <f>G58*(1+L58/100)</f>
        <v>0</v>
      </c>
      <c r="N58" s="159">
        <v>0</v>
      </c>
      <c r="O58" s="159">
        <f>ROUND(E58*N58,2)</f>
        <v>0</v>
      </c>
      <c r="P58" s="159">
        <v>0</v>
      </c>
      <c r="Q58" s="159">
        <f>ROUND(E58*P58,2)</f>
        <v>0</v>
      </c>
      <c r="R58" s="160"/>
      <c r="S58" s="160" t="s">
        <v>225</v>
      </c>
      <c r="T58" s="160" t="s">
        <v>226</v>
      </c>
      <c r="U58" s="160">
        <v>0</v>
      </c>
      <c r="V58" s="160">
        <f>ROUND(E58*U58,2)</f>
        <v>0</v>
      </c>
      <c r="W58" s="160"/>
      <c r="X58" s="160" t="s">
        <v>166</v>
      </c>
      <c r="Y58" s="149"/>
      <c r="Z58" s="149"/>
      <c r="AA58" s="149"/>
      <c r="AB58" s="149"/>
      <c r="AC58" s="149"/>
      <c r="AD58" s="149"/>
      <c r="AE58" s="149"/>
      <c r="AF58" s="149"/>
      <c r="AG58" s="149" t="s">
        <v>486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outlineLevel="1" x14ac:dyDescent="0.2">
      <c r="A59" s="156"/>
      <c r="B59" s="157"/>
      <c r="C59" s="190" t="s">
        <v>927</v>
      </c>
      <c r="D59" s="162"/>
      <c r="E59" s="163"/>
      <c r="F59" s="160"/>
      <c r="G59" s="160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49"/>
      <c r="Z59" s="149"/>
      <c r="AA59" s="149"/>
      <c r="AB59" s="149"/>
      <c r="AC59" s="149"/>
      <c r="AD59" s="149"/>
      <c r="AE59" s="149"/>
      <c r="AF59" s="149"/>
      <c r="AG59" s="149" t="s">
        <v>169</v>
      </c>
      <c r="AH59" s="149">
        <v>0</v>
      </c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outlineLevel="1" x14ac:dyDescent="0.2">
      <c r="A60" s="156"/>
      <c r="B60" s="157"/>
      <c r="C60" s="190" t="s">
        <v>543</v>
      </c>
      <c r="D60" s="162"/>
      <c r="E60" s="163">
        <v>12</v>
      </c>
      <c r="F60" s="160"/>
      <c r="G60" s="160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49"/>
      <c r="Z60" s="149"/>
      <c r="AA60" s="149"/>
      <c r="AB60" s="149"/>
      <c r="AC60" s="149"/>
      <c r="AD60" s="149"/>
      <c r="AE60" s="149"/>
      <c r="AF60" s="149"/>
      <c r="AG60" s="149" t="s">
        <v>169</v>
      </c>
      <c r="AH60" s="149">
        <v>0</v>
      </c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75">
        <v>18</v>
      </c>
      <c r="B61" s="176" t="s">
        <v>555</v>
      </c>
      <c r="C61" s="189" t="s">
        <v>928</v>
      </c>
      <c r="D61" s="177" t="s">
        <v>530</v>
      </c>
      <c r="E61" s="178">
        <v>2</v>
      </c>
      <c r="F61" s="179"/>
      <c r="G61" s="180">
        <f>ROUND(E61*F61,2)</f>
        <v>0</v>
      </c>
      <c r="H61" s="161"/>
      <c r="I61" s="160">
        <f>ROUND(E61*H61,2)</f>
        <v>0</v>
      </c>
      <c r="J61" s="161"/>
      <c r="K61" s="160">
        <f>ROUND(E61*J61,2)</f>
        <v>0</v>
      </c>
      <c r="L61" s="160">
        <v>21</v>
      </c>
      <c r="M61" s="160">
        <f>G61*(1+L61/100)</f>
        <v>0</v>
      </c>
      <c r="N61" s="159">
        <v>0</v>
      </c>
      <c r="O61" s="159">
        <f>ROUND(E61*N61,2)</f>
        <v>0</v>
      </c>
      <c r="P61" s="159">
        <v>0</v>
      </c>
      <c r="Q61" s="159">
        <f>ROUND(E61*P61,2)</f>
        <v>0</v>
      </c>
      <c r="R61" s="160"/>
      <c r="S61" s="160" t="s">
        <v>225</v>
      </c>
      <c r="T61" s="160" t="s">
        <v>226</v>
      </c>
      <c r="U61" s="160">
        <v>0</v>
      </c>
      <c r="V61" s="160">
        <f>ROUND(E61*U61,2)</f>
        <v>0</v>
      </c>
      <c r="W61" s="160"/>
      <c r="X61" s="160" t="s">
        <v>166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486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56"/>
      <c r="B62" s="157"/>
      <c r="C62" s="190" t="s">
        <v>929</v>
      </c>
      <c r="D62" s="162"/>
      <c r="E62" s="163"/>
      <c r="F62" s="160"/>
      <c r="G62" s="160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49"/>
      <c r="Z62" s="149"/>
      <c r="AA62" s="149"/>
      <c r="AB62" s="149"/>
      <c r="AC62" s="149"/>
      <c r="AD62" s="149"/>
      <c r="AE62" s="149"/>
      <c r="AF62" s="149"/>
      <c r="AG62" s="149" t="s">
        <v>169</v>
      </c>
      <c r="AH62" s="149">
        <v>0</v>
      </c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56"/>
      <c r="B63" s="157"/>
      <c r="C63" s="190" t="s">
        <v>82</v>
      </c>
      <c r="D63" s="162"/>
      <c r="E63" s="163">
        <v>2</v>
      </c>
      <c r="F63" s="160"/>
      <c r="G63" s="160"/>
      <c r="H63" s="160"/>
      <c r="I63" s="160"/>
      <c r="J63" s="160"/>
      <c r="K63" s="160"/>
      <c r="L63" s="160"/>
      <c r="M63" s="160"/>
      <c r="N63" s="159"/>
      <c r="O63" s="159"/>
      <c r="P63" s="159"/>
      <c r="Q63" s="159"/>
      <c r="R63" s="160"/>
      <c r="S63" s="160"/>
      <c r="T63" s="160"/>
      <c r="U63" s="160"/>
      <c r="V63" s="160"/>
      <c r="W63" s="160"/>
      <c r="X63" s="160"/>
      <c r="Y63" s="149"/>
      <c r="Z63" s="149"/>
      <c r="AA63" s="149"/>
      <c r="AB63" s="149"/>
      <c r="AC63" s="149"/>
      <c r="AD63" s="149"/>
      <c r="AE63" s="149"/>
      <c r="AF63" s="149"/>
      <c r="AG63" s="149" t="s">
        <v>169</v>
      </c>
      <c r="AH63" s="149">
        <v>0</v>
      </c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outlineLevel="1" x14ac:dyDescent="0.2">
      <c r="A64" s="175">
        <v>19</v>
      </c>
      <c r="B64" s="176" t="s">
        <v>557</v>
      </c>
      <c r="C64" s="189" t="s">
        <v>930</v>
      </c>
      <c r="D64" s="177" t="s">
        <v>224</v>
      </c>
      <c r="E64" s="178">
        <v>4</v>
      </c>
      <c r="F64" s="179"/>
      <c r="G64" s="180">
        <f>ROUND(E64*F64,2)</f>
        <v>0</v>
      </c>
      <c r="H64" s="161"/>
      <c r="I64" s="160">
        <f>ROUND(E64*H64,2)</f>
        <v>0</v>
      </c>
      <c r="J64" s="161"/>
      <c r="K64" s="160">
        <f>ROUND(E64*J64,2)</f>
        <v>0</v>
      </c>
      <c r="L64" s="160">
        <v>21</v>
      </c>
      <c r="M64" s="160">
        <f>G64*(1+L64/100)</f>
        <v>0</v>
      </c>
      <c r="N64" s="159">
        <v>0</v>
      </c>
      <c r="O64" s="159">
        <f>ROUND(E64*N64,2)</f>
        <v>0</v>
      </c>
      <c r="P64" s="159">
        <v>0</v>
      </c>
      <c r="Q64" s="159">
        <f>ROUND(E64*P64,2)</f>
        <v>0</v>
      </c>
      <c r="R64" s="160"/>
      <c r="S64" s="160" t="s">
        <v>225</v>
      </c>
      <c r="T64" s="160" t="s">
        <v>226</v>
      </c>
      <c r="U64" s="160">
        <v>0</v>
      </c>
      <c r="V64" s="160">
        <f>ROUND(E64*U64,2)</f>
        <v>0</v>
      </c>
      <c r="W64" s="160"/>
      <c r="X64" s="160" t="s">
        <v>166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486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33.75" outlineLevel="1" x14ac:dyDescent="0.2">
      <c r="A65" s="156"/>
      <c r="B65" s="157"/>
      <c r="C65" s="190" t="s">
        <v>931</v>
      </c>
      <c r="D65" s="162"/>
      <c r="E65" s="163">
        <v>4</v>
      </c>
      <c r="F65" s="160"/>
      <c r="G65" s="160"/>
      <c r="H65" s="160"/>
      <c r="I65" s="160"/>
      <c r="J65" s="160"/>
      <c r="K65" s="160"/>
      <c r="L65" s="160"/>
      <c r="M65" s="160"/>
      <c r="N65" s="159"/>
      <c r="O65" s="159"/>
      <c r="P65" s="159"/>
      <c r="Q65" s="159"/>
      <c r="R65" s="160"/>
      <c r="S65" s="160"/>
      <c r="T65" s="160"/>
      <c r="U65" s="160"/>
      <c r="V65" s="160"/>
      <c r="W65" s="160"/>
      <c r="X65" s="160"/>
      <c r="Y65" s="149"/>
      <c r="Z65" s="149"/>
      <c r="AA65" s="149"/>
      <c r="AB65" s="149"/>
      <c r="AC65" s="149"/>
      <c r="AD65" s="149"/>
      <c r="AE65" s="149"/>
      <c r="AF65" s="149"/>
      <c r="AG65" s="149" t="s">
        <v>169</v>
      </c>
      <c r="AH65" s="149">
        <v>0</v>
      </c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ht="22.5" outlineLevel="1" x14ac:dyDescent="0.2">
      <c r="A66" s="175">
        <v>20</v>
      </c>
      <c r="B66" s="176" t="s">
        <v>559</v>
      </c>
      <c r="C66" s="189" t="s">
        <v>932</v>
      </c>
      <c r="D66" s="177" t="s">
        <v>224</v>
      </c>
      <c r="E66" s="178">
        <v>6</v>
      </c>
      <c r="F66" s="179"/>
      <c r="G66" s="180">
        <f>ROUND(E66*F66,2)</f>
        <v>0</v>
      </c>
      <c r="H66" s="161"/>
      <c r="I66" s="160">
        <f>ROUND(E66*H66,2)</f>
        <v>0</v>
      </c>
      <c r="J66" s="161"/>
      <c r="K66" s="160">
        <f>ROUND(E66*J66,2)</f>
        <v>0</v>
      </c>
      <c r="L66" s="160">
        <v>21</v>
      </c>
      <c r="M66" s="160">
        <f>G66*(1+L66/100)</f>
        <v>0</v>
      </c>
      <c r="N66" s="159">
        <v>0</v>
      </c>
      <c r="O66" s="159">
        <f>ROUND(E66*N66,2)</f>
        <v>0</v>
      </c>
      <c r="P66" s="159">
        <v>0</v>
      </c>
      <c r="Q66" s="159">
        <f>ROUND(E66*P66,2)</f>
        <v>0</v>
      </c>
      <c r="R66" s="160"/>
      <c r="S66" s="160" t="s">
        <v>225</v>
      </c>
      <c r="T66" s="160" t="s">
        <v>226</v>
      </c>
      <c r="U66" s="160">
        <v>0</v>
      </c>
      <c r="V66" s="160">
        <f>ROUND(E66*U66,2)</f>
        <v>0</v>
      </c>
      <c r="W66" s="160"/>
      <c r="X66" s="160" t="s">
        <v>166</v>
      </c>
      <c r="Y66" s="149"/>
      <c r="Z66" s="149"/>
      <c r="AA66" s="149"/>
      <c r="AB66" s="149"/>
      <c r="AC66" s="149"/>
      <c r="AD66" s="149"/>
      <c r="AE66" s="149"/>
      <c r="AF66" s="149"/>
      <c r="AG66" s="149" t="s">
        <v>486</v>
      </c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ht="33.75" outlineLevel="1" x14ac:dyDescent="0.2">
      <c r="A67" s="156"/>
      <c r="B67" s="157"/>
      <c r="C67" s="190" t="s">
        <v>933</v>
      </c>
      <c r="D67" s="162"/>
      <c r="E67" s="163">
        <v>6</v>
      </c>
      <c r="F67" s="160"/>
      <c r="G67" s="160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49"/>
      <c r="Z67" s="149"/>
      <c r="AA67" s="149"/>
      <c r="AB67" s="149"/>
      <c r="AC67" s="149"/>
      <c r="AD67" s="149"/>
      <c r="AE67" s="149"/>
      <c r="AF67" s="149"/>
      <c r="AG67" s="149" t="s">
        <v>169</v>
      </c>
      <c r="AH67" s="149">
        <v>0</v>
      </c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ht="22.5" outlineLevel="1" x14ac:dyDescent="0.2">
      <c r="A68" s="175">
        <v>21</v>
      </c>
      <c r="B68" s="176" t="s">
        <v>561</v>
      </c>
      <c r="C68" s="189" t="s">
        <v>934</v>
      </c>
      <c r="D68" s="177" t="s">
        <v>224</v>
      </c>
      <c r="E68" s="178">
        <v>4</v>
      </c>
      <c r="F68" s="179"/>
      <c r="G68" s="180">
        <f>ROUND(E68*F68,2)</f>
        <v>0</v>
      </c>
      <c r="H68" s="161"/>
      <c r="I68" s="160">
        <f>ROUND(E68*H68,2)</f>
        <v>0</v>
      </c>
      <c r="J68" s="161"/>
      <c r="K68" s="160">
        <f>ROUND(E68*J68,2)</f>
        <v>0</v>
      </c>
      <c r="L68" s="160">
        <v>21</v>
      </c>
      <c r="M68" s="160">
        <f>G68*(1+L68/100)</f>
        <v>0</v>
      </c>
      <c r="N68" s="159">
        <v>0</v>
      </c>
      <c r="O68" s="159">
        <f>ROUND(E68*N68,2)</f>
        <v>0</v>
      </c>
      <c r="P68" s="159">
        <v>0</v>
      </c>
      <c r="Q68" s="159">
        <f>ROUND(E68*P68,2)</f>
        <v>0</v>
      </c>
      <c r="R68" s="160"/>
      <c r="S68" s="160" t="s">
        <v>225</v>
      </c>
      <c r="T68" s="160" t="s">
        <v>226</v>
      </c>
      <c r="U68" s="160">
        <v>0</v>
      </c>
      <c r="V68" s="160">
        <f>ROUND(E68*U68,2)</f>
        <v>0</v>
      </c>
      <c r="W68" s="160"/>
      <c r="X68" s="160" t="s">
        <v>166</v>
      </c>
      <c r="Y68" s="149"/>
      <c r="Z68" s="149"/>
      <c r="AA68" s="149"/>
      <c r="AB68" s="149"/>
      <c r="AC68" s="149"/>
      <c r="AD68" s="149"/>
      <c r="AE68" s="149"/>
      <c r="AF68" s="149"/>
      <c r="AG68" s="149" t="s">
        <v>486</v>
      </c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ht="56.25" outlineLevel="1" x14ac:dyDescent="0.2">
      <c r="A69" s="156"/>
      <c r="B69" s="157"/>
      <c r="C69" s="190" t="s">
        <v>935</v>
      </c>
      <c r="D69" s="162"/>
      <c r="E69" s="163">
        <v>4</v>
      </c>
      <c r="F69" s="160"/>
      <c r="G69" s="160"/>
      <c r="H69" s="160"/>
      <c r="I69" s="160"/>
      <c r="J69" s="160"/>
      <c r="K69" s="160"/>
      <c r="L69" s="160"/>
      <c r="M69" s="160"/>
      <c r="N69" s="159"/>
      <c r="O69" s="159"/>
      <c r="P69" s="159"/>
      <c r="Q69" s="159"/>
      <c r="R69" s="160"/>
      <c r="S69" s="160"/>
      <c r="T69" s="160"/>
      <c r="U69" s="160"/>
      <c r="V69" s="160"/>
      <c r="W69" s="160"/>
      <c r="X69" s="160"/>
      <c r="Y69" s="149"/>
      <c r="Z69" s="149"/>
      <c r="AA69" s="149"/>
      <c r="AB69" s="149"/>
      <c r="AC69" s="149"/>
      <c r="AD69" s="149"/>
      <c r="AE69" s="149"/>
      <c r="AF69" s="149"/>
      <c r="AG69" s="149" t="s">
        <v>169</v>
      </c>
      <c r="AH69" s="149">
        <v>0</v>
      </c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ht="22.5" outlineLevel="1" x14ac:dyDescent="0.2">
      <c r="A70" s="175">
        <v>22</v>
      </c>
      <c r="B70" s="176" t="s">
        <v>563</v>
      </c>
      <c r="C70" s="189" t="s">
        <v>936</v>
      </c>
      <c r="D70" s="177" t="s">
        <v>224</v>
      </c>
      <c r="E70" s="178">
        <v>6</v>
      </c>
      <c r="F70" s="179"/>
      <c r="G70" s="180">
        <f>ROUND(E70*F70,2)</f>
        <v>0</v>
      </c>
      <c r="H70" s="161"/>
      <c r="I70" s="160">
        <f>ROUND(E70*H70,2)</f>
        <v>0</v>
      </c>
      <c r="J70" s="161"/>
      <c r="K70" s="160">
        <f>ROUND(E70*J70,2)</f>
        <v>0</v>
      </c>
      <c r="L70" s="160">
        <v>21</v>
      </c>
      <c r="M70" s="160">
        <f>G70*(1+L70/100)</f>
        <v>0</v>
      </c>
      <c r="N70" s="159">
        <v>0</v>
      </c>
      <c r="O70" s="159">
        <f>ROUND(E70*N70,2)</f>
        <v>0</v>
      </c>
      <c r="P70" s="159">
        <v>0</v>
      </c>
      <c r="Q70" s="159">
        <f>ROUND(E70*P70,2)</f>
        <v>0</v>
      </c>
      <c r="R70" s="160"/>
      <c r="S70" s="160" t="s">
        <v>225</v>
      </c>
      <c r="T70" s="160" t="s">
        <v>226</v>
      </c>
      <c r="U70" s="160">
        <v>0</v>
      </c>
      <c r="V70" s="160">
        <f>ROUND(E70*U70,2)</f>
        <v>0</v>
      </c>
      <c r="W70" s="160"/>
      <c r="X70" s="160" t="s">
        <v>166</v>
      </c>
      <c r="Y70" s="149"/>
      <c r="Z70" s="149"/>
      <c r="AA70" s="149"/>
      <c r="AB70" s="149"/>
      <c r="AC70" s="149"/>
      <c r="AD70" s="149"/>
      <c r="AE70" s="149"/>
      <c r="AF70" s="149"/>
      <c r="AG70" s="149" t="s">
        <v>486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  <c r="BH70" s="149"/>
    </row>
    <row r="71" spans="1:60" ht="33.75" outlineLevel="1" x14ac:dyDescent="0.2">
      <c r="A71" s="156"/>
      <c r="B71" s="157"/>
      <c r="C71" s="190" t="s">
        <v>937</v>
      </c>
      <c r="D71" s="162"/>
      <c r="E71" s="163">
        <v>6</v>
      </c>
      <c r="F71" s="160"/>
      <c r="G71" s="160"/>
      <c r="H71" s="160"/>
      <c r="I71" s="160"/>
      <c r="J71" s="160"/>
      <c r="K71" s="160"/>
      <c r="L71" s="160"/>
      <c r="M71" s="160"/>
      <c r="N71" s="159"/>
      <c r="O71" s="159"/>
      <c r="P71" s="159"/>
      <c r="Q71" s="159"/>
      <c r="R71" s="160"/>
      <c r="S71" s="160"/>
      <c r="T71" s="160"/>
      <c r="U71" s="160"/>
      <c r="V71" s="160"/>
      <c r="W71" s="160"/>
      <c r="X71" s="160"/>
      <c r="Y71" s="149"/>
      <c r="Z71" s="149"/>
      <c r="AA71" s="149"/>
      <c r="AB71" s="149"/>
      <c r="AC71" s="149"/>
      <c r="AD71" s="149"/>
      <c r="AE71" s="149"/>
      <c r="AF71" s="149"/>
      <c r="AG71" s="149" t="s">
        <v>169</v>
      </c>
      <c r="AH71" s="149">
        <v>0</v>
      </c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ht="22.5" outlineLevel="1" x14ac:dyDescent="0.2">
      <c r="A72" s="175">
        <v>23</v>
      </c>
      <c r="B72" s="176" t="s">
        <v>565</v>
      </c>
      <c r="C72" s="189" t="s">
        <v>938</v>
      </c>
      <c r="D72" s="177" t="s">
        <v>530</v>
      </c>
      <c r="E72" s="178">
        <v>2</v>
      </c>
      <c r="F72" s="179"/>
      <c r="G72" s="180">
        <f>ROUND(E72*F72,2)</f>
        <v>0</v>
      </c>
      <c r="H72" s="161"/>
      <c r="I72" s="160">
        <f>ROUND(E72*H72,2)</f>
        <v>0</v>
      </c>
      <c r="J72" s="161"/>
      <c r="K72" s="160">
        <f>ROUND(E72*J72,2)</f>
        <v>0</v>
      </c>
      <c r="L72" s="160">
        <v>21</v>
      </c>
      <c r="M72" s="160">
        <f>G72*(1+L72/100)</f>
        <v>0</v>
      </c>
      <c r="N72" s="159">
        <v>0</v>
      </c>
      <c r="O72" s="159">
        <f>ROUND(E72*N72,2)</f>
        <v>0</v>
      </c>
      <c r="P72" s="159">
        <v>0</v>
      </c>
      <c r="Q72" s="159">
        <f>ROUND(E72*P72,2)</f>
        <v>0</v>
      </c>
      <c r="R72" s="160"/>
      <c r="S72" s="160" t="s">
        <v>225</v>
      </c>
      <c r="T72" s="160" t="s">
        <v>226</v>
      </c>
      <c r="U72" s="160">
        <v>0</v>
      </c>
      <c r="V72" s="160">
        <f>ROUND(E72*U72,2)</f>
        <v>0</v>
      </c>
      <c r="W72" s="160"/>
      <c r="X72" s="160" t="s">
        <v>166</v>
      </c>
      <c r="Y72" s="149"/>
      <c r="Z72" s="149"/>
      <c r="AA72" s="149"/>
      <c r="AB72" s="149"/>
      <c r="AC72" s="149"/>
      <c r="AD72" s="149"/>
      <c r="AE72" s="149"/>
      <c r="AF72" s="149"/>
      <c r="AG72" s="149" t="s">
        <v>486</v>
      </c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6"/>
      <c r="B73" s="157"/>
      <c r="C73" s="190" t="s">
        <v>898</v>
      </c>
      <c r="D73" s="162"/>
      <c r="E73" s="163"/>
      <c r="F73" s="160"/>
      <c r="G73" s="160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49"/>
      <c r="Z73" s="149"/>
      <c r="AA73" s="149"/>
      <c r="AB73" s="149"/>
      <c r="AC73" s="149"/>
      <c r="AD73" s="149"/>
      <c r="AE73" s="149"/>
      <c r="AF73" s="149"/>
      <c r="AG73" s="149" t="s">
        <v>169</v>
      </c>
      <c r="AH73" s="149">
        <v>0</v>
      </c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outlineLevel="1" x14ac:dyDescent="0.2">
      <c r="A74" s="156"/>
      <c r="B74" s="157"/>
      <c r="C74" s="190" t="s">
        <v>82</v>
      </c>
      <c r="D74" s="162"/>
      <c r="E74" s="163">
        <v>2</v>
      </c>
      <c r="F74" s="160"/>
      <c r="G74" s="160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49"/>
      <c r="Z74" s="149"/>
      <c r="AA74" s="149"/>
      <c r="AB74" s="149"/>
      <c r="AC74" s="149"/>
      <c r="AD74" s="149"/>
      <c r="AE74" s="149"/>
      <c r="AF74" s="149"/>
      <c r="AG74" s="149" t="s">
        <v>169</v>
      </c>
      <c r="AH74" s="149">
        <v>0</v>
      </c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</row>
    <row r="75" spans="1:60" ht="22.5" outlineLevel="1" x14ac:dyDescent="0.2">
      <c r="A75" s="175">
        <v>24</v>
      </c>
      <c r="B75" s="176" t="s">
        <v>567</v>
      </c>
      <c r="C75" s="189" t="s">
        <v>939</v>
      </c>
      <c r="D75" s="177" t="s">
        <v>530</v>
      </c>
      <c r="E75" s="178">
        <v>8</v>
      </c>
      <c r="F75" s="179"/>
      <c r="G75" s="180">
        <f>ROUND(E75*F75,2)</f>
        <v>0</v>
      </c>
      <c r="H75" s="161"/>
      <c r="I75" s="160">
        <f>ROUND(E75*H75,2)</f>
        <v>0</v>
      </c>
      <c r="J75" s="161"/>
      <c r="K75" s="160">
        <f>ROUND(E75*J75,2)</f>
        <v>0</v>
      </c>
      <c r="L75" s="160">
        <v>21</v>
      </c>
      <c r="M75" s="160">
        <f>G75*(1+L75/100)</f>
        <v>0</v>
      </c>
      <c r="N75" s="159">
        <v>0</v>
      </c>
      <c r="O75" s="159">
        <f>ROUND(E75*N75,2)</f>
        <v>0</v>
      </c>
      <c r="P75" s="159">
        <v>0</v>
      </c>
      <c r="Q75" s="159">
        <f>ROUND(E75*P75,2)</f>
        <v>0</v>
      </c>
      <c r="R75" s="160"/>
      <c r="S75" s="160" t="s">
        <v>225</v>
      </c>
      <c r="T75" s="160" t="s">
        <v>226</v>
      </c>
      <c r="U75" s="160">
        <v>0</v>
      </c>
      <c r="V75" s="160">
        <f>ROUND(E75*U75,2)</f>
        <v>0</v>
      </c>
      <c r="W75" s="160"/>
      <c r="X75" s="160" t="s">
        <v>166</v>
      </c>
      <c r="Y75" s="149"/>
      <c r="Z75" s="149"/>
      <c r="AA75" s="149"/>
      <c r="AB75" s="149"/>
      <c r="AC75" s="149"/>
      <c r="AD75" s="149"/>
      <c r="AE75" s="149"/>
      <c r="AF75" s="149"/>
      <c r="AG75" s="149" t="s">
        <v>486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56"/>
      <c r="B76" s="157"/>
      <c r="C76" s="190" t="s">
        <v>940</v>
      </c>
      <c r="D76" s="162"/>
      <c r="E76" s="163"/>
      <c r="F76" s="160"/>
      <c r="G76" s="160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49"/>
      <c r="Z76" s="149"/>
      <c r="AA76" s="149"/>
      <c r="AB76" s="149"/>
      <c r="AC76" s="149"/>
      <c r="AD76" s="149"/>
      <c r="AE76" s="149"/>
      <c r="AF76" s="149"/>
      <c r="AG76" s="149" t="s">
        <v>169</v>
      </c>
      <c r="AH76" s="149">
        <v>0</v>
      </c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outlineLevel="1" x14ac:dyDescent="0.2">
      <c r="A77" s="156"/>
      <c r="B77" s="157"/>
      <c r="C77" s="190" t="s">
        <v>941</v>
      </c>
      <c r="D77" s="162"/>
      <c r="E77" s="163">
        <v>8</v>
      </c>
      <c r="F77" s="160"/>
      <c r="G77" s="160"/>
      <c r="H77" s="160"/>
      <c r="I77" s="160"/>
      <c r="J77" s="160"/>
      <c r="K77" s="160"/>
      <c r="L77" s="160"/>
      <c r="M77" s="160"/>
      <c r="N77" s="159"/>
      <c r="O77" s="159"/>
      <c r="P77" s="159"/>
      <c r="Q77" s="159"/>
      <c r="R77" s="160"/>
      <c r="S77" s="160"/>
      <c r="T77" s="160"/>
      <c r="U77" s="160"/>
      <c r="V77" s="160"/>
      <c r="W77" s="160"/>
      <c r="X77" s="160"/>
      <c r="Y77" s="149"/>
      <c r="Z77" s="149"/>
      <c r="AA77" s="149"/>
      <c r="AB77" s="149"/>
      <c r="AC77" s="149"/>
      <c r="AD77" s="149"/>
      <c r="AE77" s="149"/>
      <c r="AF77" s="149"/>
      <c r="AG77" s="149" t="s">
        <v>169</v>
      </c>
      <c r="AH77" s="149">
        <v>0</v>
      </c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ht="22.5" outlineLevel="1" x14ac:dyDescent="0.2">
      <c r="A78" s="175">
        <v>25</v>
      </c>
      <c r="B78" s="176" t="s">
        <v>569</v>
      </c>
      <c r="C78" s="189" t="s">
        <v>942</v>
      </c>
      <c r="D78" s="177" t="s">
        <v>530</v>
      </c>
      <c r="E78" s="178">
        <v>2</v>
      </c>
      <c r="F78" s="179"/>
      <c r="G78" s="180">
        <f>ROUND(E78*F78,2)</f>
        <v>0</v>
      </c>
      <c r="H78" s="161"/>
      <c r="I78" s="160">
        <f>ROUND(E78*H78,2)</f>
        <v>0</v>
      </c>
      <c r="J78" s="161"/>
      <c r="K78" s="160">
        <f>ROUND(E78*J78,2)</f>
        <v>0</v>
      </c>
      <c r="L78" s="160">
        <v>21</v>
      </c>
      <c r="M78" s="160">
        <f>G78*(1+L78/100)</f>
        <v>0</v>
      </c>
      <c r="N78" s="159">
        <v>0</v>
      </c>
      <c r="O78" s="159">
        <f>ROUND(E78*N78,2)</f>
        <v>0</v>
      </c>
      <c r="P78" s="159">
        <v>0</v>
      </c>
      <c r="Q78" s="159">
        <f>ROUND(E78*P78,2)</f>
        <v>0</v>
      </c>
      <c r="R78" s="160"/>
      <c r="S78" s="160" t="s">
        <v>225</v>
      </c>
      <c r="T78" s="160" t="s">
        <v>226</v>
      </c>
      <c r="U78" s="160">
        <v>0</v>
      </c>
      <c r="V78" s="160">
        <f>ROUND(E78*U78,2)</f>
        <v>0</v>
      </c>
      <c r="W78" s="160"/>
      <c r="X78" s="160" t="s">
        <v>166</v>
      </c>
      <c r="Y78" s="149"/>
      <c r="Z78" s="149"/>
      <c r="AA78" s="149"/>
      <c r="AB78" s="149"/>
      <c r="AC78" s="149"/>
      <c r="AD78" s="149"/>
      <c r="AE78" s="149"/>
      <c r="AF78" s="149"/>
      <c r="AG78" s="149" t="s">
        <v>486</v>
      </c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6"/>
      <c r="B79" s="157"/>
      <c r="C79" s="190" t="s">
        <v>898</v>
      </c>
      <c r="D79" s="162"/>
      <c r="E79" s="163"/>
      <c r="F79" s="160"/>
      <c r="G79" s="160"/>
      <c r="H79" s="160"/>
      <c r="I79" s="160"/>
      <c r="J79" s="160"/>
      <c r="K79" s="160"/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49"/>
      <c r="Z79" s="149"/>
      <c r="AA79" s="149"/>
      <c r="AB79" s="149"/>
      <c r="AC79" s="149"/>
      <c r="AD79" s="149"/>
      <c r="AE79" s="149"/>
      <c r="AF79" s="149"/>
      <c r="AG79" s="149" t="s">
        <v>169</v>
      </c>
      <c r="AH79" s="149">
        <v>0</v>
      </c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56"/>
      <c r="B80" s="157"/>
      <c r="C80" s="190" t="s">
        <v>82</v>
      </c>
      <c r="D80" s="162"/>
      <c r="E80" s="163">
        <v>2</v>
      </c>
      <c r="F80" s="160"/>
      <c r="G80" s="160"/>
      <c r="H80" s="160"/>
      <c r="I80" s="160"/>
      <c r="J80" s="160"/>
      <c r="K80" s="160"/>
      <c r="L80" s="160"/>
      <c r="M80" s="160"/>
      <c r="N80" s="159"/>
      <c r="O80" s="159"/>
      <c r="P80" s="159"/>
      <c r="Q80" s="159"/>
      <c r="R80" s="160"/>
      <c r="S80" s="160"/>
      <c r="T80" s="160"/>
      <c r="U80" s="160"/>
      <c r="V80" s="160"/>
      <c r="W80" s="160"/>
      <c r="X80" s="160"/>
      <c r="Y80" s="149"/>
      <c r="Z80" s="149"/>
      <c r="AA80" s="149"/>
      <c r="AB80" s="149"/>
      <c r="AC80" s="149"/>
      <c r="AD80" s="149"/>
      <c r="AE80" s="149"/>
      <c r="AF80" s="149"/>
      <c r="AG80" s="149" t="s">
        <v>169</v>
      </c>
      <c r="AH80" s="149">
        <v>0</v>
      </c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ht="22.5" outlineLevel="1" x14ac:dyDescent="0.2">
      <c r="A81" s="175">
        <v>26</v>
      </c>
      <c r="B81" s="176" t="s">
        <v>571</v>
      </c>
      <c r="C81" s="189" t="s">
        <v>943</v>
      </c>
      <c r="D81" s="177" t="s">
        <v>196</v>
      </c>
      <c r="E81" s="178">
        <v>60</v>
      </c>
      <c r="F81" s="179"/>
      <c r="G81" s="180">
        <f>ROUND(E81*F81,2)</f>
        <v>0</v>
      </c>
      <c r="H81" s="161"/>
      <c r="I81" s="160">
        <f>ROUND(E81*H81,2)</f>
        <v>0</v>
      </c>
      <c r="J81" s="161"/>
      <c r="K81" s="160">
        <f>ROUND(E81*J81,2)</f>
        <v>0</v>
      </c>
      <c r="L81" s="160">
        <v>21</v>
      </c>
      <c r="M81" s="160">
        <f>G81*(1+L81/100)</f>
        <v>0</v>
      </c>
      <c r="N81" s="159">
        <v>0</v>
      </c>
      <c r="O81" s="159">
        <f>ROUND(E81*N81,2)</f>
        <v>0</v>
      </c>
      <c r="P81" s="159">
        <v>0</v>
      </c>
      <c r="Q81" s="159">
        <f>ROUND(E81*P81,2)</f>
        <v>0</v>
      </c>
      <c r="R81" s="160"/>
      <c r="S81" s="160" t="s">
        <v>225</v>
      </c>
      <c r="T81" s="160" t="s">
        <v>226</v>
      </c>
      <c r="U81" s="160">
        <v>0</v>
      </c>
      <c r="V81" s="160">
        <f>ROUND(E81*U81,2)</f>
        <v>0</v>
      </c>
      <c r="W81" s="160"/>
      <c r="X81" s="160" t="s">
        <v>166</v>
      </c>
      <c r="Y81" s="149"/>
      <c r="Z81" s="149"/>
      <c r="AA81" s="149"/>
      <c r="AB81" s="149"/>
      <c r="AC81" s="149"/>
      <c r="AD81" s="149"/>
      <c r="AE81" s="149"/>
      <c r="AF81" s="149"/>
      <c r="AG81" s="149" t="s">
        <v>486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  <c r="BH81" s="149"/>
    </row>
    <row r="82" spans="1:60" outlineLevel="1" x14ac:dyDescent="0.2">
      <c r="A82" s="156"/>
      <c r="B82" s="157"/>
      <c r="C82" s="190" t="s">
        <v>944</v>
      </c>
      <c r="D82" s="162"/>
      <c r="E82" s="163"/>
      <c r="F82" s="160"/>
      <c r="G82" s="160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49"/>
      <c r="Z82" s="149"/>
      <c r="AA82" s="149"/>
      <c r="AB82" s="149"/>
      <c r="AC82" s="149"/>
      <c r="AD82" s="149"/>
      <c r="AE82" s="149"/>
      <c r="AF82" s="149"/>
      <c r="AG82" s="149" t="s">
        <v>169</v>
      </c>
      <c r="AH82" s="149">
        <v>0</v>
      </c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outlineLevel="1" x14ac:dyDescent="0.2">
      <c r="A83" s="156"/>
      <c r="B83" s="157"/>
      <c r="C83" s="190" t="s">
        <v>945</v>
      </c>
      <c r="D83" s="162"/>
      <c r="E83" s="163">
        <v>60</v>
      </c>
      <c r="F83" s="160"/>
      <c r="G83" s="160"/>
      <c r="H83" s="160"/>
      <c r="I83" s="160"/>
      <c r="J83" s="160"/>
      <c r="K83" s="160"/>
      <c r="L83" s="160"/>
      <c r="M83" s="160"/>
      <c r="N83" s="159"/>
      <c r="O83" s="159"/>
      <c r="P83" s="159"/>
      <c r="Q83" s="159"/>
      <c r="R83" s="160"/>
      <c r="S83" s="160"/>
      <c r="T83" s="160"/>
      <c r="U83" s="160"/>
      <c r="V83" s="160"/>
      <c r="W83" s="160"/>
      <c r="X83" s="160"/>
      <c r="Y83" s="149"/>
      <c r="Z83" s="149"/>
      <c r="AA83" s="149"/>
      <c r="AB83" s="149"/>
      <c r="AC83" s="149"/>
      <c r="AD83" s="149"/>
      <c r="AE83" s="149"/>
      <c r="AF83" s="149"/>
      <c r="AG83" s="149" t="s">
        <v>169</v>
      </c>
      <c r="AH83" s="149">
        <v>0</v>
      </c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  <c r="BH83" s="149"/>
    </row>
    <row r="84" spans="1:60" ht="22.5" outlineLevel="1" x14ac:dyDescent="0.2">
      <c r="A84" s="175">
        <v>27</v>
      </c>
      <c r="B84" s="176" t="s">
        <v>573</v>
      </c>
      <c r="C84" s="189" t="s">
        <v>946</v>
      </c>
      <c r="D84" s="177" t="s">
        <v>661</v>
      </c>
      <c r="E84" s="178">
        <v>1</v>
      </c>
      <c r="F84" s="179"/>
      <c r="G84" s="180">
        <f>ROUND(E84*F84,2)</f>
        <v>0</v>
      </c>
      <c r="H84" s="161"/>
      <c r="I84" s="160">
        <f>ROUND(E84*H84,2)</f>
        <v>0</v>
      </c>
      <c r="J84" s="161"/>
      <c r="K84" s="160">
        <f>ROUND(E84*J84,2)</f>
        <v>0</v>
      </c>
      <c r="L84" s="160">
        <v>21</v>
      </c>
      <c r="M84" s="160">
        <f>G84*(1+L84/100)</f>
        <v>0</v>
      </c>
      <c r="N84" s="159">
        <v>0</v>
      </c>
      <c r="O84" s="159">
        <f>ROUND(E84*N84,2)</f>
        <v>0</v>
      </c>
      <c r="P84" s="159">
        <v>0</v>
      </c>
      <c r="Q84" s="159">
        <f>ROUND(E84*P84,2)</f>
        <v>0</v>
      </c>
      <c r="R84" s="160"/>
      <c r="S84" s="160" t="s">
        <v>225</v>
      </c>
      <c r="T84" s="160" t="s">
        <v>226</v>
      </c>
      <c r="U84" s="160">
        <v>0</v>
      </c>
      <c r="V84" s="160">
        <f>ROUND(E84*U84,2)</f>
        <v>0</v>
      </c>
      <c r="W84" s="160"/>
      <c r="X84" s="160" t="s">
        <v>166</v>
      </c>
      <c r="Y84" s="149"/>
      <c r="Z84" s="149"/>
      <c r="AA84" s="149"/>
      <c r="AB84" s="149"/>
      <c r="AC84" s="149"/>
      <c r="AD84" s="149"/>
      <c r="AE84" s="149"/>
      <c r="AF84" s="149"/>
      <c r="AG84" s="149" t="s">
        <v>486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56"/>
      <c r="B85" s="157"/>
      <c r="C85" s="190" t="s">
        <v>947</v>
      </c>
      <c r="D85" s="162"/>
      <c r="E85" s="163"/>
      <c r="F85" s="160"/>
      <c r="G85" s="160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49"/>
      <c r="Z85" s="149"/>
      <c r="AA85" s="149"/>
      <c r="AB85" s="149"/>
      <c r="AC85" s="149"/>
      <c r="AD85" s="149"/>
      <c r="AE85" s="149"/>
      <c r="AF85" s="149"/>
      <c r="AG85" s="149" t="s">
        <v>169</v>
      </c>
      <c r="AH85" s="149">
        <v>0</v>
      </c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outlineLevel="1" x14ac:dyDescent="0.2">
      <c r="A86" s="156"/>
      <c r="B86" s="157"/>
      <c r="C86" s="190" t="s">
        <v>80</v>
      </c>
      <c r="D86" s="162"/>
      <c r="E86" s="163">
        <v>1</v>
      </c>
      <c r="F86" s="160"/>
      <c r="G86" s="160"/>
      <c r="H86" s="160"/>
      <c r="I86" s="160"/>
      <c r="J86" s="160"/>
      <c r="K86" s="160"/>
      <c r="L86" s="160"/>
      <c r="M86" s="160"/>
      <c r="N86" s="159"/>
      <c r="O86" s="159"/>
      <c r="P86" s="159"/>
      <c r="Q86" s="159"/>
      <c r="R86" s="160"/>
      <c r="S86" s="160"/>
      <c r="T86" s="160"/>
      <c r="U86" s="160"/>
      <c r="V86" s="160"/>
      <c r="W86" s="160"/>
      <c r="X86" s="160"/>
      <c r="Y86" s="149"/>
      <c r="Z86" s="149"/>
      <c r="AA86" s="149"/>
      <c r="AB86" s="149"/>
      <c r="AC86" s="149"/>
      <c r="AD86" s="149"/>
      <c r="AE86" s="149"/>
      <c r="AF86" s="149"/>
      <c r="AG86" s="149" t="s">
        <v>169</v>
      </c>
      <c r="AH86" s="149">
        <v>0</v>
      </c>
      <c r="AI86" s="149"/>
      <c r="AJ86" s="149"/>
      <c r="AK86" s="149"/>
      <c r="AL86" s="149"/>
      <c r="AM86" s="149"/>
      <c r="AN86" s="149"/>
      <c r="AO86" s="149"/>
      <c r="AP86" s="149"/>
      <c r="AQ86" s="149"/>
      <c r="AR86" s="149"/>
      <c r="AS86" s="149"/>
      <c r="AT86" s="149"/>
      <c r="AU86" s="149"/>
      <c r="AV86" s="149"/>
      <c r="AW86" s="149"/>
      <c r="AX86" s="149"/>
      <c r="AY86" s="149"/>
      <c r="AZ86" s="149"/>
      <c r="BA86" s="149"/>
      <c r="BB86" s="149"/>
      <c r="BC86" s="149"/>
      <c r="BD86" s="149"/>
      <c r="BE86" s="149"/>
      <c r="BF86" s="149"/>
      <c r="BG86" s="149"/>
      <c r="BH86" s="149"/>
    </row>
    <row r="87" spans="1:60" ht="22.5" outlineLevel="1" x14ac:dyDescent="0.2">
      <c r="A87" s="175">
        <v>28</v>
      </c>
      <c r="B87" s="176" t="s">
        <v>575</v>
      </c>
      <c r="C87" s="189" t="s">
        <v>948</v>
      </c>
      <c r="D87" s="177" t="s">
        <v>224</v>
      </c>
      <c r="E87" s="178">
        <v>10</v>
      </c>
      <c r="F87" s="179"/>
      <c r="G87" s="180">
        <f>ROUND(E87*F87,2)</f>
        <v>0</v>
      </c>
      <c r="H87" s="161"/>
      <c r="I87" s="160">
        <f>ROUND(E87*H87,2)</f>
        <v>0</v>
      </c>
      <c r="J87" s="161"/>
      <c r="K87" s="160">
        <f>ROUND(E87*J87,2)</f>
        <v>0</v>
      </c>
      <c r="L87" s="160">
        <v>21</v>
      </c>
      <c r="M87" s="160">
        <f>G87*(1+L87/100)</f>
        <v>0</v>
      </c>
      <c r="N87" s="159">
        <v>0</v>
      </c>
      <c r="O87" s="159">
        <f>ROUND(E87*N87,2)</f>
        <v>0</v>
      </c>
      <c r="P87" s="159">
        <v>0</v>
      </c>
      <c r="Q87" s="159">
        <f>ROUND(E87*P87,2)</f>
        <v>0</v>
      </c>
      <c r="R87" s="160"/>
      <c r="S87" s="160" t="s">
        <v>225</v>
      </c>
      <c r="T87" s="160" t="s">
        <v>226</v>
      </c>
      <c r="U87" s="160">
        <v>0</v>
      </c>
      <c r="V87" s="160">
        <f>ROUND(E87*U87,2)</f>
        <v>0</v>
      </c>
      <c r="W87" s="160"/>
      <c r="X87" s="160" t="s">
        <v>166</v>
      </c>
      <c r="Y87" s="149"/>
      <c r="Z87" s="149"/>
      <c r="AA87" s="149"/>
      <c r="AB87" s="149"/>
      <c r="AC87" s="149"/>
      <c r="AD87" s="149"/>
      <c r="AE87" s="149"/>
      <c r="AF87" s="149"/>
      <c r="AG87" s="149" t="s">
        <v>486</v>
      </c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outlineLevel="1" x14ac:dyDescent="0.2">
      <c r="A88" s="156"/>
      <c r="B88" s="157"/>
      <c r="C88" s="190" t="s">
        <v>906</v>
      </c>
      <c r="D88" s="162"/>
      <c r="E88" s="163"/>
      <c r="F88" s="160"/>
      <c r="G88" s="160"/>
      <c r="H88" s="160"/>
      <c r="I88" s="160"/>
      <c r="J88" s="160"/>
      <c r="K88" s="160"/>
      <c r="L88" s="160"/>
      <c r="M88" s="160"/>
      <c r="N88" s="159"/>
      <c r="O88" s="159"/>
      <c r="P88" s="159"/>
      <c r="Q88" s="159"/>
      <c r="R88" s="160"/>
      <c r="S88" s="160"/>
      <c r="T88" s="160"/>
      <c r="U88" s="160"/>
      <c r="V88" s="160"/>
      <c r="W88" s="160"/>
      <c r="X88" s="160"/>
      <c r="Y88" s="149"/>
      <c r="Z88" s="149"/>
      <c r="AA88" s="149"/>
      <c r="AB88" s="149"/>
      <c r="AC88" s="149"/>
      <c r="AD88" s="149"/>
      <c r="AE88" s="149"/>
      <c r="AF88" s="149"/>
      <c r="AG88" s="149" t="s">
        <v>169</v>
      </c>
      <c r="AH88" s="149">
        <v>0</v>
      </c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outlineLevel="1" x14ac:dyDescent="0.2">
      <c r="A89" s="156"/>
      <c r="B89" s="157"/>
      <c r="C89" s="190" t="s">
        <v>539</v>
      </c>
      <c r="D89" s="162"/>
      <c r="E89" s="163">
        <v>10</v>
      </c>
      <c r="F89" s="160"/>
      <c r="G89" s="160"/>
      <c r="H89" s="160"/>
      <c r="I89" s="160"/>
      <c r="J89" s="160"/>
      <c r="K89" s="160"/>
      <c r="L89" s="160"/>
      <c r="M89" s="160"/>
      <c r="N89" s="159"/>
      <c r="O89" s="159"/>
      <c r="P89" s="159"/>
      <c r="Q89" s="159"/>
      <c r="R89" s="160"/>
      <c r="S89" s="160"/>
      <c r="T89" s="160"/>
      <c r="U89" s="160"/>
      <c r="V89" s="160"/>
      <c r="W89" s="160"/>
      <c r="X89" s="160"/>
      <c r="Y89" s="149"/>
      <c r="Z89" s="149"/>
      <c r="AA89" s="149"/>
      <c r="AB89" s="149"/>
      <c r="AC89" s="149"/>
      <c r="AD89" s="149"/>
      <c r="AE89" s="149"/>
      <c r="AF89" s="149"/>
      <c r="AG89" s="149" t="s">
        <v>169</v>
      </c>
      <c r="AH89" s="149">
        <v>0</v>
      </c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  <c r="BH89" s="149"/>
    </row>
    <row r="90" spans="1:60" x14ac:dyDescent="0.2">
      <c r="A90" s="168" t="s">
        <v>160</v>
      </c>
      <c r="B90" s="169" t="s">
        <v>84</v>
      </c>
      <c r="C90" s="188" t="s">
        <v>85</v>
      </c>
      <c r="D90" s="170"/>
      <c r="E90" s="171"/>
      <c r="F90" s="172"/>
      <c r="G90" s="173">
        <f>SUMIF(AG91:AG93,"&lt;&gt;NOR",G91:G93)</f>
        <v>0</v>
      </c>
      <c r="H90" s="167"/>
      <c r="I90" s="167">
        <f>SUM(I91:I93)</f>
        <v>0</v>
      </c>
      <c r="J90" s="167"/>
      <c r="K90" s="167">
        <f>SUM(K91:K93)</f>
        <v>0</v>
      </c>
      <c r="L90" s="167"/>
      <c r="M90" s="167">
        <f>SUM(M91:M93)</f>
        <v>0</v>
      </c>
      <c r="N90" s="166"/>
      <c r="O90" s="166">
        <f>SUM(O91:O93)</f>
        <v>0</v>
      </c>
      <c r="P90" s="166"/>
      <c r="Q90" s="166">
        <f>SUM(Q91:Q93)</f>
        <v>0</v>
      </c>
      <c r="R90" s="167"/>
      <c r="S90" s="167"/>
      <c r="T90" s="167"/>
      <c r="U90" s="167"/>
      <c r="V90" s="167">
        <f>SUM(V91:V93)</f>
        <v>0</v>
      </c>
      <c r="W90" s="167"/>
      <c r="X90" s="167"/>
      <c r="AG90" t="s">
        <v>161</v>
      </c>
    </row>
    <row r="91" spans="1:60" outlineLevel="1" x14ac:dyDescent="0.2">
      <c r="A91" s="181">
        <v>29</v>
      </c>
      <c r="B91" s="182" t="s">
        <v>577</v>
      </c>
      <c r="C91" s="191" t="s">
        <v>949</v>
      </c>
      <c r="D91" s="183" t="s">
        <v>530</v>
      </c>
      <c r="E91" s="184">
        <v>46</v>
      </c>
      <c r="F91" s="185"/>
      <c r="G91" s="186">
        <f>ROUND(E91*F91,2)</f>
        <v>0</v>
      </c>
      <c r="H91" s="161"/>
      <c r="I91" s="160">
        <f>ROUND(E91*H91,2)</f>
        <v>0</v>
      </c>
      <c r="J91" s="161"/>
      <c r="K91" s="160">
        <f>ROUND(E91*J91,2)</f>
        <v>0</v>
      </c>
      <c r="L91" s="160">
        <v>21</v>
      </c>
      <c r="M91" s="160">
        <f>G91*(1+L91/100)</f>
        <v>0</v>
      </c>
      <c r="N91" s="159">
        <v>0</v>
      </c>
      <c r="O91" s="159">
        <f>ROUND(E91*N91,2)</f>
        <v>0</v>
      </c>
      <c r="P91" s="159">
        <v>0</v>
      </c>
      <c r="Q91" s="159">
        <f>ROUND(E91*P91,2)</f>
        <v>0</v>
      </c>
      <c r="R91" s="160"/>
      <c r="S91" s="160" t="s">
        <v>225</v>
      </c>
      <c r="T91" s="160" t="s">
        <v>226</v>
      </c>
      <c r="U91" s="160">
        <v>0</v>
      </c>
      <c r="V91" s="160">
        <f>ROUND(E91*U91,2)</f>
        <v>0</v>
      </c>
      <c r="W91" s="160"/>
      <c r="X91" s="160" t="s">
        <v>166</v>
      </c>
      <c r="Y91" s="149"/>
      <c r="Z91" s="149"/>
      <c r="AA91" s="149"/>
      <c r="AB91" s="149"/>
      <c r="AC91" s="149"/>
      <c r="AD91" s="149"/>
      <c r="AE91" s="149"/>
      <c r="AF91" s="149"/>
      <c r="AG91" s="149" t="s">
        <v>486</v>
      </c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ht="22.5" outlineLevel="1" x14ac:dyDescent="0.2">
      <c r="A92" s="181">
        <v>30</v>
      </c>
      <c r="B92" s="182" t="s">
        <v>579</v>
      </c>
      <c r="C92" s="191" t="s">
        <v>950</v>
      </c>
      <c r="D92" s="183" t="s">
        <v>530</v>
      </c>
      <c r="E92" s="184">
        <v>1</v>
      </c>
      <c r="F92" s="185"/>
      <c r="G92" s="186">
        <f>ROUND(E92*F92,2)</f>
        <v>0</v>
      </c>
      <c r="H92" s="161"/>
      <c r="I92" s="160">
        <f>ROUND(E92*H92,2)</f>
        <v>0</v>
      </c>
      <c r="J92" s="161"/>
      <c r="K92" s="160">
        <f>ROUND(E92*J92,2)</f>
        <v>0</v>
      </c>
      <c r="L92" s="160">
        <v>21</v>
      </c>
      <c r="M92" s="160">
        <f>G92*(1+L92/100)</f>
        <v>0</v>
      </c>
      <c r="N92" s="159">
        <v>0</v>
      </c>
      <c r="O92" s="159">
        <f>ROUND(E92*N92,2)</f>
        <v>0</v>
      </c>
      <c r="P92" s="159">
        <v>0</v>
      </c>
      <c r="Q92" s="159">
        <f>ROUND(E92*P92,2)</f>
        <v>0</v>
      </c>
      <c r="R92" s="160"/>
      <c r="S92" s="160" t="s">
        <v>225</v>
      </c>
      <c r="T92" s="160" t="s">
        <v>226</v>
      </c>
      <c r="U92" s="160">
        <v>0</v>
      </c>
      <c r="V92" s="160">
        <f>ROUND(E92*U92,2)</f>
        <v>0</v>
      </c>
      <c r="W92" s="160"/>
      <c r="X92" s="160" t="s">
        <v>166</v>
      </c>
      <c r="Y92" s="149"/>
      <c r="Z92" s="149"/>
      <c r="AA92" s="149"/>
      <c r="AB92" s="149"/>
      <c r="AC92" s="149"/>
      <c r="AD92" s="149"/>
      <c r="AE92" s="149"/>
      <c r="AF92" s="149"/>
      <c r="AG92" s="149" t="s">
        <v>486</v>
      </c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75">
        <v>31</v>
      </c>
      <c r="B93" s="176" t="s">
        <v>581</v>
      </c>
      <c r="C93" s="189" t="s">
        <v>951</v>
      </c>
      <c r="D93" s="177" t="s">
        <v>530</v>
      </c>
      <c r="E93" s="178">
        <v>1</v>
      </c>
      <c r="F93" s="179"/>
      <c r="G93" s="180">
        <f>ROUND(E93*F93,2)</f>
        <v>0</v>
      </c>
      <c r="H93" s="161"/>
      <c r="I93" s="160">
        <f>ROUND(E93*H93,2)</f>
        <v>0</v>
      </c>
      <c r="J93" s="161"/>
      <c r="K93" s="160">
        <f>ROUND(E93*J93,2)</f>
        <v>0</v>
      </c>
      <c r="L93" s="160">
        <v>21</v>
      </c>
      <c r="M93" s="160">
        <f>G93*(1+L93/100)</f>
        <v>0</v>
      </c>
      <c r="N93" s="159">
        <v>0</v>
      </c>
      <c r="O93" s="159">
        <f>ROUND(E93*N93,2)</f>
        <v>0</v>
      </c>
      <c r="P93" s="159">
        <v>0</v>
      </c>
      <c r="Q93" s="159">
        <f>ROUND(E93*P93,2)</f>
        <v>0</v>
      </c>
      <c r="R93" s="160"/>
      <c r="S93" s="160" t="s">
        <v>225</v>
      </c>
      <c r="T93" s="160" t="s">
        <v>226</v>
      </c>
      <c r="U93" s="160">
        <v>0</v>
      </c>
      <c r="V93" s="160">
        <f>ROUND(E93*U93,2)</f>
        <v>0</v>
      </c>
      <c r="W93" s="160"/>
      <c r="X93" s="160" t="s">
        <v>166</v>
      </c>
      <c r="Y93" s="149"/>
      <c r="Z93" s="149"/>
      <c r="AA93" s="149"/>
      <c r="AB93" s="149"/>
      <c r="AC93" s="149"/>
      <c r="AD93" s="149"/>
      <c r="AE93" s="149"/>
      <c r="AF93" s="149"/>
      <c r="AG93" s="149" t="s">
        <v>486</v>
      </c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x14ac:dyDescent="0.2">
      <c r="A94" s="3"/>
      <c r="B94" s="4"/>
      <c r="C94" s="195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AE94">
        <v>15</v>
      </c>
      <c r="AF94">
        <v>21</v>
      </c>
      <c r="AG94" t="s">
        <v>147</v>
      </c>
    </row>
    <row r="95" spans="1:60" x14ac:dyDescent="0.2">
      <c r="A95" s="152"/>
      <c r="B95" s="153" t="s">
        <v>31</v>
      </c>
      <c r="C95" s="196"/>
      <c r="D95" s="154"/>
      <c r="E95" s="155"/>
      <c r="F95" s="155"/>
      <c r="G95" s="174">
        <f>G8+G36+G90</f>
        <v>0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AE95">
        <f>SUMIF(L7:L93,AE94,G7:G93)</f>
        <v>0</v>
      </c>
      <c r="AF95">
        <f>SUMIF(L7:L93,AF94,G7:G93)</f>
        <v>0</v>
      </c>
      <c r="AG95" t="s">
        <v>525</v>
      </c>
    </row>
    <row r="96" spans="1:60" x14ac:dyDescent="0.2">
      <c r="A96" s="3"/>
      <c r="B96" s="4"/>
      <c r="C96" s="195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33" x14ac:dyDescent="0.2">
      <c r="A97" s="3"/>
      <c r="B97" s="4"/>
      <c r="C97" s="195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33" x14ac:dyDescent="0.2">
      <c r="A98" s="261" t="s">
        <v>526</v>
      </c>
      <c r="B98" s="261"/>
      <c r="C98" s="262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33" x14ac:dyDescent="0.2">
      <c r="A99" s="263"/>
      <c r="B99" s="264"/>
      <c r="C99" s="265"/>
      <c r="D99" s="264"/>
      <c r="E99" s="264"/>
      <c r="F99" s="264"/>
      <c r="G99" s="266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AG99" t="s">
        <v>527</v>
      </c>
    </row>
    <row r="100" spans="1:33" x14ac:dyDescent="0.2">
      <c r="A100" s="267"/>
      <c r="B100" s="268"/>
      <c r="C100" s="269"/>
      <c r="D100" s="268"/>
      <c r="E100" s="268"/>
      <c r="F100" s="268"/>
      <c r="G100" s="270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33" x14ac:dyDescent="0.2">
      <c r="A101" s="267"/>
      <c r="B101" s="268"/>
      <c r="C101" s="269"/>
      <c r="D101" s="268"/>
      <c r="E101" s="268"/>
      <c r="F101" s="268"/>
      <c r="G101" s="270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33" x14ac:dyDescent="0.2">
      <c r="A102" s="267"/>
      <c r="B102" s="268"/>
      <c r="C102" s="269"/>
      <c r="D102" s="268"/>
      <c r="E102" s="268"/>
      <c r="F102" s="268"/>
      <c r="G102" s="270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33" x14ac:dyDescent="0.2">
      <c r="A103" s="271"/>
      <c r="B103" s="272"/>
      <c r="C103" s="273"/>
      <c r="D103" s="272"/>
      <c r="E103" s="272"/>
      <c r="F103" s="272"/>
      <c r="G103" s="274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33" x14ac:dyDescent="0.2">
      <c r="A104" s="3"/>
      <c r="B104" s="4"/>
      <c r="C104" s="195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33" x14ac:dyDescent="0.2">
      <c r="C105" s="197"/>
      <c r="D105" s="10"/>
      <c r="AG105" t="s">
        <v>528</v>
      </c>
    </row>
    <row r="106" spans="1:33" x14ac:dyDescent="0.2">
      <c r="D106" s="10"/>
    </row>
    <row r="107" spans="1:33" x14ac:dyDescent="0.2">
      <c r="D107" s="10"/>
    </row>
    <row r="108" spans="1:33" x14ac:dyDescent="0.2">
      <c r="D108" s="10"/>
    </row>
    <row r="109" spans="1:33" x14ac:dyDescent="0.2">
      <c r="D109" s="10"/>
    </row>
    <row r="110" spans="1:33" x14ac:dyDescent="0.2">
      <c r="D110" s="10"/>
    </row>
    <row r="111" spans="1:33" x14ac:dyDescent="0.2">
      <c r="D111" s="10"/>
    </row>
    <row r="112" spans="1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99:G103"/>
    <mergeCell ref="A1:G1"/>
    <mergeCell ref="C2:G2"/>
    <mergeCell ref="C3:G3"/>
    <mergeCell ref="C4:G4"/>
    <mergeCell ref="A98:C9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ED910-BDED-4851-86A8-AD596BE3596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135</v>
      </c>
    </row>
    <row r="2" spans="1:60" ht="24.95" customHeight="1" x14ac:dyDescent="0.2">
      <c r="A2" s="141" t="s">
        <v>8</v>
      </c>
      <c r="B2" s="49" t="s">
        <v>43</v>
      </c>
      <c r="C2" s="255" t="s">
        <v>44</v>
      </c>
      <c r="D2" s="256"/>
      <c r="E2" s="256"/>
      <c r="F2" s="256"/>
      <c r="G2" s="257"/>
      <c r="AG2" t="s">
        <v>136</v>
      </c>
    </row>
    <row r="3" spans="1:60" ht="24.95" customHeight="1" x14ac:dyDescent="0.2">
      <c r="A3" s="141" t="s">
        <v>9</v>
      </c>
      <c r="B3" s="49" t="s">
        <v>52</v>
      </c>
      <c r="C3" s="255" t="s">
        <v>53</v>
      </c>
      <c r="D3" s="256"/>
      <c r="E3" s="256"/>
      <c r="F3" s="256"/>
      <c r="G3" s="257"/>
      <c r="AC3" s="123" t="s">
        <v>136</v>
      </c>
      <c r="AG3" t="s">
        <v>137</v>
      </c>
    </row>
    <row r="4" spans="1:60" ht="24.95" customHeight="1" x14ac:dyDescent="0.2">
      <c r="A4" s="142" t="s">
        <v>10</v>
      </c>
      <c r="B4" s="143" t="s">
        <v>59</v>
      </c>
      <c r="C4" s="258" t="s">
        <v>60</v>
      </c>
      <c r="D4" s="259"/>
      <c r="E4" s="259"/>
      <c r="F4" s="259"/>
      <c r="G4" s="260"/>
      <c r="AG4" t="s">
        <v>138</v>
      </c>
    </row>
    <row r="5" spans="1:60" x14ac:dyDescent="0.2">
      <c r="D5" s="10"/>
    </row>
    <row r="6" spans="1:60" ht="38.25" x14ac:dyDescent="0.2">
      <c r="A6" s="145" t="s">
        <v>139</v>
      </c>
      <c r="B6" s="147" t="s">
        <v>140</v>
      </c>
      <c r="C6" s="147" t="s">
        <v>141</v>
      </c>
      <c r="D6" s="146" t="s">
        <v>142</v>
      </c>
      <c r="E6" s="145" t="s">
        <v>143</v>
      </c>
      <c r="F6" s="144" t="s">
        <v>144</v>
      </c>
      <c r="G6" s="145" t="s">
        <v>31</v>
      </c>
      <c r="H6" s="148" t="s">
        <v>32</v>
      </c>
      <c r="I6" s="148" t="s">
        <v>145</v>
      </c>
      <c r="J6" s="148" t="s">
        <v>33</v>
      </c>
      <c r="K6" s="148" t="s">
        <v>146</v>
      </c>
      <c r="L6" s="148" t="s">
        <v>147</v>
      </c>
      <c r="M6" s="148" t="s">
        <v>148</v>
      </c>
      <c r="N6" s="148" t="s">
        <v>149</v>
      </c>
      <c r="O6" s="148" t="s">
        <v>150</v>
      </c>
      <c r="P6" s="148" t="s">
        <v>151</v>
      </c>
      <c r="Q6" s="148" t="s">
        <v>152</v>
      </c>
      <c r="R6" s="148" t="s">
        <v>153</v>
      </c>
      <c r="S6" s="148" t="s">
        <v>154</v>
      </c>
      <c r="T6" s="148" t="s">
        <v>155</v>
      </c>
      <c r="U6" s="148" t="s">
        <v>156</v>
      </c>
      <c r="V6" s="148" t="s">
        <v>157</v>
      </c>
      <c r="W6" s="148" t="s">
        <v>158</v>
      </c>
      <c r="X6" s="148" t="s">
        <v>159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</row>
    <row r="8" spans="1:60" x14ac:dyDescent="0.2">
      <c r="A8" s="168" t="s">
        <v>160</v>
      </c>
      <c r="B8" s="169" t="s">
        <v>133</v>
      </c>
      <c r="C8" s="188" t="s">
        <v>29</v>
      </c>
      <c r="D8" s="170"/>
      <c r="E8" s="171"/>
      <c r="F8" s="172"/>
      <c r="G8" s="173">
        <f>SUMIF(AG9:AG11,"&lt;&gt;NOR",G9:G11)</f>
        <v>0</v>
      </c>
      <c r="H8" s="167"/>
      <c r="I8" s="167">
        <f>SUM(I9:I11)</f>
        <v>0</v>
      </c>
      <c r="J8" s="167"/>
      <c r="K8" s="167">
        <f>SUM(K9:K11)</f>
        <v>0</v>
      </c>
      <c r="L8" s="167"/>
      <c r="M8" s="167">
        <f>SUM(M9:M11)</f>
        <v>0</v>
      </c>
      <c r="N8" s="166"/>
      <c r="O8" s="166">
        <f>SUM(O9:O11)</f>
        <v>0</v>
      </c>
      <c r="P8" s="166"/>
      <c r="Q8" s="166">
        <f>SUM(Q9:Q11)</f>
        <v>0</v>
      </c>
      <c r="R8" s="167"/>
      <c r="S8" s="167"/>
      <c r="T8" s="167"/>
      <c r="U8" s="167"/>
      <c r="V8" s="167">
        <f>SUM(V9:V11)</f>
        <v>0</v>
      </c>
      <c r="W8" s="167"/>
      <c r="X8" s="167"/>
      <c r="AG8" t="s">
        <v>161</v>
      </c>
    </row>
    <row r="9" spans="1:60" outlineLevel="1" x14ac:dyDescent="0.2">
      <c r="A9" s="181">
        <v>1</v>
      </c>
      <c r="B9" s="182" t="s">
        <v>952</v>
      </c>
      <c r="C9" s="191" t="s">
        <v>953</v>
      </c>
      <c r="D9" s="183" t="s">
        <v>893</v>
      </c>
      <c r="E9" s="184">
        <v>1</v>
      </c>
      <c r="F9" s="185"/>
      <c r="G9" s="186">
        <f>ROUND(E9*F9,2)</f>
        <v>0</v>
      </c>
      <c r="H9" s="161"/>
      <c r="I9" s="160">
        <f>ROUND(E9*H9,2)</f>
        <v>0</v>
      </c>
      <c r="J9" s="161"/>
      <c r="K9" s="160">
        <f>ROUND(E9*J9,2)</f>
        <v>0</v>
      </c>
      <c r="L9" s="160">
        <v>21</v>
      </c>
      <c r="M9" s="160">
        <f>G9*(1+L9/100)</f>
        <v>0</v>
      </c>
      <c r="N9" s="159">
        <v>0</v>
      </c>
      <c r="O9" s="159">
        <f>ROUND(E9*N9,2)</f>
        <v>0</v>
      </c>
      <c r="P9" s="159">
        <v>0</v>
      </c>
      <c r="Q9" s="159">
        <f>ROUND(E9*P9,2)</f>
        <v>0</v>
      </c>
      <c r="R9" s="160"/>
      <c r="S9" s="160" t="s">
        <v>225</v>
      </c>
      <c r="T9" s="160" t="s">
        <v>226</v>
      </c>
      <c r="U9" s="160">
        <v>0</v>
      </c>
      <c r="V9" s="160">
        <f>ROUND(E9*U9,2)</f>
        <v>0</v>
      </c>
      <c r="W9" s="160"/>
      <c r="X9" s="160" t="s">
        <v>954</v>
      </c>
      <c r="Y9" s="149"/>
      <c r="Z9" s="149"/>
      <c r="AA9" s="149"/>
      <c r="AB9" s="149"/>
      <c r="AC9" s="149"/>
      <c r="AD9" s="149"/>
      <c r="AE9" s="149"/>
      <c r="AF9" s="149"/>
      <c r="AG9" s="149" t="s">
        <v>955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81">
        <v>2</v>
      </c>
      <c r="B10" s="182" t="s">
        <v>956</v>
      </c>
      <c r="C10" s="191" t="s">
        <v>957</v>
      </c>
      <c r="D10" s="183" t="s">
        <v>893</v>
      </c>
      <c r="E10" s="184">
        <v>1</v>
      </c>
      <c r="F10" s="185"/>
      <c r="G10" s="186">
        <f>ROUND(E10*F10,2)</f>
        <v>0</v>
      </c>
      <c r="H10" s="161"/>
      <c r="I10" s="160">
        <f>ROUND(E10*H10,2)</f>
        <v>0</v>
      </c>
      <c r="J10" s="161"/>
      <c r="K10" s="160">
        <f>ROUND(E10*J10,2)</f>
        <v>0</v>
      </c>
      <c r="L10" s="160">
        <v>21</v>
      </c>
      <c r="M10" s="160">
        <f>G10*(1+L10/100)</f>
        <v>0</v>
      </c>
      <c r="N10" s="159">
        <v>0</v>
      </c>
      <c r="O10" s="159">
        <f>ROUND(E10*N10,2)</f>
        <v>0</v>
      </c>
      <c r="P10" s="159">
        <v>0</v>
      </c>
      <c r="Q10" s="159">
        <f>ROUND(E10*P10,2)</f>
        <v>0</v>
      </c>
      <c r="R10" s="160"/>
      <c r="S10" s="160" t="s">
        <v>165</v>
      </c>
      <c r="T10" s="160" t="s">
        <v>226</v>
      </c>
      <c r="U10" s="160">
        <v>0</v>
      </c>
      <c r="V10" s="160">
        <f>ROUND(E10*U10,2)</f>
        <v>0</v>
      </c>
      <c r="W10" s="160"/>
      <c r="X10" s="160" t="s">
        <v>954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955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81">
        <v>3</v>
      </c>
      <c r="B11" s="182" t="s">
        <v>958</v>
      </c>
      <c r="C11" s="191" t="s">
        <v>959</v>
      </c>
      <c r="D11" s="183" t="s">
        <v>893</v>
      </c>
      <c r="E11" s="184">
        <v>1</v>
      </c>
      <c r="F11" s="185"/>
      <c r="G11" s="186">
        <f>ROUND(E11*F11,2)</f>
        <v>0</v>
      </c>
      <c r="H11" s="161"/>
      <c r="I11" s="160">
        <f>ROUND(E11*H11,2)</f>
        <v>0</v>
      </c>
      <c r="J11" s="161"/>
      <c r="K11" s="160">
        <f>ROUND(E11*J11,2)</f>
        <v>0</v>
      </c>
      <c r="L11" s="160">
        <v>21</v>
      </c>
      <c r="M11" s="160">
        <f>G11*(1+L11/100)</f>
        <v>0</v>
      </c>
      <c r="N11" s="159">
        <v>0</v>
      </c>
      <c r="O11" s="159">
        <f>ROUND(E11*N11,2)</f>
        <v>0</v>
      </c>
      <c r="P11" s="159">
        <v>0</v>
      </c>
      <c r="Q11" s="159">
        <f>ROUND(E11*P11,2)</f>
        <v>0</v>
      </c>
      <c r="R11" s="160"/>
      <c r="S11" s="160" t="s">
        <v>165</v>
      </c>
      <c r="T11" s="160" t="s">
        <v>226</v>
      </c>
      <c r="U11" s="160">
        <v>0</v>
      </c>
      <c r="V11" s="160">
        <f>ROUND(E11*U11,2)</f>
        <v>0</v>
      </c>
      <c r="W11" s="160"/>
      <c r="X11" s="160" t="s">
        <v>954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955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x14ac:dyDescent="0.2">
      <c r="A12" s="168" t="s">
        <v>160</v>
      </c>
      <c r="B12" s="169" t="s">
        <v>134</v>
      </c>
      <c r="C12" s="188" t="s">
        <v>30</v>
      </c>
      <c r="D12" s="170"/>
      <c r="E12" s="171"/>
      <c r="F12" s="172"/>
      <c r="G12" s="173">
        <f>SUMIF(AG13:AG17,"&lt;&gt;NOR",G13:G17)</f>
        <v>0</v>
      </c>
      <c r="H12" s="167"/>
      <c r="I12" s="167">
        <f>SUM(I13:I17)</f>
        <v>0</v>
      </c>
      <c r="J12" s="167"/>
      <c r="K12" s="167">
        <f>SUM(K13:K17)</f>
        <v>0</v>
      </c>
      <c r="L12" s="167"/>
      <c r="M12" s="167">
        <f>SUM(M13:M17)</f>
        <v>0</v>
      </c>
      <c r="N12" s="166"/>
      <c r="O12" s="166">
        <f>SUM(O13:O17)</f>
        <v>0</v>
      </c>
      <c r="P12" s="166"/>
      <c r="Q12" s="166">
        <f>SUM(Q13:Q17)</f>
        <v>0</v>
      </c>
      <c r="R12" s="167"/>
      <c r="S12" s="167"/>
      <c r="T12" s="167"/>
      <c r="U12" s="167"/>
      <c r="V12" s="167">
        <f>SUM(V13:V17)</f>
        <v>0</v>
      </c>
      <c r="W12" s="167"/>
      <c r="X12" s="167"/>
      <c r="AG12" t="s">
        <v>161</v>
      </c>
    </row>
    <row r="13" spans="1:60" outlineLevel="1" x14ac:dyDescent="0.2">
      <c r="A13" s="181">
        <v>4</v>
      </c>
      <c r="B13" s="182" t="s">
        <v>960</v>
      </c>
      <c r="C13" s="191" t="s">
        <v>961</v>
      </c>
      <c r="D13" s="183" t="s">
        <v>893</v>
      </c>
      <c r="E13" s="184">
        <v>1</v>
      </c>
      <c r="F13" s="185"/>
      <c r="G13" s="186">
        <f>ROUND(E13*F13,2)</f>
        <v>0</v>
      </c>
      <c r="H13" s="161"/>
      <c r="I13" s="160">
        <f>ROUND(E13*H13,2)</f>
        <v>0</v>
      </c>
      <c r="J13" s="161"/>
      <c r="K13" s="160">
        <f>ROUND(E13*J13,2)</f>
        <v>0</v>
      </c>
      <c r="L13" s="160">
        <v>21</v>
      </c>
      <c r="M13" s="160">
        <f>G13*(1+L13/100)</f>
        <v>0</v>
      </c>
      <c r="N13" s="159">
        <v>0</v>
      </c>
      <c r="O13" s="159">
        <f>ROUND(E13*N13,2)</f>
        <v>0</v>
      </c>
      <c r="P13" s="159">
        <v>0</v>
      </c>
      <c r="Q13" s="159">
        <f>ROUND(E13*P13,2)</f>
        <v>0</v>
      </c>
      <c r="R13" s="160"/>
      <c r="S13" s="160" t="s">
        <v>165</v>
      </c>
      <c r="T13" s="160" t="s">
        <v>226</v>
      </c>
      <c r="U13" s="160">
        <v>0</v>
      </c>
      <c r="V13" s="160">
        <f>ROUND(E13*U13,2)</f>
        <v>0</v>
      </c>
      <c r="W13" s="160"/>
      <c r="X13" s="160" t="s">
        <v>954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955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81">
        <v>5</v>
      </c>
      <c r="B14" s="182" t="s">
        <v>962</v>
      </c>
      <c r="C14" s="191" t="s">
        <v>963</v>
      </c>
      <c r="D14" s="183" t="s">
        <v>893</v>
      </c>
      <c r="E14" s="184">
        <v>1</v>
      </c>
      <c r="F14" s="185"/>
      <c r="G14" s="186">
        <f>ROUND(E14*F14,2)</f>
        <v>0</v>
      </c>
      <c r="H14" s="161"/>
      <c r="I14" s="160">
        <f>ROUND(E14*H14,2)</f>
        <v>0</v>
      </c>
      <c r="J14" s="161"/>
      <c r="K14" s="160">
        <f>ROUND(E14*J14,2)</f>
        <v>0</v>
      </c>
      <c r="L14" s="160">
        <v>21</v>
      </c>
      <c r="M14" s="160">
        <f>G14*(1+L14/100)</f>
        <v>0</v>
      </c>
      <c r="N14" s="159">
        <v>0</v>
      </c>
      <c r="O14" s="159">
        <f>ROUND(E14*N14,2)</f>
        <v>0</v>
      </c>
      <c r="P14" s="159">
        <v>0</v>
      </c>
      <c r="Q14" s="159">
        <f>ROUND(E14*P14,2)</f>
        <v>0</v>
      </c>
      <c r="R14" s="160"/>
      <c r="S14" s="160" t="s">
        <v>165</v>
      </c>
      <c r="T14" s="160" t="s">
        <v>226</v>
      </c>
      <c r="U14" s="160">
        <v>0</v>
      </c>
      <c r="V14" s="160">
        <f>ROUND(E14*U14,2)</f>
        <v>0</v>
      </c>
      <c r="W14" s="160"/>
      <c r="X14" s="160" t="s">
        <v>954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955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outlineLevel="1" x14ac:dyDescent="0.2">
      <c r="A15" s="181">
        <v>6</v>
      </c>
      <c r="B15" s="182" t="s">
        <v>964</v>
      </c>
      <c r="C15" s="191" t="s">
        <v>965</v>
      </c>
      <c r="D15" s="183" t="s">
        <v>893</v>
      </c>
      <c r="E15" s="184">
        <v>1</v>
      </c>
      <c r="F15" s="185"/>
      <c r="G15" s="186">
        <f>ROUND(E15*F15,2)</f>
        <v>0</v>
      </c>
      <c r="H15" s="161"/>
      <c r="I15" s="160">
        <f>ROUND(E15*H15,2)</f>
        <v>0</v>
      </c>
      <c r="J15" s="161"/>
      <c r="K15" s="160">
        <f>ROUND(E15*J15,2)</f>
        <v>0</v>
      </c>
      <c r="L15" s="160">
        <v>21</v>
      </c>
      <c r="M15" s="160">
        <f>G15*(1+L15/100)</f>
        <v>0</v>
      </c>
      <c r="N15" s="159">
        <v>0</v>
      </c>
      <c r="O15" s="159">
        <f>ROUND(E15*N15,2)</f>
        <v>0</v>
      </c>
      <c r="P15" s="159">
        <v>0</v>
      </c>
      <c r="Q15" s="159">
        <f>ROUND(E15*P15,2)</f>
        <v>0</v>
      </c>
      <c r="R15" s="160"/>
      <c r="S15" s="160" t="s">
        <v>165</v>
      </c>
      <c r="T15" s="160" t="s">
        <v>226</v>
      </c>
      <c r="U15" s="160">
        <v>0</v>
      </c>
      <c r="V15" s="160">
        <f>ROUND(E15*U15,2)</f>
        <v>0</v>
      </c>
      <c r="W15" s="160"/>
      <c r="X15" s="160" t="s">
        <v>954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955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outlineLevel="1" x14ac:dyDescent="0.2">
      <c r="A16" s="181">
        <v>7</v>
      </c>
      <c r="B16" s="182" t="s">
        <v>966</v>
      </c>
      <c r="C16" s="191" t="s">
        <v>967</v>
      </c>
      <c r="D16" s="183" t="s">
        <v>893</v>
      </c>
      <c r="E16" s="184">
        <v>1</v>
      </c>
      <c r="F16" s="185"/>
      <c r="G16" s="186">
        <f>ROUND(E16*F16,2)</f>
        <v>0</v>
      </c>
      <c r="H16" s="161"/>
      <c r="I16" s="160">
        <f>ROUND(E16*H16,2)</f>
        <v>0</v>
      </c>
      <c r="J16" s="161"/>
      <c r="K16" s="160">
        <f>ROUND(E16*J16,2)</f>
        <v>0</v>
      </c>
      <c r="L16" s="160">
        <v>21</v>
      </c>
      <c r="M16" s="160">
        <f>G16*(1+L16/100)</f>
        <v>0</v>
      </c>
      <c r="N16" s="159">
        <v>0</v>
      </c>
      <c r="O16" s="159">
        <f>ROUND(E16*N16,2)</f>
        <v>0</v>
      </c>
      <c r="P16" s="159">
        <v>0</v>
      </c>
      <c r="Q16" s="159">
        <f>ROUND(E16*P16,2)</f>
        <v>0</v>
      </c>
      <c r="R16" s="160"/>
      <c r="S16" s="160" t="s">
        <v>165</v>
      </c>
      <c r="T16" s="160" t="s">
        <v>226</v>
      </c>
      <c r="U16" s="160">
        <v>0</v>
      </c>
      <c r="V16" s="160">
        <f>ROUND(E16*U16,2)</f>
        <v>0</v>
      </c>
      <c r="W16" s="160"/>
      <c r="X16" s="160" t="s">
        <v>954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955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75">
        <v>8</v>
      </c>
      <c r="B17" s="176" t="s">
        <v>968</v>
      </c>
      <c r="C17" s="189" t="s">
        <v>969</v>
      </c>
      <c r="D17" s="177" t="s">
        <v>893</v>
      </c>
      <c r="E17" s="178">
        <v>1</v>
      </c>
      <c r="F17" s="179"/>
      <c r="G17" s="180">
        <f>ROUND(E17*F17,2)</f>
        <v>0</v>
      </c>
      <c r="H17" s="161"/>
      <c r="I17" s="160">
        <f>ROUND(E17*H17,2)</f>
        <v>0</v>
      </c>
      <c r="J17" s="161"/>
      <c r="K17" s="160">
        <f>ROUND(E17*J17,2)</f>
        <v>0</v>
      </c>
      <c r="L17" s="160">
        <v>21</v>
      </c>
      <c r="M17" s="160">
        <f>G17*(1+L17/100)</f>
        <v>0</v>
      </c>
      <c r="N17" s="159">
        <v>0</v>
      </c>
      <c r="O17" s="159">
        <f>ROUND(E17*N17,2)</f>
        <v>0</v>
      </c>
      <c r="P17" s="159">
        <v>0</v>
      </c>
      <c r="Q17" s="159">
        <f>ROUND(E17*P17,2)</f>
        <v>0</v>
      </c>
      <c r="R17" s="160"/>
      <c r="S17" s="160" t="s">
        <v>225</v>
      </c>
      <c r="T17" s="160" t="s">
        <v>226</v>
      </c>
      <c r="U17" s="160">
        <v>0</v>
      </c>
      <c r="V17" s="160">
        <f>ROUND(E17*U17,2)</f>
        <v>0</v>
      </c>
      <c r="W17" s="160"/>
      <c r="X17" s="160" t="s">
        <v>954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955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x14ac:dyDescent="0.2">
      <c r="A18" s="3"/>
      <c r="B18" s="4"/>
      <c r="C18" s="195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AE18">
        <v>15</v>
      </c>
      <c r="AF18">
        <v>21</v>
      </c>
      <c r="AG18" t="s">
        <v>147</v>
      </c>
    </row>
    <row r="19" spans="1:60" x14ac:dyDescent="0.2">
      <c r="A19" s="152"/>
      <c r="B19" s="153" t="s">
        <v>31</v>
      </c>
      <c r="C19" s="196"/>
      <c r="D19" s="154"/>
      <c r="E19" s="155"/>
      <c r="F19" s="155"/>
      <c r="G19" s="174">
        <f>G8+G12</f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AE19">
        <f>SUMIF(L7:L17,AE18,G7:G17)</f>
        <v>0</v>
      </c>
      <c r="AF19">
        <f>SUMIF(L7:L17,AF18,G7:G17)</f>
        <v>0</v>
      </c>
      <c r="AG19" t="s">
        <v>525</v>
      </c>
    </row>
    <row r="20" spans="1:60" x14ac:dyDescent="0.2">
      <c r="A20" s="3"/>
      <c r="B20" s="4"/>
      <c r="C20" s="195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60" x14ac:dyDescent="0.2">
      <c r="A21" s="3"/>
      <c r="B21" s="4"/>
      <c r="C21" s="195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60" x14ac:dyDescent="0.2">
      <c r="A22" s="261" t="s">
        <v>526</v>
      </c>
      <c r="B22" s="261"/>
      <c r="C22" s="262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60" x14ac:dyDescent="0.2">
      <c r="A23" s="263"/>
      <c r="B23" s="264"/>
      <c r="C23" s="265"/>
      <c r="D23" s="264"/>
      <c r="E23" s="264"/>
      <c r="F23" s="264"/>
      <c r="G23" s="266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G23" t="s">
        <v>527</v>
      </c>
    </row>
    <row r="24" spans="1:60" x14ac:dyDescent="0.2">
      <c r="A24" s="267"/>
      <c r="B24" s="268"/>
      <c r="C24" s="269"/>
      <c r="D24" s="268"/>
      <c r="E24" s="268"/>
      <c r="F24" s="268"/>
      <c r="G24" s="270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60" x14ac:dyDescent="0.2">
      <c r="A25" s="267"/>
      <c r="B25" s="268"/>
      <c r="C25" s="269"/>
      <c r="D25" s="268"/>
      <c r="E25" s="268"/>
      <c r="F25" s="268"/>
      <c r="G25" s="27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60" x14ac:dyDescent="0.2">
      <c r="A26" s="267"/>
      <c r="B26" s="268"/>
      <c r="C26" s="269"/>
      <c r="D26" s="268"/>
      <c r="E26" s="268"/>
      <c r="F26" s="268"/>
      <c r="G26" s="270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60" x14ac:dyDescent="0.2">
      <c r="A27" s="271"/>
      <c r="B27" s="272"/>
      <c r="C27" s="273"/>
      <c r="D27" s="272"/>
      <c r="E27" s="272"/>
      <c r="F27" s="272"/>
      <c r="G27" s="274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60" x14ac:dyDescent="0.2">
      <c r="A28" s="3"/>
      <c r="B28" s="4"/>
      <c r="C28" s="195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60" x14ac:dyDescent="0.2">
      <c r="C29" s="197"/>
      <c r="D29" s="10"/>
      <c r="AG29" t="s">
        <v>528</v>
      </c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3:G27"/>
    <mergeCell ref="A1:G1"/>
    <mergeCell ref="C2:G2"/>
    <mergeCell ref="C3:G3"/>
    <mergeCell ref="C4:G4"/>
    <mergeCell ref="A22:C2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01 01 Pol</vt:lpstr>
      <vt:lpstr>01 02 Pol</vt:lpstr>
      <vt:lpstr>01 03 Pol</vt:lpstr>
      <vt:lpstr>01 OVN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'01 02 Pol'!Názvy_tisku</vt:lpstr>
      <vt:lpstr>'01 03 Pol'!Názvy_tisku</vt:lpstr>
      <vt:lpstr>'01 OVN Pol'!Názvy_tisku</vt:lpstr>
      <vt:lpstr>oadresa</vt:lpstr>
      <vt:lpstr>Stavba!Objednatel</vt:lpstr>
      <vt:lpstr>Stavba!Objekt</vt:lpstr>
      <vt:lpstr>'01 01 Pol'!Oblast_tisku</vt:lpstr>
      <vt:lpstr>'01 02 Pol'!Oblast_tisku</vt:lpstr>
      <vt:lpstr>'01 03 Pol'!Oblast_tisku</vt:lpstr>
      <vt:lpstr>'01 OVN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Lenka KREJČIŘÍKOVÁ</cp:lastModifiedBy>
  <cp:lastPrinted>2019-03-19T12:27:02Z</cp:lastPrinted>
  <dcterms:created xsi:type="dcterms:W3CDTF">2009-04-08T07:15:50Z</dcterms:created>
  <dcterms:modified xsi:type="dcterms:W3CDTF">2022-08-15T11:49:41Z</dcterms:modified>
</cp:coreProperties>
</file>