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3_VÝROBA\0_ZAKÁZKY\225Z\225Z022 Gymnázium Mikulov - rekonstrukce rozvodů\2_PD\2_ROZPOČET\"/>
    </mc:Choice>
  </mc:AlternateContent>
  <xr:revisionPtr revIDLastSave="0" documentId="8_{9302B88B-2032-4EE1-A17D-8929984B6F5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5 05 Naklady" sheetId="12" r:id="rId4"/>
    <sheet name="01 01.1 Pol" sheetId="13" r:id="rId5"/>
    <sheet name="01 01.2 Pol" sheetId="14" r:id="rId6"/>
    <sheet name="02 02.1 Pol" sheetId="15" r:id="rId7"/>
    <sheet name="02 02.2 Pol" sheetId="16" r:id="rId8"/>
    <sheet name="03 03.1 Pol" sheetId="17" r:id="rId9"/>
    <sheet name="03 03.2 Pol" sheetId="18" r:id="rId10"/>
    <sheet name="04 04.1 Pol" sheetId="19" r:id="rId11"/>
  </sheets>
  <externalReferences>
    <externalReference r:id="rId12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01.1 Pol'!$1:$7</definedName>
    <definedName name="_xlnm.Print_Titles" localSheetId="5">'01 01.2 Pol'!$1:$7</definedName>
    <definedName name="_xlnm.Print_Titles" localSheetId="6">'02 02.1 Pol'!$1:$7</definedName>
    <definedName name="_xlnm.Print_Titles" localSheetId="7">'02 02.2 Pol'!$1:$7</definedName>
    <definedName name="_xlnm.Print_Titles" localSheetId="8">'03 03.1 Pol'!$1:$7</definedName>
    <definedName name="_xlnm.Print_Titles" localSheetId="9">'03 03.2 Pol'!$1:$7</definedName>
    <definedName name="_xlnm.Print_Titles" localSheetId="10">'04 04.1 Pol'!$1:$7</definedName>
    <definedName name="_xlnm.Print_Titles" localSheetId="3">'05 05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01.1 Pol'!$A$1:$X$368</definedName>
    <definedName name="_xlnm.Print_Area" localSheetId="5">'01 01.2 Pol'!$A$1:$X$211</definedName>
    <definedName name="_xlnm.Print_Area" localSheetId="6">'02 02.1 Pol'!$A$1:$X$422</definedName>
    <definedName name="_xlnm.Print_Area" localSheetId="7">'02 02.2 Pol'!$A$1:$X$171</definedName>
    <definedName name="_xlnm.Print_Area" localSheetId="8">'03 03.1 Pol'!$A$1:$X$113</definedName>
    <definedName name="_xlnm.Print_Area" localSheetId="9">'03 03.2 Pol'!$A$1:$X$162</definedName>
    <definedName name="_xlnm.Print_Area" localSheetId="10">'04 04.1 Pol'!$A$1:$X$265</definedName>
    <definedName name="_xlnm.Print_Area" localSheetId="3">'05 05 Naklady'!$A$1:$X$25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64" i="19"/>
  <c r="BA118" i="19"/>
  <c r="BA41" i="19"/>
  <c r="BA20" i="19"/>
  <c r="BA17" i="19"/>
  <c r="G9" i="19"/>
  <c r="M9" i="19" s="1"/>
  <c r="I9" i="19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5" i="19"/>
  <c r="I15" i="19"/>
  <c r="K15" i="19"/>
  <c r="M15" i="19"/>
  <c r="O15" i="19"/>
  <c r="O8" i="19" s="1"/>
  <c r="Q15" i="19"/>
  <c r="V15" i="19"/>
  <c r="G16" i="19"/>
  <c r="M16" i="19" s="1"/>
  <c r="I16" i="19"/>
  <c r="K16" i="19"/>
  <c r="O16" i="19"/>
  <c r="Q16" i="19"/>
  <c r="V16" i="19"/>
  <c r="G19" i="19"/>
  <c r="M19" i="19" s="1"/>
  <c r="I19" i="19"/>
  <c r="K19" i="19"/>
  <c r="O19" i="19"/>
  <c r="Q19" i="19"/>
  <c r="V19" i="19"/>
  <c r="G22" i="19"/>
  <c r="I22" i="19"/>
  <c r="K22" i="19"/>
  <c r="M22" i="19"/>
  <c r="O22" i="19"/>
  <c r="Q22" i="19"/>
  <c r="V22" i="19"/>
  <c r="G25" i="19"/>
  <c r="M25" i="19" s="1"/>
  <c r="I25" i="19"/>
  <c r="K25" i="19"/>
  <c r="O25" i="19"/>
  <c r="Q25" i="19"/>
  <c r="V25" i="19"/>
  <c r="G28" i="19"/>
  <c r="M28" i="19" s="1"/>
  <c r="I28" i="19"/>
  <c r="I8" i="19" s="1"/>
  <c r="K28" i="19"/>
  <c r="O28" i="19"/>
  <c r="Q28" i="19"/>
  <c r="V28" i="19"/>
  <c r="G32" i="19"/>
  <c r="M32" i="19" s="1"/>
  <c r="I32" i="19"/>
  <c r="K32" i="19"/>
  <c r="O32" i="19"/>
  <c r="Q32" i="19"/>
  <c r="V32" i="19"/>
  <c r="G35" i="19"/>
  <c r="I35" i="19"/>
  <c r="K35" i="19"/>
  <c r="M35" i="19"/>
  <c r="O35" i="19"/>
  <c r="Q35" i="19"/>
  <c r="V35" i="19"/>
  <c r="G38" i="19"/>
  <c r="I38" i="19"/>
  <c r="K38" i="19"/>
  <c r="M38" i="19"/>
  <c r="O38" i="19"/>
  <c r="Q38" i="19"/>
  <c r="V38" i="19"/>
  <c r="G40" i="19"/>
  <c r="M40" i="19" s="1"/>
  <c r="I40" i="19"/>
  <c r="K40" i="19"/>
  <c r="O40" i="19"/>
  <c r="Q40" i="19"/>
  <c r="V40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51" i="19"/>
  <c r="I51" i="19"/>
  <c r="K51" i="19"/>
  <c r="M51" i="19"/>
  <c r="O51" i="19"/>
  <c r="Q51" i="19"/>
  <c r="V51" i="19"/>
  <c r="G52" i="19"/>
  <c r="I52" i="19"/>
  <c r="K52" i="19"/>
  <c r="M52" i="19"/>
  <c r="O52" i="19"/>
  <c r="Q52" i="19"/>
  <c r="V52" i="19"/>
  <c r="G55" i="19"/>
  <c r="M55" i="19" s="1"/>
  <c r="I55" i="19"/>
  <c r="K55" i="19"/>
  <c r="O55" i="19"/>
  <c r="Q55" i="19"/>
  <c r="V55" i="19"/>
  <c r="G58" i="19"/>
  <c r="I58" i="19"/>
  <c r="I57" i="19" s="1"/>
  <c r="K58" i="19"/>
  <c r="K57" i="19" s="1"/>
  <c r="M58" i="19"/>
  <c r="O58" i="19"/>
  <c r="Q58" i="19"/>
  <c r="V58" i="19"/>
  <c r="G60" i="19"/>
  <c r="M60" i="19" s="1"/>
  <c r="I60" i="19"/>
  <c r="K60" i="19"/>
  <c r="O60" i="19"/>
  <c r="O57" i="19" s="1"/>
  <c r="Q60" i="19"/>
  <c r="V60" i="19"/>
  <c r="G62" i="19"/>
  <c r="M62" i="19" s="1"/>
  <c r="I62" i="19"/>
  <c r="K62" i="19"/>
  <c r="O62" i="19"/>
  <c r="Q62" i="19"/>
  <c r="V62" i="19"/>
  <c r="G65" i="19"/>
  <c r="M65" i="19" s="1"/>
  <c r="I65" i="19"/>
  <c r="K65" i="19"/>
  <c r="O65" i="19"/>
  <c r="Q65" i="19"/>
  <c r="V65" i="19"/>
  <c r="G67" i="19"/>
  <c r="I67" i="19"/>
  <c r="K67" i="19"/>
  <c r="M67" i="19"/>
  <c r="O67" i="19"/>
  <c r="Q67" i="19"/>
  <c r="V67" i="19"/>
  <c r="G70" i="19"/>
  <c r="I70" i="19"/>
  <c r="K70" i="19"/>
  <c r="M70" i="19"/>
  <c r="O70" i="19"/>
  <c r="Q70" i="19"/>
  <c r="V70" i="19"/>
  <c r="G73" i="19"/>
  <c r="M73" i="19" s="1"/>
  <c r="I73" i="19"/>
  <c r="K73" i="19"/>
  <c r="O73" i="19"/>
  <c r="Q73" i="19"/>
  <c r="Q57" i="19" s="1"/>
  <c r="V73" i="19"/>
  <c r="G76" i="19"/>
  <c r="M76" i="19" s="1"/>
  <c r="I76" i="19"/>
  <c r="K76" i="19"/>
  <c r="O76" i="19"/>
  <c r="Q76" i="19"/>
  <c r="V76" i="19"/>
  <c r="V57" i="19" s="1"/>
  <c r="G78" i="19"/>
  <c r="I78" i="19"/>
  <c r="K78" i="19"/>
  <c r="M78" i="19"/>
  <c r="O78" i="19"/>
  <c r="Q78" i="19"/>
  <c r="V78" i="19"/>
  <c r="G81" i="19"/>
  <c r="M81" i="19" s="1"/>
  <c r="I81" i="19"/>
  <c r="K81" i="19"/>
  <c r="O81" i="19"/>
  <c r="Q81" i="19"/>
  <c r="V81" i="19"/>
  <c r="G83" i="19"/>
  <c r="M83" i="19" s="1"/>
  <c r="I83" i="19"/>
  <c r="K83" i="19"/>
  <c r="O83" i="19"/>
  <c r="Q83" i="19"/>
  <c r="V83" i="19"/>
  <c r="G86" i="19"/>
  <c r="M86" i="19" s="1"/>
  <c r="I86" i="19"/>
  <c r="K86" i="19"/>
  <c r="O86" i="19"/>
  <c r="Q86" i="19"/>
  <c r="V86" i="19"/>
  <c r="G89" i="19"/>
  <c r="I89" i="19"/>
  <c r="K89" i="19"/>
  <c r="M89" i="19"/>
  <c r="O89" i="19"/>
  <c r="Q89" i="19"/>
  <c r="V89" i="19"/>
  <c r="G90" i="19"/>
  <c r="I90" i="19"/>
  <c r="K90" i="19"/>
  <c r="M90" i="19"/>
  <c r="O90" i="19"/>
  <c r="Q90" i="19"/>
  <c r="V90" i="19"/>
  <c r="Q91" i="19"/>
  <c r="G92" i="19"/>
  <c r="G91" i="19" s="1"/>
  <c r="I92" i="19"/>
  <c r="I91" i="19" s="1"/>
  <c r="K92" i="19"/>
  <c r="K91" i="19" s="1"/>
  <c r="O92" i="19"/>
  <c r="O91" i="19" s="1"/>
  <c r="Q92" i="19"/>
  <c r="V92" i="19"/>
  <c r="V91" i="19" s="1"/>
  <c r="I94" i="19"/>
  <c r="Q94" i="19"/>
  <c r="G95" i="19"/>
  <c r="M95" i="19" s="1"/>
  <c r="M94" i="19" s="1"/>
  <c r="I95" i="19"/>
  <c r="K95" i="19"/>
  <c r="K94" i="19" s="1"/>
  <c r="O95" i="19"/>
  <c r="O94" i="19" s="1"/>
  <c r="Q95" i="19"/>
  <c r="V95" i="19"/>
  <c r="V94" i="19" s="1"/>
  <c r="I96" i="19"/>
  <c r="G97" i="19"/>
  <c r="G96" i="19" s="1"/>
  <c r="I97" i="19"/>
  <c r="K97" i="19"/>
  <c r="K96" i="19" s="1"/>
  <c r="O97" i="19"/>
  <c r="O96" i="19" s="1"/>
  <c r="Q97" i="19"/>
  <c r="Q96" i="19" s="1"/>
  <c r="V97" i="19"/>
  <c r="V96" i="19" s="1"/>
  <c r="G99" i="19"/>
  <c r="G98" i="19" s="1"/>
  <c r="I99" i="19"/>
  <c r="K99" i="19"/>
  <c r="K98" i="19" s="1"/>
  <c r="M99" i="19"/>
  <c r="O99" i="19"/>
  <c r="O98" i="19" s="1"/>
  <c r="Q99" i="19"/>
  <c r="V99" i="19"/>
  <c r="V98" i="19" s="1"/>
  <c r="G100" i="19"/>
  <c r="I100" i="19"/>
  <c r="K100" i="19"/>
  <c r="M100" i="19"/>
  <c r="O100" i="19"/>
  <c r="Q100" i="19"/>
  <c r="Q98" i="19" s="1"/>
  <c r="V100" i="19"/>
  <c r="G101" i="19"/>
  <c r="M101" i="19" s="1"/>
  <c r="I101" i="19"/>
  <c r="K101" i="19"/>
  <c r="O101" i="19"/>
  <c r="Q101" i="19"/>
  <c r="V101" i="19"/>
  <c r="G102" i="19"/>
  <c r="I102" i="19"/>
  <c r="K102" i="19"/>
  <c r="M102" i="19"/>
  <c r="O102" i="19"/>
  <c r="Q102" i="19"/>
  <c r="V102" i="19"/>
  <c r="G107" i="19"/>
  <c r="M107" i="19" s="1"/>
  <c r="I107" i="19"/>
  <c r="K107" i="19"/>
  <c r="O107" i="19"/>
  <c r="Q107" i="19"/>
  <c r="V107" i="19"/>
  <c r="G110" i="19"/>
  <c r="M110" i="19" s="1"/>
  <c r="I110" i="19"/>
  <c r="K110" i="19"/>
  <c r="O110" i="19"/>
  <c r="Q110" i="19"/>
  <c r="V110" i="19"/>
  <c r="G111" i="19"/>
  <c r="M111" i="19" s="1"/>
  <c r="I111" i="19"/>
  <c r="K111" i="19"/>
  <c r="O111" i="19"/>
  <c r="Q111" i="19"/>
  <c r="V111" i="19"/>
  <c r="G112" i="19"/>
  <c r="I112" i="19"/>
  <c r="I98" i="19" s="1"/>
  <c r="K112" i="19"/>
  <c r="M112" i="19"/>
  <c r="O112" i="19"/>
  <c r="Q112" i="19"/>
  <c r="V112" i="19"/>
  <c r="G113" i="19"/>
  <c r="I113" i="19"/>
  <c r="K113" i="19"/>
  <c r="M113" i="19"/>
  <c r="O113" i="19"/>
  <c r="Q113" i="19"/>
  <c r="V113" i="19"/>
  <c r="G114" i="19"/>
  <c r="I114" i="19"/>
  <c r="K114" i="19"/>
  <c r="M114" i="19"/>
  <c r="O114" i="19"/>
  <c r="Q114" i="19"/>
  <c r="V114" i="19"/>
  <c r="G115" i="19"/>
  <c r="M115" i="19" s="1"/>
  <c r="I115" i="19"/>
  <c r="K115" i="19"/>
  <c r="O115" i="19"/>
  <c r="Q115" i="19"/>
  <c r="V115" i="19"/>
  <c r="G117" i="19"/>
  <c r="M117" i="19" s="1"/>
  <c r="I117" i="19"/>
  <c r="K117" i="19"/>
  <c r="K116" i="19" s="1"/>
  <c r="O117" i="19"/>
  <c r="O116" i="19" s="1"/>
  <c r="Q117" i="19"/>
  <c r="V117" i="19"/>
  <c r="V116" i="19" s="1"/>
  <c r="G120" i="19"/>
  <c r="M120" i="19" s="1"/>
  <c r="I120" i="19"/>
  <c r="I116" i="19" s="1"/>
  <c r="K120" i="19"/>
  <c r="O120" i="19"/>
  <c r="Q120" i="19"/>
  <c r="V120" i="19"/>
  <c r="G123" i="19"/>
  <c r="M123" i="19" s="1"/>
  <c r="I123" i="19"/>
  <c r="K123" i="19"/>
  <c r="O123" i="19"/>
  <c r="Q123" i="19"/>
  <c r="V123" i="19"/>
  <c r="G124" i="19"/>
  <c r="I124" i="19"/>
  <c r="K124" i="19"/>
  <c r="M124" i="19"/>
  <c r="O124" i="19"/>
  <c r="Q124" i="19"/>
  <c r="V124" i="19"/>
  <c r="G129" i="19"/>
  <c r="I129" i="19"/>
  <c r="K129" i="19"/>
  <c r="M129" i="19"/>
  <c r="O129" i="19"/>
  <c r="Q129" i="19"/>
  <c r="V129" i="19"/>
  <c r="G130" i="19"/>
  <c r="I130" i="19"/>
  <c r="K130" i="19"/>
  <c r="M130" i="19"/>
  <c r="O130" i="19"/>
  <c r="Q130" i="19"/>
  <c r="V130" i="19"/>
  <c r="G131" i="19"/>
  <c r="M131" i="19" s="1"/>
  <c r="I131" i="19"/>
  <c r="K131" i="19"/>
  <c r="O131" i="19"/>
  <c r="Q131" i="19"/>
  <c r="V131" i="19"/>
  <c r="G132" i="19"/>
  <c r="I132" i="19"/>
  <c r="K132" i="19"/>
  <c r="M132" i="19"/>
  <c r="O132" i="19"/>
  <c r="Q132" i="19"/>
  <c r="Q116" i="19" s="1"/>
  <c r="V132" i="19"/>
  <c r="G133" i="19"/>
  <c r="M133" i="19" s="1"/>
  <c r="I133" i="19"/>
  <c r="K133" i="19"/>
  <c r="O133" i="19"/>
  <c r="Q133" i="19"/>
  <c r="V133" i="19"/>
  <c r="G134" i="19"/>
  <c r="M134" i="19" s="1"/>
  <c r="I134" i="19"/>
  <c r="K134" i="19"/>
  <c r="O134" i="19"/>
  <c r="Q134" i="19"/>
  <c r="V134" i="19"/>
  <c r="G135" i="19"/>
  <c r="M135" i="19" s="1"/>
  <c r="I135" i="19"/>
  <c r="K135" i="19"/>
  <c r="O135" i="19"/>
  <c r="Q135" i="19"/>
  <c r="V135" i="19"/>
  <c r="G136" i="19"/>
  <c r="I136" i="19"/>
  <c r="K136" i="19"/>
  <c r="M136" i="19"/>
  <c r="O136" i="19"/>
  <c r="Q136" i="19"/>
  <c r="V136" i="19"/>
  <c r="G137" i="19"/>
  <c r="I137" i="19"/>
  <c r="K137" i="19"/>
  <c r="M137" i="19"/>
  <c r="O137" i="19"/>
  <c r="Q137" i="19"/>
  <c r="V137" i="19"/>
  <c r="G138" i="19"/>
  <c r="I138" i="19"/>
  <c r="K138" i="19"/>
  <c r="M138" i="19"/>
  <c r="O138" i="19"/>
  <c r="Q138" i="19"/>
  <c r="V138" i="19"/>
  <c r="G139" i="19"/>
  <c r="M139" i="19" s="1"/>
  <c r="I139" i="19"/>
  <c r="K139" i="19"/>
  <c r="O139" i="19"/>
  <c r="Q139" i="19"/>
  <c r="V139" i="19"/>
  <c r="G140" i="19"/>
  <c r="I140" i="19"/>
  <c r="K140" i="19"/>
  <c r="M140" i="19"/>
  <c r="O140" i="19"/>
  <c r="Q140" i="19"/>
  <c r="V140" i="19"/>
  <c r="G143" i="19"/>
  <c r="M143" i="19" s="1"/>
  <c r="I143" i="19"/>
  <c r="I142" i="19" s="1"/>
  <c r="K143" i="19"/>
  <c r="O143" i="19"/>
  <c r="O142" i="19" s="1"/>
  <c r="Q143" i="19"/>
  <c r="Q142" i="19" s="1"/>
  <c r="V143" i="19"/>
  <c r="G145" i="19"/>
  <c r="G142" i="19" s="1"/>
  <c r="I145" i="19"/>
  <c r="K145" i="19"/>
  <c r="K142" i="19" s="1"/>
  <c r="O145" i="19"/>
  <c r="Q145" i="19"/>
  <c r="V145" i="19"/>
  <c r="G147" i="19"/>
  <c r="I147" i="19"/>
  <c r="K147" i="19"/>
  <c r="M147" i="19"/>
  <c r="O147" i="19"/>
  <c r="Q147" i="19"/>
  <c r="V147" i="19"/>
  <c r="G149" i="19"/>
  <c r="I149" i="19"/>
  <c r="K149" i="19"/>
  <c r="M149" i="19"/>
  <c r="O149" i="19"/>
  <c r="Q149" i="19"/>
  <c r="V149" i="19"/>
  <c r="G151" i="19"/>
  <c r="I151" i="19"/>
  <c r="K151" i="19"/>
  <c r="M151" i="19"/>
  <c r="O151" i="19"/>
  <c r="Q151" i="19"/>
  <c r="V151" i="19"/>
  <c r="G153" i="19"/>
  <c r="M153" i="19" s="1"/>
  <c r="I153" i="19"/>
  <c r="K153" i="19"/>
  <c r="O153" i="19"/>
  <c r="Q153" i="19"/>
  <c r="V153" i="19"/>
  <c r="G155" i="19"/>
  <c r="I155" i="19"/>
  <c r="K155" i="19"/>
  <c r="M155" i="19"/>
  <c r="O155" i="19"/>
  <c r="Q155" i="19"/>
  <c r="V155" i="19"/>
  <c r="G157" i="19"/>
  <c r="M157" i="19" s="1"/>
  <c r="I157" i="19"/>
  <c r="K157" i="19"/>
  <c r="O157" i="19"/>
  <c r="Q157" i="19"/>
  <c r="V157" i="19"/>
  <c r="V142" i="19" s="1"/>
  <c r="G158" i="19"/>
  <c r="M158" i="19" s="1"/>
  <c r="I158" i="19"/>
  <c r="K158" i="19"/>
  <c r="O158" i="19"/>
  <c r="Q158" i="19"/>
  <c r="V158" i="19"/>
  <c r="G159" i="19"/>
  <c r="M159" i="19" s="1"/>
  <c r="I159" i="19"/>
  <c r="K159" i="19"/>
  <c r="O159" i="19"/>
  <c r="Q159" i="19"/>
  <c r="V159" i="19"/>
  <c r="G160" i="19"/>
  <c r="I160" i="19"/>
  <c r="K160" i="19"/>
  <c r="M160" i="19"/>
  <c r="O160" i="19"/>
  <c r="Q160" i="19"/>
  <c r="V160" i="19"/>
  <c r="G162" i="19"/>
  <c r="I162" i="19"/>
  <c r="K162" i="19"/>
  <c r="M162" i="19"/>
  <c r="O162" i="19"/>
  <c r="Q162" i="19"/>
  <c r="V162" i="19"/>
  <c r="G168" i="19"/>
  <c r="I168" i="19"/>
  <c r="K168" i="19"/>
  <c r="M168" i="19"/>
  <c r="O168" i="19"/>
  <c r="Q168" i="19"/>
  <c r="V168" i="19"/>
  <c r="G171" i="19"/>
  <c r="M171" i="19" s="1"/>
  <c r="I171" i="19"/>
  <c r="K171" i="19"/>
  <c r="O171" i="19"/>
  <c r="Q171" i="19"/>
  <c r="V171" i="19"/>
  <c r="G173" i="19"/>
  <c r="M173" i="19" s="1"/>
  <c r="I173" i="19"/>
  <c r="K173" i="19"/>
  <c r="K172" i="19" s="1"/>
  <c r="O173" i="19"/>
  <c r="O172" i="19" s="1"/>
  <c r="Q173" i="19"/>
  <c r="V173" i="19"/>
  <c r="V172" i="19" s="1"/>
  <c r="G179" i="19"/>
  <c r="M179" i="19" s="1"/>
  <c r="I179" i="19"/>
  <c r="I172" i="19" s="1"/>
  <c r="K179" i="19"/>
  <c r="O179" i="19"/>
  <c r="Q179" i="19"/>
  <c r="V179" i="19"/>
  <c r="G182" i="19"/>
  <c r="M182" i="19" s="1"/>
  <c r="I182" i="19"/>
  <c r="K182" i="19"/>
  <c r="O182" i="19"/>
  <c r="Q182" i="19"/>
  <c r="V182" i="19"/>
  <c r="G186" i="19"/>
  <c r="I186" i="19"/>
  <c r="K186" i="19"/>
  <c r="M186" i="19"/>
  <c r="O186" i="19"/>
  <c r="Q186" i="19"/>
  <c r="V186" i="19"/>
  <c r="G189" i="19"/>
  <c r="I189" i="19"/>
  <c r="K189" i="19"/>
  <c r="M189" i="19"/>
  <c r="O189" i="19"/>
  <c r="Q189" i="19"/>
  <c r="V189" i="19"/>
  <c r="G192" i="19"/>
  <c r="I192" i="19"/>
  <c r="K192" i="19"/>
  <c r="M192" i="19"/>
  <c r="O192" i="19"/>
  <c r="Q192" i="19"/>
  <c r="V192" i="19"/>
  <c r="G193" i="19"/>
  <c r="M193" i="19" s="1"/>
  <c r="I193" i="19"/>
  <c r="K193" i="19"/>
  <c r="O193" i="19"/>
  <c r="Q193" i="19"/>
  <c r="V193" i="19"/>
  <c r="G194" i="19"/>
  <c r="I194" i="19"/>
  <c r="K194" i="19"/>
  <c r="M194" i="19"/>
  <c r="O194" i="19"/>
  <c r="Q194" i="19"/>
  <c r="Q172" i="19" s="1"/>
  <c r="V194" i="19"/>
  <c r="G195" i="19"/>
  <c r="M195" i="19" s="1"/>
  <c r="I195" i="19"/>
  <c r="K195" i="19"/>
  <c r="O195" i="19"/>
  <c r="Q195" i="19"/>
  <c r="V195" i="19"/>
  <c r="G196" i="19"/>
  <c r="M196" i="19" s="1"/>
  <c r="I196" i="19"/>
  <c r="K196" i="19"/>
  <c r="O196" i="19"/>
  <c r="Q196" i="19"/>
  <c r="V196" i="19"/>
  <c r="G197" i="19"/>
  <c r="M197" i="19" s="1"/>
  <c r="I197" i="19"/>
  <c r="K197" i="19"/>
  <c r="O197" i="19"/>
  <c r="Q197" i="19"/>
  <c r="V197" i="19"/>
  <c r="G198" i="19"/>
  <c r="I198" i="19"/>
  <c r="K198" i="19"/>
  <c r="M198" i="19"/>
  <c r="O198" i="19"/>
  <c r="Q198" i="19"/>
  <c r="V198" i="19"/>
  <c r="G199" i="19"/>
  <c r="I199" i="19"/>
  <c r="K199" i="19"/>
  <c r="M199" i="19"/>
  <c r="O199" i="19"/>
  <c r="Q199" i="19"/>
  <c r="V199" i="19"/>
  <c r="G200" i="19"/>
  <c r="I200" i="19"/>
  <c r="K200" i="19"/>
  <c r="M200" i="19"/>
  <c r="O200" i="19"/>
  <c r="Q200" i="19"/>
  <c r="V200" i="19"/>
  <c r="G201" i="19"/>
  <c r="M201" i="19" s="1"/>
  <c r="I201" i="19"/>
  <c r="K201" i="19"/>
  <c r="O201" i="19"/>
  <c r="Q201" i="19"/>
  <c r="V201" i="19"/>
  <c r="G202" i="19"/>
  <c r="I202" i="19"/>
  <c r="K202" i="19"/>
  <c r="M202" i="19"/>
  <c r="O202" i="19"/>
  <c r="Q202" i="19"/>
  <c r="V202" i="19"/>
  <c r="G203" i="19"/>
  <c r="M203" i="19" s="1"/>
  <c r="I203" i="19"/>
  <c r="K203" i="19"/>
  <c r="O203" i="19"/>
  <c r="Q203" i="19"/>
  <c r="V203" i="19"/>
  <c r="G205" i="19"/>
  <c r="M205" i="19" s="1"/>
  <c r="I205" i="19"/>
  <c r="K205" i="19"/>
  <c r="O205" i="19"/>
  <c r="Q205" i="19"/>
  <c r="V205" i="19"/>
  <c r="G206" i="19"/>
  <c r="M206" i="19" s="1"/>
  <c r="I206" i="19"/>
  <c r="K206" i="19"/>
  <c r="O206" i="19"/>
  <c r="Q206" i="19"/>
  <c r="V206" i="19"/>
  <c r="G208" i="19"/>
  <c r="I208" i="19"/>
  <c r="K208" i="19"/>
  <c r="M208" i="19"/>
  <c r="O208" i="19"/>
  <c r="Q208" i="19"/>
  <c r="V208" i="19"/>
  <c r="G209" i="19"/>
  <c r="I209" i="19"/>
  <c r="K209" i="19"/>
  <c r="M209" i="19"/>
  <c r="O209" i="19"/>
  <c r="Q209" i="19"/>
  <c r="V209" i="19"/>
  <c r="G210" i="19"/>
  <c r="I210" i="19"/>
  <c r="K210" i="19"/>
  <c r="M210" i="19"/>
  <c r="O210" i="19"/>
  <c r="Q210" i="19"/>
  <c r="V210" i="19"/>
  <c r="G211" i="19"/>
  <c r="M211" i="19" s="1"/>
  <c r="I211" i="19"/>
  <c r="K211" i="19"/>
  <c r="O211" i="19"/>
  <c r="Q211" i="19"/>
  <c r="V211" i="19"/>
  <c r="G212" i="19"/>
  <c r="I212" i="19"/>
  <c r="K212" i="19"/>
  <c r="M212" i="19"/>
  <c r="O212" i="19"/>
  <c r="Q212" i="19"/>
  <c r="V212" i="19"/>
  <c r="G214" i="19"/>
  <c r="M214" i="19" s="1"/>
  <c r="I214" i="19"/>
  <c r="I213" i="19" s="1"/>
  <c r="K214" i="19"/>
  <c r="O214" i="19"/>
  <c r="Q214" i="19"/>
  <c r="Q213" i="19" s="1"/>
  <c r="V214" i="19"/>
  <c r="G215" i="19"/>
  <c r="G213" i="19" s="1"/>
  <c r="I215" i="19"/>
  <c r="K215" i="19"/>
  <c r="K213" i="19" s="1"/>
  <c r="O215" i="19"/>
  <c r="Q215" i="19"/>
  <c r="V215" i="19"/>
  <c r="G216" i="19"/>
  <c r="I216" i="19"/>
  <c r="K216" i="19"/>
  <c r="M216" i="19"/>
  <c r="O216" i="19"/>
  <c r="Q216" i="19"/>
  <c r="V216" i="19"/>
  <c r="G217" i="19"/>
  <c r="I217" i="19"/>
  <c r="K217" i="19"/>
  <c r="M217" i="19"/>
  <c r="O217" i="19"/>
  <c r="O213" i="19" s="1"/>
  <c r="Q217" i="19"/>
  <c r="V217" i="19"/>
  <c r="G218" i="19"/>
  <c r="I218" i="19"/>
  <c r="K218" i="19"/>
  <c r="M218" i="19"/>
  <c r="O218" i="19"/>
  <c r="Q218" i="19"/>
  <c r="V218" i="19"/>
  <c r="G219" i="19"/>
  <c r="M219" i="19" s="1"/>
  <c r="I219" i="19"/>
  <c r="K219" i="19"/>
  <c r="O219" i="19"/>
  <c r="Q219" i="19"/>
  <c r="V219" i="19"/>
  <c r="G221" i="19"/>
  <c r="I221" i="19"/>
  <c r="K221" i="19"/>
  <c r="M221" i="19"/>
  <c r="O221" i="19"/>
  <c r="Q221" i="19"/>
  <c r="V221" i="19"/>
  <c r="G222" i="19"/>
  <c r="M222" i="19" s="1"/>
  <c r="I222" i="19"/>
  <c r="K222" i="19"/>
  <c r="O222" i="19"/>
  <c r="Q222" i="19"/>
  <c r="V222" i="19"/>
  <c r="V213" i="19" s="1"/>
  <c r="G223" i="19"/>
  <c r="M223" i="19" s="1"/>
  <c r="I223" i="19"/>
  <c r="K223" i="19"/>
  <c r="O223" i="19"/>
  <c r="Q223" i="19"/>
  <c r="V223" i="19"/>
  <c r="G224" i="19"/>
  <c r="M224" i="19" s="1"/>
  <c r="I224" i="19"/>
  <c r="K224" i="19"/>
  <c r="O224" i="19"/>
  <c r="Q224" i="19"/>
  <c r="V224" i="19"/>
  <c r="G225" i="19"/>
  <c r="I225" i="19"/>
  <c r="K225" i="19"/>
  <c r="M225" i="19"/>
  <c r="O225" i="19"/>
  <c r="Q225" i="19"/>
  <c r="V225" i="19"/>
  <c r="G226" i="19"/>
  <c r="I226" i="19"/>
  <c r="K226" i="19"/>
  <c r="M226" i="19"/>
  <c r="O226" i="19"/>
  <c r="Q226" i="19"/>
  <c r="V226" i="19"/>
  <c r="G227" i="19"/>
  <c r="I227" i="19"/>
  <c r="K227" i="19"/>
  <c r="M227" i="19"/>
  <c r="O227" i="19"/>
  <c r="Q227" i="19"/>
  <c r="V227" i="19"/>
  <c r="G228" i="19"/>
  <c r="M228" i="19" s="1"/>
  <c r="I228" i="19"/>
  <c r="K228" i="19"/>
  <c r="O228" i="19"/>
  <c r="Q228" i="19"/>
  <c r="V228" i="19"/>
  <c r="G229" i="19"/>
  <c r="I229" i="19"/>
  <c r="K229" i="19"/>
  <c r="M229" i="19"/>
  <c r="O229" i="19"/>
  <c r="Q229" i="19"/>
  <c r="V229" i="19"/>
  <c r="G230" i="19"/>
  <c r="M230" i="19" s="1"/>
  <c r="I230" i="19"/>
  <c r="K230" i="19"/>
  <c r="O230" i="19"/>
  <c r="Q230" i="19"/>
  <c r="V230" i="19"/>
  <c r="G231" i="19"/>
  <c r="M231" i="19" s="1"/>
  <c r="I231" i="19"/>
  <c r="K231" i="19"/>
  <c r="O231" i="19"/>
  <c r="Q231" i="19"/>
  <c r="V231" i="19"/>
  <c r="G232" i="19"/>
  <c r="M232" i="19" s="1"/>
  <c r="I232" i="19"/>
  <c r="K232" i="19"/>
  <c r="O232" i="19"/>
  <c r="Q232" i="19"/>
  <c r="V232" i="19"/>
  <c r="G233" i="19"/>
  <c r="I233" i="19"/>
  <c r="K233" i="19"/>
  <c r="M233" i="19"/>
  <c r="O233" i="19"/>
  <c r="Q233" i="19"/>
  <c r="V233" i="19"/>
  <c r="G234" i="19"/>
  <c r="M234" i="19" s="1"/>
  <c r="I234" i="19"/>
  <c r="K234" i="19"/>
  <c r="O234" i="19"/>
  <c r="Q234" i="19"/>
  <c r="V234" i="19"/>
  <c r="G235" i="19"/>
  <c r="I235" i="19"/>
  <c r="K235" i="19"/>
  <c r="M235" i="19"/>
  <c r="O235" i="19"/>
  <c r="Q235" i="19"/>
  <c r="V235" i="19"/>
  <c r="G236" i="19"/>
  <c r="M236" i="19" s="1"/>
  <c r="I236" i="19"/>
  <c r="K236" i="19"/>
  <c r="O236" i="19"/>
  <c r="Q236" i="19"/>
  <c r="V236" i="19"/>
  <c r="G237" i="19"/>
  <c r="I237" i="19"/>
  <c r="K237" i="19"/>
  <c r="M237" i="19"/>
  <c r="O237" i="19"/>
  <c r="Q237" i="19"/>
  <c r="V237" i="19"/>
  <c r="G238" i="19"/>
  <c r="M238" i="19" s="1"/>
  <c r="I238" i="19"/>
  <c r="K238" i="19"/>
  <c r="O238" i="19"/>
  <c r="Q238" i="19"/>
  <c r="V238" i="19"/>
  <c r="G239" i="19"/>
  <c r="M239" i="19" s="1"/>
  <c r="I239" i="19"/>
  <c r="K239" i="19"/>
  <c r="O239" i="19"/>
  <c r="Q239" i="19"/>
  <c r="V239" i="19"/>
  <c r="G240" i="19"/>
  <c r="G241" i="19"/>
  <c r="I241" i="19"/>
  <c r="I240" i="19" s="1"/>
  <c r="K241" i="19"/>
  <c r="M241" i="19"/>
  <c r="O241" i="19"/>
  <c r="Q241" i="19"/>
  <c r="Q240" i="19" s="1"/>
  <c r="V241" i="19"/>
  <c r="G243" i="19"/>
  <c r="M243" i="19" s="1"/>
  <c r="I243" i="19"/>
  <c r="K243" i="19"/>
  <c r="K240" i="19" s="1"/>
  <c r="O243" i="19"/>
  <c r="O240" i="19" s="1"/>
  <c r="Q243" i="19"/>
  <c r="V243" i="19"/>
  <c r="V240" i="19" s="1"/>
  <c r="G245" i="19"/>
  <c r="I245" i="19"/>
  <c r="K245" i="19"/>
  <c r="M245" i="19"/>
  <c r="O245" i="19"/>
  <c r="Q245" i="19"/>
  <c r="V245" i="19"/>
  <c r="G247" i="19"/>
  <c r="K247" i="19"/>
  <c r="O247" i="19"/>
  <c r="V247" i="19"/>
  <c r="G248" i="19"/>
  <c r="I248" i="19"/>
  <c r="I247" i="19" s="1"/>
  <c r="K248" i="19"/>
  <c r="M248" i="19"/>
  <c r="M247" i="19" s="1"/>
  <c r="O248" i="19"/>
  <c r="Q248" i="19"/>
  <c r="Q247" i="19" s="1"/>
  <c r="V248" i="19"/>
  <c r="G253" i="19"/>
  <c r="I253" i="19"/>
  <c r="I252" i="19" s="1"/>
  <c r="K253" i="19"/>
  <c r="M253" i="19"/>
  <c r="O253" i="19"/>
  <c r="Q253" i="19"/>
  <c r="Q252" i="19" s="1"/>
  <c r="V253" i="19"/>
  <c r="G254" i="19"/>
  <c r="G252" i="19" s="1"/>
  <c r="I254" i="19"/>
  <c r="K254" i="19"/>
  <c r="K252" i="19" s="1"/>
  <c r="O254" i="19"/>
  <c r="O252" i="19" s="1"/>
  <c r="Q254" i="19"/>
  <c r="V254" i="19"/>
  <c r="G255" i="19"/>
  <c r="I255" i="19"/>
  <c r="K255" i="19"/>
  <c r="M255" i="19"/>
  <c r="O255" i="19"/>
  <c r="Q255" i="19"/>
  <c r="V255" i="19"/>
  <c r="G257" i="19"/>
  <c r="M257" i="19" s="1"/>
  <c r="I257" i="19"/>
  <c r="K257" i="19"/>
  <c r="O257" i="19"/>
  <c r="Q257" i="19"/>
  <c r="V257" i="19"/>
  <c r="G258" i="19"/>
  <c r="I258" i="19"/>
  <c r="K258" i="19"/>
  <c r="M258" i="19"/>
  <c r="O258" i="19"/>
  <c r="Q258" i="19"/>
  <c r="V258" i="19"/>
  <c r="G259" i="19"/>
  <c r="M259" i="19" s="1"/>
  <c r="I259" i="19"/>
  <c r="K259" i="19"/>
  <c r="O259" i="19"/>
  <c r="Q259" i="19"/>
  <c r="V259" i="19"/>
  <c r="G260" i="19"/>
  <c r="I260" i="19"/>
  <c r="K260" i="19"/>
  <c r="M260" i="19"/>
  <c r="O260" i="19"/>
  <c r="Q260" i="19"/>
  <c r="V260" i="19"/>
  <c r="G261" i="19"/>
  <c r="M261" i="19" s="1"/>
  <c r="I261" i="19"/>
  <c r="K261" i="19"/>
  <c r="O261" i="19"/>
  <c r="Q261" i="19"/>
  <c r="V261" i="19"/>
  <c r="V252" i="19" s="1"/>
  <c r="AE264" i="19"/>
  <c r="G161" i="18"/>
  <c r="BA34" i="18"/>
  <c r="BA18" i="18"/>
  <c r="BA16" i="18"/>
  <c r="G9" i="18"/>
  <c r="G8" i="18" s="1"/>
  <c r="I9" i="18"/>
  <c r="I8" i="18" s="1"/>
  <c r="K9" i="18"/>
  <c r="K8" i="18" s="1"/>
  <c r="O9" i="18"/>
  <c r="O8" i="18" s="1"/>
  <c r="Q9" i="18"/>
  <c r="V9" i="18"/>
  <c r="V8" i="18" s="1"/>
  <c r="G12" i="18"/>
  <c r="I12" i="18"/>
  <c r="K12" i="18"/>
  <c r="M12" i="18"/>
  <c r="O12" i="18"/>
  <c r="Q12" i="18"/>
  <c r="Q8" i="18" s="1"/>
  <c r="V12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20" i="18"/>
  <c r="M20" i="18" s="1"/>
  <c r="I20" i="18"/>
  <c r="K20" i="18"/>
  <c r="O20" i="18"/>
  <c r="Q20" i="18"/>
  <c r="V20" i="18"/>
  <c r="G23" i="18"/>
  <c r="I23" i="18"/>
  <c r="K23" i="18"/>
  <c r="M23" i="18"/>
  <c r="O23" i="18"/>
  <c r="Q23" i="18"/>
  <c r="V23" i="18"/>
  <c r="G26" i="18"/>
  <c r="M26" i="18" s="1"/>
  <c r="I26" i="18"/>
  <c r="K26" i="18"/>
  <c r="O26" i="18"/>
  <c r="Q26" i="18"/>
  <c r="V26" i="18"/>
  <c r="G30" i="18"/>
  <c r="I30" i="18"/>
  <c r="K30" i="18"/>
  <c r="M30" i="18"/>
  <c r="O30" i="18"/>
  <c r="Q30" i="18"/>
  <c r="V30" i="18"/>
  <c r="G33" i="18"/>
  <c r="M33" i="18" s="1"/>
  <c r="I33" i="18"/>
  <c r="K33" i="18"/>
  <c r="O33" i="18"/>
  <c r="Q33" i="18"/>
  <c r="V33" i="18"/>
  <c r="G36" i="18"/>
  <c r="I36" i="18"/>
  <c r="K36" i="18"/>
  <c r="M36" i="18"/>
  <c r="O36" i="18"/>
  <c r="Q36" i="18"/>
  <c r="V36" i="18"/>
  <c r="G37" i="18"/>
  <c r="M37" i="18" s="1"/>
  <c r="I37" i="18"/>
  <c r="K37" i="18"/>
  <c r="O37" i="18"/>
  <c r="Q37" i="18"/>
  <c r="V37" i="18"/>
  <c r="G40" i="18"/>
  <c r="M40" i="18" s="1"/>
  <c r="M39" i="18" s="1"/>
  <c r="I40" i="18"/>
  <c r="K40" i="18"/>
  <c r="K39" i="18" s="1"/>
  <c r="O40" i="18"/>
  <c r="O39" i="18" s="1"/>
  <c r="Q40" i="18"/>
  <c r="V40" i="18"/>
  <c r="V39" i="18" s="1"/>
  <c r="G43" i="18"/>
  <c r="I43" i="18"/>
  <c r="I39" i="18" s="1"/>
  <c r="K43" i="18"/>
  <c r="M43" i="18"/>
  <c r="O43" i="18"/>
  <c r="Q43" i="18"/>
  <c r="Q39" i="18" s="1"/>
  <c r="V43" i="18"/>
  <c r="G45" i="18"/>
  <c r="M45" i="18" s="1"/>
  <c r="I45" i="18"/>
  <c r="K45" i="18"/>
  <c r="O45" i="18"/>
  <c r="Q45" i="18"/>
  <c r="V45" i="18"/>
  <c r="G47" i="18"/>
  <c r="I47" i="18"/>
  <c r="K47" i="18"/>
  <c r="M47" i="18"/>
  <c r="O47" i="18"/>
  <c r="Q47" i="18"/>
  <c r="V47" i="18"/>
  <c r="G49" i="18"/>
  <c r="M49" i="18" s="1"/>
  <c r="I49" i="18"/>
  <c r="K49" i="18"/>
  <c r="O49" i="18"/>
  <c r="Q49" i="18"/>
  <c r="V49" i="18"/>
  <c r="G51" i="18"/>
  <c r="I51" i="18"/>
  <c r="K51" i="18"/>
  <c r="M51" i="18"/>
  <c r="O51" i="18"/>
  <c r="Q51" i="18"/>
  <c r="V51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K56" i="18"/>
  <c r="O56" i="18"/>
  <c r="V56" i="18"/>
  <c r="G57" i="18"/>
  <c r="I57" i="18"/>
  <c r="I56" i="18" s="1"/>
  <c r="K57" i="18"/>
  <c r="M57" i="18"/>
  <c r="M56" i="18" s="1"/>
  <c r="O57" i="18"/>
  <c r="Q57" i="18"/>
  <c r="Q56" i="18" s="1"/>
  <c r="V57" i="18"/>
  <c r="G58" i="18"/>
  <c r="K58" i="18"/>
  <c r="O58" i="18"/>
  <c r="V58" i="18"/>
  <c r="G59" i="18"/>
  <c r="I59" i="18"/>
  <c r="I58" i="18" s="1"/>
  <c r="K59" i="18"/>
  <c r="M59" i="18"/>
  <c r="M58" i="18" s="1"/>
  <c r="O59" i="18"/>
  <c r="Q59" i="18"/>
  <c r="Q58" i="18" s="1"/>
  <c r="V59" i="18"/>
  <c r="G60" i="18"/>
  <c r="K60" i="18"/>
  <c r="O60" i="18"/>
  <c r="V60" i="18"/>
  <c r="G61" i="18"/>
  <c r="I61" i="18"/>
  <c r="I60" i="18" s="1"/>
  <c r="K61" i="18"/>
  <c r="M61" i="18"/>
  <c r="M60" i="18" s="1"/>
  <c r="O61" i="18"/>
  <c r="Q61" i="18"/>
  <c r="Q60" i="18" s="1"/>
  <c r="V61" i="18"/>
  <c r="G63" i="18"/>
  <c r="I63" i="18"/>
  <c r="I62" i="18" s="1"/>
  <c r="K63" i="18"/>
  <c r="M63" i="18"/>
  <c r="O63" i="18"/>
  <c r="Q63" i="18"/>
  <c r="Q62" i="18" s="1"/>
  <c r="V63" i="18"/>
  <c r="G64" i="18"/>
  <c r="G62" i="18" s="1"/>
  <c r="I64" i="18"/>
  <c r="K64" i="18"/>
  <c r="O64" i="18"/>
  <c r="O62" i="18" s="1"/>
  <c r="Q64" i="18"/>
  <c r="V64" i="18"/>
  <c r="G65" i="18"/>
  <c r="I65" i="18"/>
  <c r="K65" i="18"/>
  <c r="M65" i="18"/>
  <c r="O65" i="18"/>
  <c r="Q65" i="18"/>
  <c r="V65" i="18"/>
  <c r="G66" i="18"/>
  <c r="M66" i="18" s="1"/>
  <c r="I66" i="18"/>
  <c r="K66" i="18"/>
  <c r="K62" i="18" s="1"/>
  <c r="O66" i="18"/>
  <c r="Q66" i="18"/>
  <c r="V66" i="18"/>
  <c r="V62" i="18" s="1"/>
  <c r="G67" i="18"/>
  <c r="I67" i="18"/>
  <c r="K67" i="18"/>
  <c r="M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1" i="18"/>
  <c r="I71" i="18"/>
  <c r="I70" i="18" s="1"/>
  <c r="K71" i="18"/>
  <c r="M71" i="18"/>
  <c r="O71" i="18"/>
  <c r="Q71" i="18"/>
  <c r="Q70" i="18" s="1"/>
  <c r="V71" i="18"/>
  <c r="G74" i="18"/>
  <c r="G70" i="18" s="1"/>
  <c r="I74" i="18"/>
  <c r="K74" i="18"/>
  <c r="O74" i="18"/>
  <c r="O70" i="18" s="1"/>
  <c r="Q74" i="18"/>
  <c r="V74" i="18"/>
  <c r="G79" i="18"/>
  <c r="I79" i="18"/>
  <c r="K79" i="18"/>
  <c r="M79" i="18"/>
  <c r="O79" i="18"/>
  <c r="Q79" i="18"/>
  <c r="V79" i="18"/>
  <c r="G80" i="18"/>
  <c r="M80" i="18" s="1"/>
  <c r="I80" i="18"/>
  <c r="K80" i="18"/>
  <c r="K70" i="18" s="1"/>
  <c r="O80" i="18"/>
  <c r="Q80" i="18"/>
  <c r="V80" i="18"/>
  <c r="V70" i="18" s="1"/>
  <c r="G81" i="18"/>
  <c r="I81" i="18"/>
  <c r="K81" i="18"/>
  <c r="M81" i="18"/>
  <c r="O81" i="18"/>
  <c r="Q81" i="18"/>
  <c r="V81" i="18"/>
  <c r="G82" i="18"/>
  <c r="M82" i="18" s="1"/>
  <c r="I82" i="18"/>
  <c r="K82" i="18"/>
  <c r="O82" i="18"/>
  <c r="Q82" i="18"/>
  <c r="V82" i="18"/>
  <c r="G83" i="18"/>
  <c r="I83" i="18"/>
  <c r="K83" i="18"/>
  <c r="M83" i="18"/>
  <c r="O83" i="18"/>
  <c r="Q83" i="18"/>
  <c r="V83" i="18"/>
  <c r="G84" i="18"/>
  <c r="M84" i="18" s="1"/>
  <c r="I84" i="18"/>
  <c r="K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2" i="18"/>
  <c r="I92" i="18"/>
  <c r="I91" i="18" s="1"/>
  <c r="K92" i="18"/>
  <c r="M92" i="18"/>
  <c r="O92" i="18"/>
  <c r="Q92" i="18"/>
  <c r="Q91" i="18" s="1"/>
  <c r="V92" i="18"/>
  <c r="G94" i="18"/>
  <c r="M94" i="18" s="1"/>
  <c r="I94" i="18"/>
  <c r="K94" i="18"/>
  <c r="K91" i="18" s="1"/>
  <c r="O94" i="18"/>
  <c r="Q94" i="18"/>
  <c r="V94" i="18"/>
  <c r="V91" i="18" s="1"/>
  <c r="G96" i="18"/>
  <c r="I96" i="18"/>
  <c r="K96" i="18"/>
  <c r="M96" i="18"/>
  <c r="O96" i="18"/>
  <c r="Q96" i="18"/>
  <c r="V96" i="18"/>
  <c r="G98" i="18"/>
  <c r="M98" i="18" s="1"/>
  <c r="I98" i="18"/>
  <c r="K98" i="18"/>
  <c r="O98" i="18"/>
  <c r="O91" i="18" s="1"/>
  <c r="Q98" i="18"/>
  <c r="V98" i="18"/>
  <c r="G100" i="18"/>
  <c r="I100" i="18"/>
  <c r="K100" i="18"/>
  <c r="M100" i="18"/>
  <c r="O100" i="18"/>
  <c r="Q100" i="18"/>
  <c r="V100" i="18"/>
  <c r="G102" i="18"/>
  <c r="M102" i="18" s="1"/>
  <c r="I102" i="18"/>
  <c r="K102" i="18"/>
  <c r="O102" i="18"/>
  <c r="Q102" i="18"/>
  <c r="V102" i="18"/>
  <c r="G104" i="18"/>
  <c r="I104" i="18"/>
  <c r="K104" i="18"/>
  <c r="M104" i="18"/>
  <c r="O104" i="18"/>
  <c r="Q104" i="18"/>
  <c r="V104" i="18"/>
  <c r="G105" i="18"/>
  <c r="AF161" i="18" s="1"/>
  <c r="I105" i="18"/>
  <c r="K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13" i="18"/>
  <c r="I113" i="18"/>
  <c r="K113" i="18"/>
  <c r="M113" i="18"/>
  <c r="O113" i="18"/>
  <c r="Q113" i="18"/>
  <c r="V113" i="18"/>
  <c r="G114" i="18"/>
  <c r="M114" i="18" s="1"/>
  <c r="I114" i="18"/>
  <c r="K114" i="18"/>
  <c r="O114" i="18"/>
  <c r="Q114" i="18"/>
  <c r="V114" i="18"/>
  <c r="Q115" i="18"/>
  <c r="G116" i="18"/>
  <c r="G115" i="18" s="1"/>
  <c r="I116" i="18"/>
  <c r="K116" i="18"/>
  <c r="K115" i="18" s="1"/>
  <c r="O116" i="18"/>
  <c r="O115" i="18" s="1"/>
  <c r="Q116" i="18"/>
  <c r="V116" i="18"/>
  <c r="V115" i="18" s="1"/>
  <c r="G119" i="18"/>
  <c r="I119" i="18"/>
  <c r="K119" i="18"/>
  <c r="M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I121" i="18"/>
  <c r="I115" i="18" s="1"/>
  <c r="K121" i="18"/>
  <c r="M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I123" i="18"/>
  <c r="K123" i="18"/>
  <c r="M123" i="18"/>
  <c r="O123" i="18"/>
  <c r="Q123" i="18"/>
  <c r="V123" i="18"/>
  <c r="G125" i="18"/>
  <c r="I125" i="18"/>
  <c r="I124" i="18" s="1"/>
  <c r="K125" i="18"/>
  <c r="M125" i="18"/>
  <c r="O125" i="18"/>
  <c r="Q125" i="18"/>
  <c r="Q124" i="18" s="1"/>
  <c r="V125" i="18"/>
  <c r="G126" i="18"/>
  <c r="M126" i="18" s="1"/>
  <c r="I126" i="18"/>
  <c r="K126" i="18"/>
  <c r="K124" i="18" s="1"/>
  <c r="O126" i="18"/>
  <c r="Q126" i="18"/>
  <c r="V126" i="18"/>
  <c r="V124" i="18" s="1"/>
  <c r="G127" i="18"/>
  <c r="I127" i="18"/>
  <c r="K127" i="18"/>
  <c r="M127" i="18"/>
  <c r="O127" i="18"/>
  <c r="Q127" i="18"/>
  <c r="V127" i="18"/>
  <c r="G128" i="18"/>
  <c r="M128" i="18" s="1"/>
  <c r="I128" i="18"/>
  <c r="K128" i="18"/>
  <c r="O128" i="18"/>
  <c r="Q128" i="18"/>
  <c r="V128" i="18"/>
  <c r="G130" i="18"/>
  <c r="I130" i="18"/>
  <c r="K130" i="18"/>
  <c r="M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O124" i="18" s="1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I142" i="18"/>
  <c r="K142" i="18"/>
  <c r="M142" i="18"/>
  <c r="O142" i="18"/>
  <c r="Q142" i="18"/>
  <c r="V142" i="18"/>
  <c r="G143" i="18"/>
  <c r="K143" i="18"/>
  <c r="O143" i="18"/>
  <c r="V143" i="18"/>
  <c r="G144" i="18"/>
  <c r="I144" i="18"/>
  <c r="I143" i="18" s="1"/>
  <c r="K144" i="18"/>
  <c r="M144" i="18"/>
  <c r="M143" i="18" s="1"/>
  <c r="O144" i="18"/>
  <c r="Q144" i="18"/>
  <c r="Q143" i="18" s="1"/>
  <c r="V144" i="18"/>
  <c r="G149" i="18"/>
  <c r="I149" i="18"/>
  <c r="I148" i="18" s="1"/>
  <c r="K149" i="18"/>
  <c r="M149" i="18"/>
  <c r="O149" i="18"/>
  <c r="Q149" i="18"/>
  <c r="Q148" i="18" s="1"/>
  <c r="V149" i="18"/>
  <c r="G150" i="18"/>
  <c r="M150" i="18" s="1"/>
  <c r="I150" i="18"/>
  <c r="K150" i="18"/>
  <c r="K148" i="18" s="1"/>
  <c r="O150" i="18"/>
  <c r="Q150" i="18"/>
  <c r="V150" i="18"/>
  <c r="V148" i="18" s="1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O148" i="18" s="1"/>
  <c r="Q152" i="18"/>
  <c r="V152" i="18"/>
  <c r="G154" i="18"/>
  <c r="I154" i="18"/>
  <c r="K154" i="18"/>
  <c r="M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I156" i="18"/>
  <c r="K156" i="18"/>
  <c r="M156" i="18"/>
  <c r="O156" i="18"/>
  <c r="Q156" i="18"/>
  <c r="V156" i="18"/>
  <c r="G157" i="18"/>
  <c r="G148" i="18" s="1"/>
  <c r="I157" i="18"/>
  <c r="K157" i="18"/>
  <c r="O157" i="18"/>
  <c r="Q157" i="18"/>
  <c r="V157" i="18"/>
  <c r="G158" i="18"/>
  <c r="I158" i="18"/>
  <c r="K158" i="18"/>
  <c r="M158" i="18"/>
  <c r="O158" i="18"/>
  <c r="Q158" i="18"/>
  <c r="V158" i="18"/>
  <c r="AE161" i="18"/>
  <c r="G112" i="17"/>
  <c r="BA62" i="17"/>
  <c r="BA29" i="17"/>
  <c r="BA16" i="17"/>
  <c r="G9" i="17"/>
  <c r="G8" i="17" s="1"/>
  <c r="I9" i="17"/>
  <c r="I8" i="17" s="1"/>
  <c r="K9" i="17"/>
  <c r="K8" i="17" s="1"/>
  <c r="O9" i="17"/>
  <c r="O8" i="17" s="1"/>
  <c r="Q9" i="17"/>
  <c r="V9" i="17"/>
  <c r="V8" i="17" s="1"/>
  <c r="G12" i="17"/>
  <c r="I12" i="17"/>
  <c r="K12" i="17"/>
  <c r="M12" i="17"/>
  <c r="O12" i="17"/>
  <c r="Q12" i="17"/>
  <c r="Q8" i="17" s="1"/>
  <c r="V12" i="17"/>
  <c r="G15" i="17"/>
  <c r="M15" i="17" s="1"/>
  <c r="I15" i="17"/>
  <c r="K15" i="17"/>
  <c r="O15" i="17"/>
  <c r="Q15" i="17"/>
  <c r="V15" i="17"/>
  <c r="G18" i="17"/>
  <c r="I18" i="17"/>
  <c r="K18" i="17"/>
  <c r="M18" i="17"/>
  <c r="O18" i="17"/>
  <c r="Q18" i="17"/>
  <c r="V18" i="17"/>
  <c r="G21" i="17"/>
  <c r="M21" i="17" s="1"/>
  <c r="I21" i="17"/>
  <c r="K21" i="17"/>
  <c r="O21" i="17"/>
  <c r="Q21" i="17"/>
  <c r="V21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5" i="17"/>
  <c r="I35" i="17"/>
  <c r="I34" i="17" s="1"/>
  <c r="K35" i="17"/>
  <c r="M35" i="17"/>
  <c r="O35" i="17"/>
  <c r="Q35" i="17"/>
  <c r="Q34" i="17" s="1"/>
  <c r="V35" i="17"/>
  <c r="G37" i="17"/>
  <c r="G34" i="17" s="1"/>
  <c r="I37" i="17"/>
  <c r="K37" i="17"/>
  <c r="O37" i="17"/>
  <c r="O34" i="17" s="1"/>
  <c r="Q37" i="17"/>
  <c r="V37" i="17"/>
  <c r="G39" i="17"/>
  <c r="I39" i="17"/>
  <c r="K39" i="17"/>
  <c r="M39" i="17"/>
  <c r="O39" i="17"/>
  <c r="Q39" i="17"/>
  <c r="V39" i="17"/>
  <c r="G40" i="17"/>
  <c r="M40" i="17" s="1"/>
  <c r="I40" i="17"/>
  <c r="K40" i="17"/>
  <c r="K34" i="17" s="1"/>
  <c r="O40" i="17"/>
  <c r="Q40" i="17"/>
  <c r="V40" i="17"/>
  <c r="V34" i="17" s="1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I43" i="17"/>
  <c r="Q43" i="17"/>
  <c r="G44" i="17"/>
  <c r="G43" i="17" s="1"/>
  <c r="I44" i="17"/>
  <c r="K44" i="17"/>
  <c r="K43" i="17" s="1"/>
  <c r="O44" i="17"/>
  <c r="O43" i="17" s="1"/>
  <c r="Q44" i="17"/>
  <c r="V44" i="17"/>
  <c r="V43" i="17" s="1"/>
  <c r="I45" i="17"/>
  <c r="Q45" i="17"/>
  <c r="G46" i="17"/>
  <c r="M46" i="17" s="1"/>
  <c r="M45" i="17" s="1"/>
  <c r="I46" i="17"/>
  <c r="K46" i="17"/>
  <c r="K45" i="17" s="1"/>
  <c r="O46" i="17"/>
  <c r="O45" i="17" s="1"/>
  <c r="Q46" i="17"/>
  <c r="V46" i="17"/>
  <c r="V45" i="17" s="1"/>
  <c r="I47" i="17"/>
  <c r="Q47" i="17"/>
  <c r="G48" i="17"/>
  <c r="G47" i="17" s="1"/>
  <c r="I48" i="17"/>
  <c r="K48" i="17"/>
  <c r="K47" i="17" s="1"/>
  <c r="O48" i="17"/>
  <c r="O47" i="17" s="1"/>
  <c r="Q48" i="17"/>
  <c r="V48" i="17"/>
  <c r="V47" i="17" s="1"/>
  <c r="G50" i="17"/>
  <c r="G49" i="17" s="1"/>
  <c r="I50" i="17"/>
  <c r="K50" i="17"/>
  <c r="K49" i="17" s="1"/>
  <c r="O50" i="17"/>
  <c r="O49" i="17" s="1"/>
  <c r="Q50" i="17"/>
  <c r="V50" i="17"/>
  <c r="V49" i="17" s="1"/>
  <c r="G52" i="17"/>
  <c r="I52" i="17"/>
  <c r="I49" i="17" s="1"/>
  <c r="K52" i="17"/>
  <c r="M52" i="17"/>
  <c r="O52" i="17"/>
  <c r="Q52" i="17"/>
  <c r="Q49" i="17" s="1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Q55" i="17"/>
  <c r="V55" i="17"/>
  <c r="G56" i="17"/>
  <c r="I56" i="17"/>
  <c r="K56" i="17"/>
  <c r="M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1" i="17"/>
  <c r="G60" i="17" s="1"/>
  <c r="I61" i="17"/>
  <c r="K61" i="17"/>
  <c r="K60" i="17" s="1"/>
  <c r="O61" i="17"/>
  <c r="O60" i="17" s="1"/>
  <c r="Q61" i="17"/>
  <c r="V61" i="17"/>
  <c r="V60" i="17" s="1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Q60" i="17" s="1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I60" i="17" s="1"/>
  <c r="K71" i="17"/>
  <c r="M71" i="17"/>
  <c r="O71" i="17"/>
  <c r="Q71" i="17"/>
  <c r="V71" i="17"/>
  <c r="G72" i="17"/>
  <c r="M72" i="17" s="1"/>
  <c r="I72" i="17"/>
  <c r="K72" i="17"/>
  <c r="O72" i="17"/>
  <c r="Q72" i="17"/>
  <c r="V72" i="17"/>
  <c r="G75" i="17"/>
  <c r="M75" i="17" s="1"/>
  <c r="I75" i="17"/>
  <c r="K75" i="17"/>
  <c r="K74" i="17" s="1"/>
  <c r="O75" i="17"/>
  <c r="O74" i="17" s="1"/>
  <c r="Q75" i="17"/>
  <c r="V75" i="17"/>
  <c r="V74" i="17" s="1"/>
  <c r="G77" i="17"/>
  <c r="I77" i="17"/>
  <c r="I74" i="17" s="1"/>
  <c r="K77" i="17"/>
  <c r="M77" i="17"/>
  <c r="O77" i="17"/>
  <c r="Q77" i="17"/>
  <c r="Q74" i="17" s="1"/>
  <c r="V77" i="17"/>
  <c r="G79" i="17"/>
  <c r="M79" i="17" s="1"/>
  <c r="I79" i="17"/>
  <c r="K79" i="17"/>
  <c r="O79" i="17"/>
  <c r="Q79" i="17"/>
  <c r="V79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7" i="17"/>
  <c r="I87" i="17"/>
  <c r="K87" i="17"/>
  <c r="M87" i="17"/>
  <c r="O87" i="17"/>
  <c r="Q87" i="17"/>
  <c r="V87" i="17"/>
  <c r="G88" i="17"/>
  <c r="M88" i="17" s="1"/>
  <c r="I88" i="17"/>
  <c r="K88" i="17"/>
  <c r="O88" i="17"/>
  <c r="Q88" i="17"/>
  <c r="V88" i="17"/>
  <c r="I89" i="17"/>
  <c r="Q89" i="17"/>
  <c r="G90" i="17"/>
  <c r="G89" i="17" s="1"/>
  <c r="I90" i="17"/>
  <c r="K90" i="17"/>
  <c r="K89" i="17" s="1"/>
  <c r="O90" i="17"/>
  <c r="O89" i="17" s="1"/>
  <c r="Q90" i="17"/>
  <c r="V90" i="17"/>
  <c r="V89" i="17" s="1"/>
  <c r="G92" i="17"/>
  <c r="I92" i="17"/>
  <c r="K92" i="17"/>
  <c r="M92" i="17"/>
  <c r="O92" i="17"/>
  <c r="Q92" i="17"/>
  <c r="V92" i="17"/>
  <c r="G94" i="17"/>
  <c r="M94" i="17" s="1"/>
  <c r="I94" i="17"/>
  <c r="K94" i="17"/>
  <c r="O94" i="17"/>
  <c r="Q94" i="17"/>
  <c r="V94" i="17"/>
  <c r="I96" i="17"/>
  <c r="Q96" i="17"/>
  <c r="G97" i="17"/>
  <c r="G96" i="17" s="1"/>
  <c r="I97" i="17"/>
  <c r="K97" i="17"/>
  <c r="K96" i="17" s="1"/>
  <c r="O97" i="17"/>
  <c r="O96" i="17" s="1"/>
  <c r="Q97" i="17"/>
  <c r="V97" i="17"/>
  <c r="V96" i="17" s="1"/>
  <c r="G102" i="17"/>
  <c r="M102" i="17" s="1"/>
  <c r="I102" i="17"/>
  <c r="K102" i="17"/>
  <c r="K101" i="17" s="1"/>
  <c r="O102" i="17"/>
  <c r="O101" i="17" s="1"/>
  <c r="Q102" i="17"/>
  <c r="V102" i="17"/>
  <c r="V101" i="17" s="1"/>
  <c r="G103" i="17"/>
  <c r="I103" i="17"/>
  <c r="I101" i="17" s="1"/>
  <c r="K103" i="17"/>
  <c r="M103" i="17"/>
  <c r="O103" i="17"/>
  <c r="Q103" i="17"/>
  <c r="Q101" i="17" s="1"/>
  <c r="V103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AF112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AE112" i="17"/>
  <c r="G170" i="16"/>
  <c r="BA41" i="16"/>
  <c r="BA19" i="16"/>
  <c r="BA16" i="16"/>
  <c r="G9" i="16"/>
  <c r="G8" i="16" s="1"/>
  <c r="I9" i="16"/>
  <c r="K9" i="16"/>
  <c r="K8" i="16" s="1"/>
  <c r="O9" i="16"/>
  <c r="O8" i="16" s="1"/>
  <c r="Q9" i="16"/>
  <c r="V9" i="16"/>
  <c r="V8" i="16" s="1"/>
  <c r="G12" i="16"/>
  <c r="I12" i="16"/>
  <c r="I8" i="16" s="1"/>
  <c r="K12" i="16"/>
  <c r="M12" i="16"/>
  <c r="O12" i="16"/>
  <c r="Q12" i="16"/>
  <c r="Q8" i="16" s="1"/>
  <c r="V12" i="16"/>
  <c r="G15" i="16"/>
  <c r="M15" i="16" s="1"/>
  <c r="I15" i="16"/>
  <c r="K15" i="16"/>
  <c r="O15" i="16"/>
  <c r="Q15" i="16"/>
  <c r="V15" i="16"/>
  <c r="G18" i="16"/>
  <c r="I18" i="16"/>
  <c r="K18" i="16"/>
  <c r="M18" i="16"/>
  <c r="O18" i="16"/>
  <c r="Q18" i="16"/>
  <c r="V18" i="16"/>
  <c r="G22" i="16"/>
  <c r="M22" i="16" s="1"/>
  <c r="I22" i="16"/>
  <c r="K22" i="16"/>
  <c r="O22" i="16"/>
  <c r="Q22" i="16"/>
  <c r="V22" i="16"/>
  <c r="G25" i="16"/>
  <c r="I25" i="16"/>
  <c r="K25" i="16"/>
  <c r="M25" i="16"/>
  <c r="O25" i="16"/>
  <c r="Q25" i="16"/>
  <c r="V25" i="16"/>
  <c r="G28" i="16"/>
  <c r="M28" i="16" s="1"/>
  <c r="I28" i="16"/>
  <c r="K28" i="16"/>
  <c r="O28" i="16"/>
  <c r="Q28" i="16"/>
  <c r="V28" i="16"/>
  <c r="G32" i="16"/>
  <c r="I32" i="16"/>
  <c r="K32" i="16"/>
  <c r="M32" i="16"/>
  <c r="O32" i="16"/>
  <c r="Q32" i="16"/>
  <c r="V32" i="16"/>
  <c r="G35" i="16"/>
  <c r="M35" i="16" s="1"/>
  <c r="I35" i="16"/>
  <c r="K35" i="16"/>
  <c r="O35" i="16"/>
  <c r="Q35" i="16"/>
  <c r="V35" i="16"/>
  <c r="G38" i="16"/>
  <c r="I38" i="16"/>
  <c r="K38" i="16"/>
  <c r="M38" i="16"/>
  <c r="O38" i="16"/>
  <c r="Q38" i="16"/>
  <c r="V38" i="16"/>
  <c r="G40" i="16"/>
  <c r="M40" i="16" s="1"/>
  <c r="I40" i="16"/>
  <c r="K40" i="16"/>
  <c r="O40" i="16"/>
  <c r="Q40" i="16"/>
  <c r="V40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7" i="16"/>
  <c r="G46" i="16" s="1"/>
  <c r="I47" i="16"/>
  <c r="K47" i="16"/>
  <c r="K46" i="16" s="1"/>
  <c r="O47" i="16"/>
  <c r="O46" i="16" s="1"/>
  <c r="Q47" i="16"/>
  <c r="V47" i="16"/>
  <c r="V46" i="16" s="1"/>
  <c r="G50" i="16"/>
  <c r="I50" i="16"/>
  <c r="I46" i="16" s="1"/>
  <c r="K50" i="16"/>
  <c r="M50" i="16"/>
  <c r="O50" i="16"/>
  <c r="Q50" i="16"/>
  <c r="Q46" i="16" s="1"/>
  <c r="V50" i="16"/>
  <c r="G52" i="16"/>
  <c r="M52" i="16" s="1"/>
  <c r="I52" i="16"/>
  <c r="K52" i="16"/>
  <c r="O52" i="16"/>
  <c r="Q52" i="16"/>
  <c r="V52" i="16"/>
  <c r="G54" i="16"/>
  <c r="I54" i="16"/>
  <c r="K54" i="16"/>
  <c r="M54" i="16"/>
  <c r="O54" i="16"/>
  <c r="Q54" i="16"/>
  <c r="V54" i="16"/>
  <c r="G56" i="16"/>
  <c r="M56" i="16" s="1"/>
  <c r="I56" i="16"/>
  <c r="K56" i="16"/>
  <c r="O56" i="16"/>
  <c r="Q56" i="16"/>
  <c r="V56" i="16"/>
  <c r="G58" i="16"/>
  <c r="I58" i="16"/>
  <c r="K58" i="16"/>
  <c r="M58" i="16"/>
  <c r="O58" i="16"/>
  <c r="Q58" i="16"/>
  <c r="V58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M66" i="16" s="1"/>
  <c r="I66" i="16"/>
  <c r="K66" i="16"/>
  <c r="O66" i="16"/>
  <c r="Q66" i="16"/>
  <c r="V66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I70" i="16"/>
  <c r="Q70" i="16"/>
  <c r="G71" i="16"/>
  <c r="G70" i="16" s="1"/>
  <c r="I71" i="16"/>
  <c r="K71" i="16"/>
  <c r="K70" i="16" s="1"/>
  <c r="O71" i="16"/>
  <c r="O70" i="16" s="1"/>
  <c r="Q71" i="16"/>
  <c r="V71" i="16"/>
  <c r="V70" i="16" s="1"/>
  <c r="I73" i="16"/>
  <c r="Q73" i="16"/>
  <c r="G74" i="16"/>
  <c r="M74" i="16" s="1"/>
  <c r="M73" i="16" s="1"/>
  <c r="I74" i="16"/>
  <c r="K74" i="16"/>
  <c r="K73" i="16" s="1"/>
  <c r="O74" i="16"/>
  <c r="O73" i="16" s="1"/>
  <c r="Q74" i="16"/>
  <c r="V74" i="16"/>
  <c r="V73" i="16" s="1"/>
  <c r="I75" i="16"/>
  <c r="Q75" i="16"/>
  <c r="G76" i="16"/>
  <c r="G75" i="16" s="1"/>
  <c r="I76" i="16"/>
  <c r="K76" i="16"/>
  <c r="K75" i="16" s="1"/>
  <c r="O76" i="16"/>
  <c r="O75" i="16" s="1"/>
  <c r="Q76" i="16"/>
  <c r="V76" i="16"/>
  <c r="V75" i="16" s="1"/>
  <c r="G78" i="16"/>
  <c r="G77" i="16" s="1"/>
  <c r="I78" i="16"/>
  <c r="K78" i="16"/>
  <c r="K77" i="16" s="1"/>
  <c r="O78" i="16"/>
  <c r="O77" i="16" s="1"/>
  <c r="Q78" i="16"/>
  <c r="V78" i="16"/>
  <c r="V77" i="16" s="1"/>
  <c r="G79" i="16"/>
  <c r="I79" i="16"/>
  <c r="I77" i="16" s="1"/>
  <c r="K79" i="16"/>
  <c r="M79" i="16"/>
  <c r="O79" i="16"/>
  <c r="Q79" i="16"/>
  <c r="Q77" i="16" s="1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6" i="16"/>
  <c r="G85" i="16" s="1"/>
  <c r="I86" i="16"/>
  <c r="K86" i="16"/>
  <c r="K85" i="16" s="1"/>
  <c r="O86" i="16"/>
  <c r="O85" i="16" s="1"/>
  <c r="Q86" i="16"/>
  <c r="V86" i="16"/>
  <c r="V85" i="16" s="1"/>
  <c r="G89" i="16"/>
  <c r="I89" i="16"/>
  <c r="I85" i="16" s="1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Q85" i="16" s="1"/>
  <c r="V91" i="16"/>
  <c r="G92" i="16"/>
  <c r="M92" i="16" s="1"/>
  <c r="I92" i="16"/>
  <c r="K92" i="16"/>
  <c r="O92" i="16"/>
  <c r="Q92" i="16"/>
  <c r="V92" i="16"/>
  <c r="G93" i="16"/>
  <c r="I93" i="16"/>
  <c r="K93" i="16"/>
  <c r="M93" i="16"/>
  <c r="O93" i="16"/>
  <c r="Q93" i="16"/>
  <c r="V93" i="16"/>
  <c r="G95" i="16"/>
  <c r="G96" i="16"/>
  <c r="I96" i="16"/>
  <c r="I95" i="16" s="1"/>
  <c r="K96" i="16"/>
  <c r="M96" i="16"/>
  <c r="O96" i="16"/>
  <c r="Q96" i="16"/>
  <c r="Q95" i="16" s="1"/>
  <c r="V96" i="16"/>
  <c r="G98" i="16"/>
  <c r="M98" i="16" s="1"/>
  <c r="I98" i="16"/>
  <c r="K98" i="16"/>
  <c r="K95" i="16" s="1"/>
  <c r="O98" i="16"/>
  <c r="Q98" i="16"/>
  <c r="V98" i="16"/>
  <c r="V95" i="16" s="1"/>
  <c r="G100" i="16"/>
  <c r="I100" i="16"/>
  <c r="K100" i="16"/>
  <c r="M100" i="16"/>
  <c r="O100" i="16"/>
  <c r="Q100" i="16"/>
  <c r="V100" i="16"/>
  <c r="G102" i="16"/>
  <c r="M102" i="16" s="1"/>
  <c r="I102" i="16"/>
  <c r="K102" i="16"/>
  <c r="O102" i="16"/>
  <c r="O95" i="16" s="1"/>
  <c r="Q102" i="16"/>
  <c r="V102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Q106" i="16"/>
  <c r="V106" i="16"/>
  <c r="G109" i="16"/>
  <c r="I109" i="16"/>
  <c r="K109" i="16"/>
  <c r="M109" i="16"/>
  <c r="O109" i="16"/>
  <c r="Q109" i="16"/>
  <c r="V109" i="16"/>
  <c r="G110" i="16"/>
  <c r="G111" i="16"/>
  <c r="I111" i="16"/>
  <c r="I110" i="16" s="1"/>
  <c r="K111" i="16"/>
  <c r="M111" i="16"/>
  <c r="O111" i="16"/>
  <c r="Q111" i="16"/>
  <c r="Q110" i="16" s="1"/>
  <c r="V111" i="16"/>
  <c r="G114" i="16"/>
  <c r="M114" i="16" s="1"/>
  <c r="I114" i="16"/>
  <c r="K114" i="16"/>
  <c r="K110" i="16" s="1"/>
  <c r="O114" i="16"/>
  <c r="Q114" i="16"/>
  <c r="V114" i="16"/>
  <c r="V110" i="16" s="1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O110" i="16" s="1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1" i="16"/>
  <c r="I121" i="16"/>
  <c r="I120" i="16" s="1"/>
  <c r="K121" i="16"/>
  <c r="M121" i="16"/>
  <c r="O121" i="16"/>
  <c r="Q121" i="16"/>
  <c r="Q120" i="16" s="1"/>
  <c r="V121" i="16"/>
  <c r="G122" i="16"/>
  <c r="M122" i="16" s="1"/>
  <c r="I122" i="16"/>
  <c r="K122" i="16"/>
  <c r="K120" i="16" s="1"/>
  <c r="O122" i="16"/>
  <c r="Q122" i="16"/>
  <c r="V122" i="16"/>
  <c r="V120" i="16" s="1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O120" i="16" s="1"/>
  <c r="Q126" i="16"/>
  <c r="V126" i="16"/>
  <c r="G128" i="16"/>
  <c r="I128" i="16"/>
  <c r="K128" i="16"/>
  <c r="M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I130" i="16"/>
  <c r="K130" i="16"/>
  <c r="M130" i="16"/>
  <c r="O130" i="16"/>
  <c r="Q130" i="16"/>
  <c r="V130" i="16"/>
  <c r="G131" i="16"/>
  <c r="AF170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M133" i="16" s="1"/>
  <c r="I133" i="16"/>
  <c r="K133" i="16"/>
  <c r="O133" i="16"/>
  <c r="Q133" i="16"/>
  <c r="V133" i="16"/>
  <c r="G136" i="16"/>
  <c r="I136" i="16"/>
  <c r="K136" i="16"/>
  <c r="M136" i="16"/>
  <c r="O136" i="16"/>
  <c r="Q136" i="16"/>
  <c r="V136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I143" i="16"/>
  <c r="Q143" i="16"/>
  <c r="G144" i="16"/>
  <c r="G143" i="16" s="1"/>
  <c r="I144" i="16"/>
  <c r="K144" i="16"/>
  <c r="K143" i="16" s="1"/>
  <c r="O144" i="16"/>
  <c r="O143" i="16" s="1"/>
  <c r="Q144" i="16"/>
  <c r="V144" i="16"/>
  <c r="V143" i="16" s="1"/>
  <c r="G146" i="16"/>
  <c r="I146" i="16"/>
  <c r="K146" i="16"/>
  <c r="M146" i="16"/>
  <c r="O146" i="16"/>
  <c r="Q146" i="16"/>
  <c r="V146" i="16"/>
  <c r="G148" i="16"/>
  <c r="M148" i="16" s="1"/>
  <c r="I148" i="16"/>
  <c r="K148" i="16"/>
  <c r="O148" i="16"/>
  <c r="Q148" i="16"/>
  <c r="V148" i="16"/>
  <c r="I150" i="16"/>
  <c r="Q150" i="16"/>
  <c r="G151" i="16"/>
  <c r="M151" i="16" s="1"/>
  <c r="M150" i="16" s="1"/>
  <c r="I151" i="16"/>
  <c r="K151" i="16"/>
  <c r="K150" i="16" s="1"/>
  <c r="O151" i="16"/>
  <c r="O150" i="16" s="1"/>
  <c r="Q151" i="16"/>
  <c r="V151" i="16"/>
  <c r="V150" i="16" s="1"/>
  <c r="I152" i="16"/>
  <c r="Q152" i="16"/>
  <c r="G153" i="16"/>
  <c r="G152" i="16" s="1"/>
  <c r="I153" i="16"/>
  <c r="K153" i="16"/>
  <c r="K152" i="16" s="1"/>
  <c r="O153" i="16"/>
  <c r="O152" i="16" s="1"/>
  <c r="Q153" i="16"/>
  <c r="V153" i="16"/>
  <c r="V152" i="16" s="1"/>
  <c r="G158" i="16"/>
  <c r="G157" i="16" s="1"/>
  <c r="I158" i="16"/>
  <c r="K158" i="16"/>
  <c r="K157" i="16" s="1"/>
  <c r="O158" i="16"/>
  <c r="O157" i="16" s="1"/>
  <c r="Q158" i="16"/>
  <c r="V158" i="16"/>
  <c r="V157" i="16" s="1"/>
  <c r="G159" i="16"/>
  <c r="I159" i="16"/>
  <c r="K159" i="16"/>
  <c r="M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I161" i="16"/>
  <c r="K161" i="16"/>
  <c r="M161" i="16"/>
  <c r="O161" i="16"/>
  <c r="Q161" i="16"/>
  <c r="Q157" i="16" s="1"/>
  <c r="V161" i="16"/>
  <c r="G163" i="16"/>
  <c r="M163" i="16" s="1"/>
  <c r="I163" i="16"/>
  <c r="K163" i="16"/>
  <c r="O163" i="16"/>
  <c r="Q163" i="16"/>
  <c r="V163" i="16"/>
  <c r="G164" i="16"/>
  <c r="I164" i="16"/>
  <c r="K164" i="16"/>
  <c r="M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I166" i="16"/>
  <c r="I157" i="16" s="1"/>
  <c r="K166" i="16"/>
  <c r="M166" i="16"/>
  <c r="O166" i="16"/>
  <c r="Q166" i="16"/>
  <c r="V166" i="16"/>
  <c r="G167" i="16"/>
  <c r="M167" i="16" s="1"/>
  <c r="I167" i="16"/>
  <c r="K167" i="16"/>
  <c r="O167" i="16"/>
  <c r="Q167" i="16"/>
  <c r="V167" i="16"/>
  <c r="AE170" i="16"/>
  <c r="G421" i="15"/>
  <c r="BA199" i="15"/>
  <c r="BA163" i="15"/>
  <c r="BA144" i="15"/>
  <c r="BA100" i="15"/>
  <c r="BA88" i="15"/>
  <c r="BA87" i="15"/>
  <c r="BA84" i="15"/>
  <c r="BA55" i="15"/>
  <c r="BA1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M12" i="15" s="1"/>
  <c r="I12" i="15"/>
  <c r="K12" i="15"/>
  <c r="O12" i="15"/>
  <c r="Q12" i="15"/>
  <c r="V12" i="15"/>
  <c r="G14" i="15"/>
  <c r="I14" i="15"/>
  <c r="K14" i="15"/>
  <c r="M14" i="15"/>
  <c r="O14" i="15"/>
  <c r="Q14" i="15"/>
  <c r="V14" i="15"/>
  <c r="G17" i="15"/>
  <c r="M17" i="15" s="1"/>
  <c r="I17" i="15"/>
  <c r="K17" i="15"/>
  <c r="O17" i="15"/>
  <c r="O8" i="15" s="1"/>
  <c r="Q17" i="15"/>
  <c r="V17" i="15"/>
  <c r="G19" i="15"/>
  <c r="I19" i="15"/>
  <c r="K19" i="15"/>
  <c r="M19" i="15"/>
  <c r="O19" i="15"/>
  <c r="Q19" i="15"/>
  <c r="V19" i="15"/>
  <c r="G22" i="15"/>
  <c r="I22" i="15"/>
  <c r="K22" i="15"/>
  <c r="M22" i="15"/>
  <c r="O22" i="15"/>
  <c r="Q22" i="15"/>
  <c r="V22" i="15"/>
  <c r="G25" i="15"/>
  <c r="I25" i="15"/>
  <c r="K25" i="15"/>
  <c r="M25" i="15"/>
  <c r="O25" i="15"/>
  <c r="Q25" i="15"/>
  <c r="V25" i="15"/>
  <c r="G29" i="15"/>
  <c r="G8" i="15" s="1"/>
  <c r="I29" i="15"/>
  <c r="K29" i="15"/>
  <c r="O29" i="15"/>
  <c r="Q29" i="15"/>
  <c r="V29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7" i="15"/>
  <c r="I37" i="15"/>
  <c r="K37" i="15"/>
  <c r="M37" i="15"/>
  <c r="O37" i="15"/>
  <c r="Q37" i="15"/>
  <c r="V37" i="15"/>
  <c r="G40" i="15"/>
  <c r="M40" i="15" s="1"/>
  <c r="I40" i="15"/>
  <c r="K40" i="15"/>
  <c r="O40" i="15"/>
  <c r="Q40" i="15"/>
  <c r="V40" i="15"/>
  <c r="G42" i="15"/>
  <c r="I42" i="15"/>
  <c r="K42" i="15"/>
  <c r="M42" i="15"/>
  <c r="O42" i="15"/>
  <c r="Q42" i="15"/>
  <c r="V42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3" i="15"/>
  <c r="M83" i="15" s="1"/>
  <c r="I83" i="15"/>
  <c r="K83" i="15"/>
  <c r="O83" i="15"/>
  <c r="Q83" i="15"/>
  <c r="V83" i="15"/>
  <c r="G86" i="15"/>
  <c r="I86" i="15"/>
  <c r="K86" i="15"/>
  <c r="M86" i="15"/>
  <c r="O86" i="15"/>
  <c r="Q86" i="15"/>
  <c r="V86" i="15"/>
  <c r="G91" i="15"/>
  <c r="I91" i="15"/>
  <c r="K91" i="15"/>
  <c r="M91" i="15"/>
  <c r="O91" i="15"/>
  <c r="Q91" i="15"/>
  <c r="V91" i="15"/>
  <c r="G94" i="15"/>
  <c r="I94" i="15"/>
  <c r="K94" i="15"/>
  <c r="M94" i="15"/>
  <c r="O94" i="15"/>
  <c r="Q94" i="15"/>
  <c r="V94" i="15"/>
  <c r="G96" i="15"/>
  <c r="M96" i="15" s="1"/>
  <c r="I96" i="15"/>
  <c r="K96" i="15"/>
  <c r="O96" i="15"/>
  <c r="Q96" i="15"/>
  <c r="V96" i="15"/>
  <c r="G99" i="15"/>
  <c r="M99" i="15" s="1"/>
  <c r="I99" i="15"/>
  <c r="I98" i="15" s="1"/>
  <c r="K99" i="15"/>
  <c r="K98" i="15" s="1"/>
  <c r="O99" i="15"/>
  <c r="O98" i="15" s="1"/>
  <c r="Q99" i="15"/>
  <c r="V99" i="15"/>
  <c r="V98" i="15" s="1"/>
  <c r="G106" i="15"/>
  <c r="I106" i="15"/>
  <c r="K106" i="15"/>
  <c r="M106" i="15"/>
  <c r="O106" i="15"/>
  <c r="Q106" i="15"/>
  <c r="V106" i="15"/>
  <c r="G112" i="15"/>
  <c r="I112" i="15"/>
  <c r="K112" i="15"/>
  <c r="M112" i="15"/>
  <c r="O112" i="15"/>
  <c r="Q112" i="15"/>
  <c r="V112" i="15"/>
  <c r="G114" i="15"/>
  <c r="M114" i="15" s="1"/>
  <c r="I114" i="15"/>
  <c r="K114" i="15"/>
  <c r="O114" i="15"/>
  <c r="Q114" i="15"/>
  <c r="Q98" i="15" s="1"/>
  <c r="V114" i="15"/>
  <c r="G116" i="15"/>
  <c r="I116" i="15"/>
  <c r="K116" i="15"/>
  <c r="M116" i="15"/>
  <c r="O116" i="15"/>
  <c r="Q116" i="15"/>
  <c r="V116" i="15"/>
  <c r="G118" i="15"/>
  <c r="I118" i="15"/>
  <c r="K118" i="15"/>
  <c r="M118" i="15"/>
  <c r="O118" i="15"/>
  <c r="Q118" i="15"/>
  <c r="V118" i="15"/>
  <c r="G121" i="15"/>
  <c r="G98" i="15" s="1"/>
  <c r="I121" i="15"/>
  <c r="K121" i="15"/>
  <c r="O121" i="15"/>
  <c r="Q121" i="15"/>
  <c r="V121" i="15"/>
  <c r="G123" i="15"/>
  <c r="M123" i="15" s="1"/>
  <c r="I123" i="15"/>
  <c r="K123" i="15"/>
  <c r="O123" i="15"/>
  <c r="Q123" i="15"/>
  <c r="V123" i="15"/>
  <c r="G126" i="15"/>
  <c r="I126" i="15"/>
  <c r="K126" i="15"/>
  <c r="M126" i="15"/>
  <c r="O126" i="15"/>
  <c r="Q126" i="15"/>
  <c r="V126" i="15"/>
  <c r="G129" i="15"/>
  <c r="I129" i="15"/>
  <c r="K129" i="15"/>
  <c r="M129" i="15"/>
  <c r="O129" i="15"/>
  <c r="Q129" i="15"/>
  <c r="V129" i="15"/>
  <c r="G131" i="15"/>
  <c r="I131" i="15"/>
  <c r="K131" i="15"/>
  <c r="M131" i="15"/>
  <c r="O131" i="15"/>
  <c r="Q131" i="15"/>
  <c r="V131" i="15"/>
  <c r="G133" i="15"/>
  <c r="M133" i="15" s="1"/>
  <c r="I133" i="15"/>
  <c r="K133" i="15"/>
  <c r="O133" i="15"/>
  <c r="Q133" i="15"/>
  <c r="V133" i="15"/>
  <c r="G135" i="15"/>
  <c r="I135" i="15"/>
  <c r="K135" i="15"/>
  <c r="M135" i="15"/>
  <c r="O135" i="15"/>
  <c r="Q135" i="15"/>
  <c r="V135" i="15"/>
  <c r="G138" i="15"/>
  <c r="I138" i="15"/>
  <c r="K138" i="15"/>
  <c r="M138" i="15"/>
  <c r="O138" i="15"/>
  <c r="Q138" i="15"/>
  <c r="V138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6" i="15"/>
  <c r="I146" i="15"/>
  <c r="K146" i="15"/>
  <c r="M146" i="15"/>
  <c r="O146" i="15"/>
  <c r="Q146" i="15"/>
  <c r="V146" i="15"/>
  <c r="G152" i="15"/>
  <c r="I152" i="15"/>
  <c r="K152" i="15"/>
  <c r="M152" i="15"/>
  <c r="O152" i="15"/>
  <c r="Q152" i="15"/>
  <c r="V152" i="15"/>
  <c r="G154" i="15"/>
  <c r="I154" i="15"/>
  <c r="K154" i="15"/>
  <c r="M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I156" i="15"/>
  <c r="K156" i="15"/>
  <c r="M156" i="15"/>
  <c r="O156" i="15"/>
  <c r="Q156" i="15"/>
  <c r="V156" i="15"/>
  <c r="V157" i="15"/>
  <c r="G158" i="15"/>
  <c r="G157" i="15" s="1"/>
  <c r="I158" i="15"/>
  <c r="I157" i="15" s="1"/>
  <c r="K158" i="15"/>
  <c r="K157" i="15" s="1"/>
  <c r="O158" i="15"/>
  <c r="O157" i="15" s="1"/>
  <c r="Q158" i="15"/>
  <c r="Q157" i="15" s="1"/>
  <c r="V158" i="15"/>
  <c r="G160" i="15"/>
  <c r="Q160" i="15"/>
  <c r="G161" i="15"/>
  <c r="I161" i="15"/>
  <c r="I160" i="15" s="1"/>
  <c r="K161" i="15"/>
  <c r="K160" i="15" s="1"/>
  <c r="M161" i="15"/>
  <c r="M160" i="15" s="1"/>
  <c r="O161" i="15"/>
  <c r="O160" i="15" s="1"/>
  <c r="Q161" i="15"/>
  <c r="V161" i="15"/>
  <c r="V160" i="15" s="1"/>
  <c r="G162" i="15"/>
  <c r="I162" i="15"/>
  <c r="K162" i="15"/>
  <c r="M162" i="15"/>
  <c r="O162" i="15"/>
  <c r="Q162" i="15"/>
  <c r="V162" i="15"/>
  <c r="G170" i="15"/>
  <c r="G171" i="15"/>
  <c r="M171" i="15" s="1"/>
  <c r="M170" i="15" s="1"/>
  <c r="I171" i="15"/>
  <c r="I170" i="15" s="1"/>
  <c r="K171" i="15"/>
  <c r="K170" i="15" s="1"/>
  <c r="O171" i="15"/>
  <c r="O170" i="15" s="1"/>
  <c r="Q171" i="15"/>
  <c r="Q170" i="15" s="1"/>
  <c r="V171" i="15"/>
  <c r="V170" i="15" s="1"/>
  <c r="G173" i="15"/>
  <c r="G172" i="15" s="1"/>
  <c r="I173" i="15"/>
  <c r="I172" i="15" s="1"/>
  <c r="K173" i="15"/>
  <c r="M173" i="15"/>
  <c r="O173" i="15"/>
  <c r="O172" i="15" s="1"/>
  <c r="Q173" i="15"/>
  <c r="V173" i="15"/>
  <c r="V172" i="15" s="1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I177" i="15"/>
  <c r="K177" i="15"/>
  <c r="K172" i="15" s="1"/>
  <c r="M177" i="15"/>
  <c r="O177" i="15"/>
  <c r="Q177" i="15"/>
  <c r="V177" i="15"/>
  <c r="G178" i="15"/>
  <c r="I178" i="15"/>
  <c r="K178" i="15"/>
  <c r="M178" i="15"/>
  <c r="O178" i="15"/>
  <c r="Q178" i="15"/>
  <c r="V178" i="15"/>
  <c r="G179" i="15"/>
  <c r="I179" i="15"/>
  <c r="K179" i="15"/>
  <c r="M179" i="15"/>
  <c r="O179" i="15"/>
  <c r="Q179" i="15"/>
  <c r="V179" i="15"/>
  <c r="G181" i="15"/>
  <c r="M181" i="15" s="1"/>
  <c r="I181" i="15"/>
  <c r="K181" i="15"/>
  <c r="O181" i="15"/>
  <c r="Q181" i="15"/>
  <c r="V181" i="15"/>
  <c r="G186" i="15"/>
  <c r="I186" i="15"/>
  <c r="K186" i="15"/>
  <c r="M186" i="15"/>
  <c r="O186" i="15"/>
  <c r="Q186" i="15"/>
  <c r="Q172" i="15" s="1"/>
  <c r="V186" i="15"/>
  <c r="G189" i="15"/>
  <c r="I189" i="15"/>
  <c r="K189" i="15"/>
  <c r="M189" i="15"/>
  <c r="O189" i="15"/>
  <c r="Q189" i="15"/>
  <c r="V189" i="15"/>
  <c r="G191" i="15"/>
  <c r="M191" i="15" s="1"/>
  <c r="I191" i="15"/>
  <c r="K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I193" i="15"/>
  <c r="K193" i="15"/>
  <c r="M193" i="15"/>
  <c r="O193" i="15"/>
  <c r="Q193" i="15"/>
  <c r="V193" i="15"/>
  <c r="G194" i="15"/>
  <c r="I194" i="15"/>
  <c r="K194" i="15"/>
  <c r="M194" i="15"/>
  <c r="O194" i="15"/>
  <c r="Q194" i="15"/>
  <c r="V194" i="15"/>
  <c r="G195" i="15"/>
  <c r="I195" i="15"/>
  <c r="K195" i="15"/>
  <c r="M195" i="15"/>
  <c r="O195" i="15"/>
  <c r="Q195" i="15"/>
  <c r="V195" i="15"/>
  <c r="G196" i="15"/>
  <c r="M196" i="15" s="1"/>
  <c r="I196" i="15"/>
  <c r="K196" i="15"/>
  <c r="O196" i="15"/>
  <c r="Q196" i="15"/>
  <c r="V196" i="15"/>
  <c r="G198" i="15"/>
  <c r="G197" i="15" s="1"/>
  <c r="I198" i="15"/>
  <c r="I197" i="15" s="1"/>
  <c r="K198" i="15"/>
  <c r="M198" i="15"/>
  <c r="O198" i="15"/>
  <c r="O197" i="15" s="1"/>
  <c r="Q198" i="15"/>
  <c r="V198" i="15"/>
  <c r="V197" i="15" s="1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I207" i="15"/>
  <c r="K207" i="15"/>
  <c r="K197" i="15" s="1"/>
  <c r="M207" i="15"/>
  <c r="O207" i="15"/>
  <c r="Q207" i="15"/>
  <c r="V207" i="15"/>
  <c r="G208" i="15"/>
  <c r="I208" i="15"/>
  <c r="K208" i="15"/>
  <c r="M208" i="15"/>
  <c r="O208" i="15"/>
  <c r="Q208" i="15"/>
  <c r="V208" i="15"/>
  <c r="G209" i="15"/>
  <c r="M209" i="15" s="1"/>
  <c r="I209" i="15"/>
  <c r="K209" i="15"/>
  <c r="O209" i="15"/>
  <c r="Q209" i="15"/>
  <c r="V209" i="15"/>
  <c r="G210" i="15"/>
  <c r="I210" i="15"/>
  <c r="K210" i="15"/>
  <c r="M210" i="15"/>
  <c r="O210" i="15"/>
  <c r="Q210" i="15"/>
  <c r="Q197" i="15" s="1"/>
  <c r="V210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M213" i="15" s="1"/>
  <c r="I213" i="15"/>
  <c r="K213" i="15"/>
  <c r="O213" i="15"/>
  <c r="Q213" i="15"/>
  <c r="V213" i="15"/>
  <c r="G214" i="15"/>
  <c r="I214" i="15"/>
  <c r="K214" i="15"/>
  <c r="M214" i="15"/>
  <c r="O214" i="15"/>
  <c r="Q214" i="15"/>
  <c r="V214" i="15"/>
  <c r="G215" i="15"/>
  <c r="I215" i="15"/>
  <c r="K215" i="15"/>
  <c r="M215" i="15"/>
  <c r="O215" i="15"/>
  <c r="Q215" i="15"/>
  <c r="V215" i="15"/>
  <c r="G216" i="15"/>
  <c r="I216" i="15"/>
  <c r="K216" i="15"/>
  <c r="M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I218" i="15"/>
  <c r="K218" i="15"/>
  <c r="M218" i="15"/>
  <c r="O218" i="15"/>
  <c r="Q218" i="15"/>
  <c r="V218" i="15"/>
  <c r="G221" i="15"/>
  <c r="G220" i="15" s="1"/>
  <c r="I221" i="15"/>
  <c r="I220" i="15" s="1"/>
  <c r="K221" i="15"/>
  <c r="K220" i="15" s="1"/>
  <c r="O221" i="15"/>
  <c r="O220" i="15" s="1"/>
  <c r="Q221" i="15"/>
  <c r="Q220" i="15" s="1"/>
  <c r="V221" i="15"/>
  <c r="G224" i="15"/>
  <c r="M224" i="15" s="1"/>
  <c r="I224" i="15"/>
  <c r="K224" i="15"/>
  <c r="O224" i="15"/>
  <c r="Q224" i="15"/>
  <c r="V224" i="15"/>
  <c r="G226" i="15"/>
  <c r="I226" i="15"/>
  <c r="K226" i="15"/>
  <c r="M226" i="15"/>
  <c r="O226" i="15"/>
  <c r="Q226" i="15"/>
  <c r="V226" i="15"/>
  <c r="G228" i="15"/>
  <c r="I228" i="15"/>
  <c r="K228" i="15"/>
  <c r="M228" i="15"/>
  <c r="O228" i="15"/>
  <c r="Q228" i="15"/>
  <c r="V228" i="15"/>
  <c r="G229" i="15"/>
  <c r="I229" i="15"/>
  <c r="K229" i="15"/>
  <c r="M229" i="15"/>
  <c r="O229" i="15"/>
  <c r="Q229" i="15"/>
  <c r="V229" i="15"/>
  <c r="G230" i="15"/>
  <c r="M230" i="15" s="1"/>
  <c r="I230" i="15"/>
  <c r="K230" i="15"/>
  <c r="O230" i="15"/>
  <c r="Q230" i="15"/>
  <c r="V230" i="15"/>
  <c r="G231" i="15"/>
  <c r="I231" i="15"/>
  <c r="K231" i="15"/>
  <c r="M231" i="15"/>
  <c r="O231" i="15"/>
  <c r="Q231" i="15"/>
  <c r="V231" i="15"/>
  <c r="G232" i="15"/>
  <c r="I232" i="15"/>
  <c r="K232" i="15"/>
  <c r="M232" i="15"/>
  <c r="O232" i="15"/>
  <c r="Q232" i="15"/>
  <c r="V232" i="15"/>
  <c r="V220" i="15" s="1"/>
  <c r="G239" i="15"/>
  <c r="M239" i="15" s="1"/>
  <c r="I239" i="15"/>
  <c r="K239" i="15"/>
  <c r="O239" i="15"/>
  <c r="Q239" i="15"/>
  <c r="V239" i="15"/>
  <c r="G246" i="15"/>
  <c r="M246" i="15" s="1"/>
  <c r="I246" i="15"/>
  <c r="K246" i="15"/>
  <c r="O246" i="15"/>
  <c r="Q246" i="15"/>
  <c r="V246" i="15"/>
  <c r="G253" i="15"/>
  <c r="I253" i="15"/>
  <c r="K253" i="15"/>
  <c r="M253" i="15"/>
  <c r="O253" i="15"/>
  <c r="Q253" i="15"/>
  <c r="V253" i="15"/>
  <c r="G258" i="15"/>
  <c r="I258" i="15"/>
  <c r="K258" i="15"/>
  <c r="M258" i="15"/>
  <c r="O258" i="15"/>
  <c r="Q258" i="15"/>
  <c r="V258" i="15"/>
  <c r="G260" i="15"/>
  <c r="I260" i="15"/>
  <c r="K260" i="15"/>
  <c r="M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I264" i="15"/>
  <c r="K264" i="15"/>
  <c r="M264" i="15"/>
  <c r="O264" i="15"/>
  <c r="Q264" i="15"/>
  <c r="V264" i="15"/>
  <c r="G266" i="15"/>
  <c r="I266" i="15"/>
  <c r="K266" i="15"/>
  <c r="M266" i="15"/>
  <c r="O266" i="15"/>
  <c r="Q266" i="15"/>
  <c r="V266" i="15"/>
  <c r="G267" i="15"/>
  <c r="M267" i="15" s="1"/>
  <c r="I267" i="15"/>
  <c r="K267" i="15"/>
  <c r="O267" i="15"/>
  <c r="Q267" i="15"/>
  <c r="V267" i="15"/>
  <c r="G268" i="15"/>
  <c r="M268" i="15" s="1"/>
  <c r="I268" i="15"/>
  <c r="K268" i="15"/>
  <c r="O268" i="15"/>
  <c r="Q268" i="15"/>
  <c r="V268" i="15"/>
  <c r="G269" i="15"/>
  <c r="I269" i="15"/>
  <c r="K269" i="15"/>
  <c r="M269" i="15"/>
  <c r="O269" i="15"/>
  <c r="Q269" i="15"/>
  <c r="V269" i="15"/>
  <c r="G271" i="15"/>
  <c r="I271" i="15"/>
  <c r="K271" i="15"/>
  <c r="M271" i="15"/>
  <c r="O271" i="15"/>
  <c r="Q271" i="15"/>
  <c r="V271" i="15"/>
  <c r="G274" i="15"/>
  <c r="I274" i="15"/>
  <c r="K274" i="15"/>
  <c r="M274" i="15"/>
  <c r="O274" i="15"/>
  <c r="Q274" i="15"/>
  <c r="V274" i="15"/>
  <c r="G275" i="15"/>
  <c r="M275" i="15" s="1"/>
  <c r="I275" i="15"/>
  <c r="K275" i="15"/>
  <c r="O275" i="15"/>
  <c r="Q275" i="15"/>
  <c r="V275" i="15"/>
  <c r="G276" i="15"/>
  <c r="I276" i="15"/>
  <c r="K276" i="15"/>
  <c r="M276" i="15"/>
  <c r="O276" i="15"/>
  <c r="Q276" i="15"/>
  <c r="V276" i="15"/>
  <c r="G279" i="15"/>
  <c r="I279" i="15"/>
  <c r="K279" i="15"/>
  <c r="M279" i="15"/>
  <c r="O279" i="15"/>
  <c r="Q279" i="15"/>
  <c r="V279" i="15"/>
  <c r="G282" i="15"/>
  <c r="M282" i="15" s="1"/>
  <c r="I282" i="15"/>
  <c r="K282" i="15"/>
  <c r="O282" i="15"/>
  <c r="Q282" i="15"/>
  <c r="V282" i="15"/>
  <c r="G287" i="15"/>
  <c r="M287" i="15" s="1"/>
  <c r="I287" i="15"/>
  <c r="K287" i="15"/>
  <c r="O287" i="15"/>
  <c r="Q287" i="15"/>
  <c r="V287" i="15"/>
  <c r="G290" i="15"/>
  <c r="I290" i="15"/>
  <c r="K290" i="15"/>
  <c r="M290" i="15"/>
  <c r="O290" i="15"/>
  <c r="Q290" i="15"/>
  <c r="V290" i="15"/>
  <c r="G293" i="15"/>
  <c r="I293" i="15"/>
  <c r="K293" i="15"/>
  <c r="M293" i="15"/>
  <c r="O293" i="15"/>
  <c r="Q293" i="15"/>
  <c r="V293" i="15"/>
  <c r="G295" i="15"/>
  <c r="I295" i="15"/>
  <c r="K295" i="15"/>
  <c r="M295" i="15"/>
  <c r="O295" i="15"/>
  <c r="Q295" i="15"/>
  <c r="V295" i="15"/>
  <c r="G296" i="15"/>
  <c r="I296" i="15"/>
  <c r="K296" i="15"/>
  <c r="M296" i="15"/>
  <c r="O296" i="15"/>
  <c r="Q296" i="15"/>
  <c r="V296" i="15"/>
  <c r="G297" i="15"/>
  <c r="I297" i="15"/>
  <c r="K297" i="15"/>
  <c r="M297" i="15"/>
  <c r="O297" i="15"/>
  <c r="Q297" i="15"/>
  <c r="V297" i="15"/>
  <c r="G298" i="15"/>
  <c r="I298" i="15"/>
  <c r="K298" i="15"/>
  <c r="M298" i="15"/>
  <c r="O298" i="15"/>
  <c r="Q298" i="15"/>
  <c r="V298" i="15"/>
  <c r="G299" i="15"/>
  <c r="M299" i="15" s="1"/>
  <c r="I299" i="15"/>
  <c r="K299" i="15"/>
  <c r="O299" i="15"/>
  <c r="Q299" i="15"/>
  <c r="V299" i="15"/>
  <c r="G300" i="15"/>
  <c r="M300" i="15" s="1"/>
  <c r="I300" i="15"/>
  <c r="K300" i="15"/>
  <c r="O300" i="15"/>
  <c r="Q300" i="15"/>
  <c r="V300" i="15"/>
  <c r="G301" i="15"/>
  <c r="I301" i="15"/>
  <c r="K301" i="15"/>
  <c r="M301" i="15"/>
  <c r="O301" i="15"/>
  <c r="Q301" i="15"/>
  <c r="V301" i="15"/>
  <c r="G304" i="15"/>
  <c r="I304" i="15"/>
  <c r="I303" i="15" s="1"/>
  <c r="K304" i="15"/>
  <c r="M304" i="15"/>
  <c r="O304" i="15"/>
  <c r="O303" i="15" s="1"/>
  <c r="Q304" i="15"/>
  <c r="Q303" i="15" s="1"/>
  <c r="V304" i="15"/>
  <c r="V303" i="15" s="1"/>
  <c r="G306" i="15"/>
  <c r="M306" i="15" s="1"/>
  <c r="I306" i="15"/>
  <c r="K306" i="15"/>
  <c r="K303" i="15" s="1"/>
  <c r="O306" i="15"/>
  <c r="Q306" i="15"/>
  <c r="V306" i="15"/>
  <c r="G308" i="15"/>
  <c r="I308" i="15"/>
  <c r="K308" i="15"/>
  <c r="M308" i="15"/>
  <c r="O308" i="15"/>
  <c r="Q308" i="15"/>
  <c r="V308" i="15"/>
  <c r="G310" i="15"/>
  <c r="I310" i="15"/>
  <c r="K310" i="15"/>
  <c r="M310" i="15"/>
  <c r="O310" i="15"/>
  <c r="Q310" i="15"/>
  <c r="V310" i="15"/>
  <c r="G312" i="15"/>
  <c r="M312" i="15" s="1"/>
  <c r="I312" i="15"/>
  <c r="K312" i="15"/>
  <c r="O312" i="15"/>
  <c r="Q312" i="15"/>
  <c r="V312" i="15"/>
  <c r="G314" i="15"/>
  <c r="M314" i="15" s="1"/>
  <c r="I314" i="15"/>
  <c r="K314" i="15"/>
  <c r="O314" i="15"/>
  <c r="Q314" i="15"/>
  <c r="V314" i="15"/>
  <c r="G316" i="15"/>
  <c r="I316" i="15"/>
  <c r="K316" i="15"/>
  <c r="M316" i="15"/>
  <c r="O316" i="15"/>
  <c r="Q316" i="15"/>
  <c r="V316" i="15"/>
  <c r="G318" i="15"/>
  <c r="M318" i="15" s="1"/>
  <c r="I318" i="15"/>
  <c r="K318" i="15"/>
  <c r="O318" i="15"/>
  <c r="Q318" i="15"/>
  <c r="V318" i="15"/>
  <c r="G320" i="15"/>
  <c r="I320" i="15"/>
  <c r="K320" i="15"/>
  <c r="M320" i="15"/>
  <c r="O320" i="15"/>
  <c r="Q320" i="15"/>
  <c r="V320" i="15"/>
  <c r="G321" i="15"/>
  <c r="M321" i="15" s="1"/>
  <c r="I321" i="15"/>
  <c r="K321" i="15"/>
  <c r="O321" i="15"/>
  <c r="Q321" i="15"/>
  <c r="V321" i="15"/>
  <c r="G322" i="15"/>
  <c r="I322" i="15"/>
  <c r="K322" i="15"/>
  <c r="M322" i="15"/>
  <c r="O322" i="15"/>
  <c r="Q322" i="15"/>
  <c r="V322" i="15"/>
  <c r="G323" i="15"/>
  <c r="I323" i="15"/>
  <c r="K323" i="15"/>
  <c r="M323" i="15"/>
  <c r="O323" i="15"/>
  <c r="Q323" i="15"/>
  <c r="V323" i="15"/>
  <c r="G325" i="15"/>
  <c r="M325" i="15" s="1"/>
  <c r="I325" i="15"/>
  <c r="K325" i="15"/>
  <c r="O325" i="15"/>
  <c r="Q325" i="15"/>
  <c r="V325" i="15"/>
  <c r="G327" i="15"/>
  <c r="M327" i="15" s="1"/>
  <c r="I327" i="15"/>
  <c r="K327" i="15"/>
  <c r="O327" i="15"/>
  <c r="Q327" i="15"/>
  <c r="V327" i="15"/>
  <c r="G329" i="15"/>
  <c r="I329" i="15"/>
  <c r="K329" i="15"/>
  <c r="M329" i="15"/>
  <c r="O329" i="15"/>
  <c r="Q329" i="15"/>
  <c r="V329" i="15"/>
  <c r="G335" i="15"/>
  <c r="M335" i="15" s="1"/>
  <c r="I335" i="15"/>
  <c r="K335" i="15"/>
  <c r="O335" i="15"/>
  <c r="Q335" i="15"/>
  <c r="V335" i="15"/>
  <c r="G339" i="15"/>
  <c r="I339" i="15"/>
  <c r="K339" i="15"/>
  <c r="M339" i="15"/>
  <c r="O339" i="15"/>
  <c r="Q339" i="15"/>
  <c r="V339" i="15"/>
  <c r="G340" i="15"/>
  <c r="M340" i="15" s="1"/>
  <c r="I340" i="15"/>
  <c r="K340" i="15"/>
  <c r="O340" i="15"/>
  <c r="Q340" i="15"/>
  <c r="V340" i="15"/>
  <c r="G341" i="15"/>
  <c r="I341" i="15"/>
  <c r="K341" i="15"/>
  <c r="M341" i="15"/>
  <c r="O341" i="15"/>
  <c r="Q341" i="15"/>
  <c r="V341" i="15"/>
  <c r="G342" i="15"/>
  <c r="I342" i="15"/>
  <c r="K342" i="15"/>
  <c r="M342" i="15"/>
  <c r="O342" i="15"/>
  <c r="Q342" i="15"/>
  <c r="V342" i="15"/>
  <c r="G344" i="15"/>
  <c r="G343" i="15" s="1"/>
  <c r="I344" i="15"/>
  <c r="I343" i="15" s="1"/>
  <c r="K344" i="15"/>
  <c r="K343" i="15" s="1"/>
  <c r="O344" i="15"/>
  <c r="Q344" i="15"/>
  <c r="V344" i="15"/>
  <c r="V343" i="15" s="1"/>
  <c r="G346" i="15"/>
  <c r="I346" i="15"/>
  <c r="K346" i="15"/>
  <c r="M346" i="15"/>
  <c r="O346" i="15"/>
  <c r="Q346" i="15"/>
  <c r="V346" i="15"/>
  <c r="G348" i="15"/>
  <c r="M348" i="15" s="1"/>
  <c r="I348" i="15"/>
  <c r="K348" i="15"/>
  <c r="O348" i="15"/>
  <c r="Q348" i="15"/>
  <c r="V348" i="15"/>
  <c r="G351" i="15"/>
  <c r="M351" i="15" s="1"/>
  <c r="I351" i="15"/>
  <c r="K351" i="15"/>
  <c r="O351" i="15"/>
  <c r="O343" i="15" s="1"/>
  <c r="Q351" i="15"/>
  <c r="V351" i="15"/>
  <c r="G352" i="15"/>
  <c r="M352" i="15" s="1"/>
  <c r="I352" i="15"/>
  <c r="K352" i="15"/>
  <c r="O352" i="15"/>
  <c r="Q352" i="15"/>
  <c r="V352" i="15"/>
  <c r="G353" i="15"/>
  <c r="I353" i="15"/>
  <c r="K353" i="15"/>
  <c r="M353" i="15"/>
  <c r="O353" i="15"/>
  <c r="Q353" i="15"/>
  <c r="V353" i="15"/>
  <c r="G354" i="15"/>
  <c r="I354" i="15"/>
  <c r="K354" i="15"/>
  <c r="M354" i="15"/>
  <c r="O354" i="15"/>
  <c r="Q354" i="15"/>
  <c r="V354" i="15"/>
  <c r="G355" i="15"/>
  <c r="M355" i="15" s="1"/>
  <c r="I355" i="15"/>
  <c r="K355" i="15"/>
  <c r="O355" i="15"/>
  <c r="Q355" i="15"/>
  <c r="Q343" i="15" s="1"/>
  <c r="V355" i="15"/>
  <c r="G356" i="15"/>
  <c r="M356" i="15" s="1"/>
  <c r="I356" i="15"/>
  <c r="K356" i="15"/>
  <c r="O356" i="15"/>
  <c r="Q356" i="15"/>
  <c r="V356" i="15"/>
  <c r="G357" i="15"/>
  <c r="I357" i="15"/>
  <c r="K357" i="15"/>
  <c r="M357" i="15"/>
  <c r="O357" i="15"/>
  <c r="Q357" i="15"/>
  <c r="V357" i="15"/>
  <c r="G358" i="15"/>
  <c r="M358" i="15" s="1"/>
  <c r="I358" i="15"/>
  <c r="K358" i="15"/>
  <c r="O358" i="15"/>
  <c r="Q358" i="15"/>
  <c r="V358" i="15"/>
  <c r="G360" i="15"/>
  <c r="M360" i="15" s="1"/>
  <c r="I360" i="15"/>
  <c r="I359" i="15" s="1"/>
  <c r="K360" i="15"/>
  <c r="K359" i="15" s="1"/>
  <c r="O360" i="15"/>
  <c r="O359" i="15" s="1"/>
  <c r="Q360" i="15"/>
  <c r="Q359" i="15" s="1"/>
  <c r="V360" i="15"/>
  <c r="V359" i="15" s="1"/>
  <c r="G361" i="15"/>
  <c r="I361" i="15"/>
  <c r="K361" i="15"/>
  <c r="M361" i="15"/>
  <c r="O361" i="15"/>
  <c r="Q361" i="15"/>
  <c r="V361" i="15"/>
  <c r="G366" i="15"/>
  <c r="I366" i="15"/>
  <c r="K366" i="15"/>
  <c r="M366" i="15"/>
  <c r="O366" i="15"/>
  <c r="Q366" i="15"/>
  <c r="V366" i="15"/>
  <c r="G367" i="15"/>
  <c r="M367" i="15" s="1"/>
  <c r="I367" i="15"/>
  <c r="K367" i="15"/>
  <c r="O367" i="15"/>
  <c r="Q367" i="15"/>
  <c r="V367" i="15"/>
  <c r="G371" i="15"/>
  <c r="M371" i="15" s="1"/>
  <c r="I371" i="15"/>
  <c r="K371" i="15"/>
  <c r="O371" i="15"/>
  <c r="Q371" i="15"/>
  <c r="V371" i="15"/>
  <c r="G372" i="15"/>
  <c r="I372" i="15"/>
  <c r="K372" i="15"/>
  <c r="M372" i="15"/>
  <c r="O372" i="15"/>
  <c r="Q372" i="15"/>
  <c r="V372" i="15"/>
  <c r="G373" i="15"/>
  <c r="M373" i="15" s="1"/>
  <c r="I373" i="15"/>
  <c r="K373" i="15"/>
  <c r="O373" i="15"/>
  <c r="Q373" i="15"/>
  <c r="V373" i="15"/>
  <c r="G374" i="15"/>
  <c r="M374" i="15" s="1"/>
  <c r="I374" i="15"/>
  <c r="K374" i="15"/>
  <c r="O374" i="15"/>
  <c r="Q374" i="15"/>
  <c r="V374" i="15"/>
  <c r="G375" i="15"/>
  <c r="M375" i="15" s="1"/>
  <c r="I375" i="15"/>
  <c r="K375" i="15"/>
  <c r="O375" i="15"/>
  <c r="Q375" i="15"/>
  <c r="V375" i="15"/>
  <c r="G376" i="15"/>
  <c r="I376" i="15"/>
  <c r="K376" i="15"/>
  <c r="M376" i="15"/>
  <c r="O376" i="15"/>
  <c r="Q376" i="15"/>
  <c r="V376" i="15"/>
  <c r="G379" i="15"/>
  <c r="I379" i="15"/>
  <c r="K379" i="15"/>
  <c r="M379" i="15"/>
  <c r="O379" i="15"/>
  <c r="Q379" i="15"/>
  <c r="V379" i="15"/>
  <c r="G380" i="15"/>
  <c r="M380" i="15" s="1"/>
  <c r="I380" i="15"/>
  <c r="K380" i="15"/>
  <c r="O380" i="15"/>
  <c r="Q380" i="15"/>
  <c r="V380" i="15"/>
  <c r="G382" i="15"/>
  <c r="M382" i="15" s="1"/>
  <c r="I382" i="15"/>
  <c r="K382" i="15"/>
  <c r="O382" i="15"/>
  <c r="Q382" i="15"/>
  <c r="V382" i="15"/>
  <c r="G383" i="15"/>
  <c r="I383" i="15"/>
  <c r="K383" i="15"/>
  <c r="M383" i="15"/>
  <c r="O383" i="15"/>
  <c r="Q383" i="15"/>
  <c r="V383" i="15"/>
  <c r="G384" i="15"/>
  <c r="M384" i="15" s="1"/>
  <c r="I384" i="15"/>
  <c r="K384" i="15"/>
  <c r="O384" i="15"/>
  <c r="Q384" i="15"/>
  <c r="V384" i="15"/>
  <c r="G385" i="15"/>
  <c r="M385" i="15" s="1"/>
  <c r="I385" i="15"/>
  <c r="K385" i="15"/>
  <c r="O385" i="15"/>
  <c r="Q385" i="15"/>
  <c r="V385" i="15"/>
  <c r="G387" i="15"/>
  <c r="I387" i="15"/>
  <c r="K387" i="15"/>
  <c r="K386" i="15" s="1"/>
  <c r="M387" i="15"/>
  <c r="O387" i="15"/>
  <c r="Q387" i="15"/>
  <c r="V387" i="15"/>
  <c r="V386" i="15" s="1"/>
  <c r="G389" i="15"/>
  <c r="I389" i="15"/>
  <c r="K389" i="15"/>
  <c r="M389" i="15"/>
  <c r="O389" i="15"/>
  <c r="O386" i="15" s="1"/>
  <c r="Q389" i="15"/>
  <c r="V389" i="15"/>
  <c r="G391" i="15"/>
  <c r="G386" i="15" s="1"/>
  <c r="I391" i="15"/>
  <c r="K391" i="15"/>
  <c r="O391" i="15"/>
  <c r="Q391" i="15"/>
  <c r="Q386" i="15" s="1"/>
  <c r="V391" i="15"/>
  <c r="G393" i="15"/>
  <c r="M393" i="15" s="1"/>
  <c r="I393" i="15"/>
  <c r="K393" i="15"/>
  <c r="O393" i="15"/>
  <c r="Q393" i="15"/>
  <c r="V393" i="15"/>
  <c r="G395" i="15"/>
  <c r="I395" i="15"/>
  <c r="K395" i="15"/>
  <c r="M395" i="15"/>
  <c r="O395" i="15"/>
  <c r="Q395" i="15"/>
  <c r="V395" i="15"/>
  <c r="G399" i="15"/>
  <c r="M399" i="15" s="1"/>
  <c r="I399" i="15"/>
  <c r="K399" i="15"/>
  <c r="O399" i="15"/>
  <c r="Q399" i="15"/>
  <c r="V399" i="15"/>
  <c r="G401" i="15"/>
  <c r="M401" i="15" s="1"/>
  <c r="I401" i="15"/>
  <c r="I386" i="15" s="1"/>
  <c r="K401" i="15"/>
  <c r="O401" i="15"/>
  <c r="Q401" i="15"/>
  <c r="V401" i="15"/>
  <c r="G403" i="15"/>
  <c r="I403" i="15"/>
  <c r="O403" i="15"/>
  <c r="Q403" i="15"/>
  <c r="G404" i="15"/>
  <c r="I404" i="15"/>
  <c r="K404" i="15"/>
  <c r="K403" i="15" s="1"/>
  <c r="M404" i="15"/>
  <c r="M403" i="15" s="1"/>
  <c r="O404" i="15"/>
  <c r="Q404" i="15"/>
  <c r="V404" i="15"/>
  <c r="V403" i="15" s="1"/>
  <c r="K406" i="15"/>
  <c r="V406" i="15"/>
  <c r="G407" i="15"/>
  <c r="G406" i="15" s="1"/>
  <c r="I407" i="15"/>
  <c r="I406" i="15" s="1"/>
  <c r="K407" i="15"/>
  <c r="O407" i="15"/>
  <c r="O406" i="15" s="1"/>
  <c r="Q407" i="15"/>
  <c r="Q406" i="15" s="1"/>
  <c r="V407" i="15"/>
  <c r="G411" i="15"/>
  <c r="I411" i="15"/>
  <c r="I410" i="15" s="1"/>
  <c r="K411" i="15"/>
  <c r="K410" i="15" s="1"/>
  <c r="M411" i="15"/>
  <c r="O411" i="15"/>
  <c r="Q411" i="15"/>
  <c r="V411" i="15"/>
  <c r="V410" i="15" s="1"/>
  <c r="G412" i="15"/>
  <c r="G410" i="15" s="1"/>
  <c r="I412" i="15"/>
  <c r="K412" i="15"/>
  <c r="O412" i="15"/>
  <c r="Q412" i="15"/>
  <c r="V412" i="15"/>
  <c r="G414" i="15"/>
  <c r="M414" i="15" s="1"/>
  <c r="I414" i="15"/>
  <c r="K414" i="15"/>
  <c r="O414" i="15"/>
  <c r="O410" i="15" s="1"/>
  <c r="Q414" i="15"/>
  <c r="V414" i="15"/>
  <c r="G415" i="15"/>
  <c r="M415" i="15" s="1"/>
  <c r="I415" i="15"/>
  <c r="K415" i="15"/>
  <c r="O415" i="15"/>
  <c r="Q415" i="15"/>
  <c r="V415" i="15"/>
  <c r="G416" i="15"/>
  <c r="I416" i="15"/>
  <c r="K416" i="15"/>
  <c r="M416" i="15"/>
  <c r="O416" i="15"/>
  <c r="Q416" i="15"/>
  <c r="V416" i="15"/>
  <c r="G417" i="15"/>
  <c r="I417" i="15"/>
  <c r="K417" i="15"/>
  <c r="M417" i="15"/>
  <c r="O417" i="15"/>
  <c r="Q417" i="15"/>
  <c r="V417" i="15"/>
  <c r="G418" i="15"/>
  <c r="M418" i="15" s="1"/>
  <c r="I418" i="15"/>
  <c r="K418" i="15"/>
  <c r="O418" i="15"/>
  <c r="Q418" i="15"/>
  <c r="Q410" i="15" s="1"/>
  <c r="V418" i="15"/>
  <c r="AE421" i="15"/>
  <c r="AF421" i="15"/>
  <c r="G210" i="14"/>
  <c r="BA117" i="14"/>
  <c r="BA81" i="14"/>
  <c r="BA70" i="14"/>
  <c r="BA69" i="14"/>
  <c r="BA15" i="14"/>
  <c r="G9" i="14"/>
  <c r="G8" i="14" s="1"/>
  <c r="I9" i="14"/>
  <c r="K9" i="14"/>
  <c r="K8" i="14" s="1"/>
  <c r="O9" i="14"/>
  <c r="O8" i="14" s="1"/>
  <c r="Q9" i="14"/>
  <c r="V9" i="14"/>
  <c r="V8" i="14" s="1"/>
  <c r="G12" i="14"/>
  <c r="I12" i="14"/>
  <c r="K12" i="14"/>
  <c r="M12" i="14"/>
  <c r="O12" i="14"/>
  <c r="Q12" i="14"/>
  <c r="V12" i="14"/>
  <c r="G14" i="14"/>
  <c r="M14" i="14" s="1"/>
  <c r="I14" i="14"/>
  <c r="K14" i="14"/>
  <c r="O14" i="14"/>
  <c r="Q14" i="14"/>
  <c r="V14" i="14"/>
  <c r="G17" i="14"/>
  <c r="I17" i="14"/>
  <c r="I8" i="14" s="1"/>
  <c r="K17" i="14"/>
  <c r="M17" i="14"/>
  <c r="O17" i="14"/>
  <c r="Q17" i="14"/>
  <c r="Q8" i="14" s="1"/>
  <c r="V17" i="14"/>
  <c r="G20" i="14"/>
  <c r="M20" i="14" s="1"/>
  <c r="I20" i="14"/>
  <c r="K20" i="14"/>
  <c r="O20" i="14"/>
  <c r="Q20" i="14"/>
  <c r="V20" i="14"/>
  <c r="G23" i="14"/>
  <c r="I23" i="14"/>
  <c r="K23" i="14"/>
  <c r="M23" i="14"/>
  <c r="O23" i="14"/>
  <c r="Q23" i="14"/>
  <c r="V23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2" i="14"/>
  <c r="M32" i="14" s="1"/>
  <c r="I32" i="14"/>
  <c r="K32" i="14"/>
  <c r="O32" i="14"/>
  <c r="Q32" i="14"/>
  <c r="V32" i="14"/>
  <c r="G35" i="14"/>
  <c r="I35" i="14"/>
  <c r="K35" i="14"/>
  <c r="M35" i="14"/>
  <c r="O35" i="14"/>
  <c r="Q35" i="14"/>
  <c r="V35" i="14"/>
  <c r="G38" i="14"/>
  <c r="M38" i="14" s="1"/>
  <c r="I38" i="14"/>
  <c r="K38" i="14"/>
  <c r="O38" i="14"/>
  <c r="Q38" i="14"/>
  <c r="V38" i="14"/>
  <c r="G40" i="14"/>
  <c r="I40" i="14"/>
  <c r="K40" i="14"/>
  <c r="M40" i="14"/>
  <c r="O40" i="14"/>
  <c r="Q40" i="14"/>
  <c r="V40" i="14"/>
  <c r="G45" i="14"/>
  <c r="M45" i="14" s="1"/>
  <c r="I45" i="14"/>
  <c r="K45" i="14"/>
  <c r="O45" i="14"/>
  <c r="Q45" i="14"/>
  <c r="V45" i="14"/>
  <c r="G47" i="14"/>
  <c r="I47" i="14"/>
  <c r="K47" i="14"/>
  <c r="M47" i="14"/>
  <c r="O47" i="14"/>
  <c r="Q47" i="14"/>
  <c r="V47" i="14"/>
  <c r="G49" i="14"/>
  <c r="M49" i="14" s="1"/>
  <c r="I49" i="14"/>
  <c r="K49" i="14"/>
  <c r="O49" i="14"/>
  <c r="Q49" i="14"/>
  <c r="V49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M59" i="14" s="1"/>
  <c r="I59" i="14"/>
  <c r="K59" i="14"/>
  <c r="O59" i="14"/>
  <c r="Q59" i="14"/>
  <c r="V59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72" i="14"/>
  <c r="M72" i="14" s="1"/>
  <c r="I72" i="14"/>
  <c r="K72" i="14"/>
  <c r="O72" i="14"/>
  <c r="Q72" i="14"/>
  <c r="V72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80" i="14"/>
  <c r="G79" i="14" s="1"/>
  <c r="I80" i="14"/>
  <c r="K80" i="14"/>
  <c r="K79" i="14" s="1"/>
  <c r="O80" i="14"/>
  <c r="O79" i="14" s="1"/>
  <c r="Q80" i="14"/>
  <c r="V80" i="14"/>
  <c r="V79" i="14" s="1"/>
  <c r="G84" i="14"/>
  <c r="I84" i="14"/>
  <c r="K84" i="14"/>
  <c r="M84" i="14"/>
  <c r="O84" i="14"/>
  <c r="Q84" i="14"/>
  <c r="V84" i="14"/>
  <c r="G87" i="14"/>
  <c r="M87" i="14" s="1"/>
  <c r="I87" i="14"/>
  <c r="K87" i="14"/>
  <c r="O87" i="14"/>
  <c r="Q87" i="14"/>
  <c r="V87" i="14"/>
  <c r="G89" i="14"/>
  <c r="I89" i="14"/>
  <c r="K89" i="14"/>
  <c r="M89" i="14"/>
  <c r="O89" i="14"/>
  <c r="Q89" i="14"/>
  <c r="Q79" i="14" s="1"/>
  <c r="V89" i="14"/>
  <c r="G91" i="14"/>
  <c r="M91" i="14" s="1"/>
  <c r="I91" i="14"/>
  <c r="K91" i="14"/>
  <c r="O91" i="14"/>
  <c r="Q91" i="14"/>
  <c r="V91" i="14"/>
  <c r="G94" i="14"/>
  <c r="I94" i="14"/>
  <c r="K94" i="14"/>
  <c r="M94" i="14"/>
  <c r="O94" i="14"/>
  <c r="Q94" i="14"/>
  <c r="V94" i="14"/>
  <c r="G96" i="14"/>
  <c r="M96" i="14" s="1"/>
  <c r="I96" i="14"/>
  <c r="K96" i="14"/>
  <c r="O96" i="14"/>
  <c r="Q96" i="14"/>
  <c r="V96" i="14"/>
  <c r="G98" i="14"/>
  <c r="I98" i="14"/>
  <c r="I79" i="14" s="1"/>
  <c r="K98" i="14"/>
  <c r="M98" i="14"/>
  <c r="O98" i="14"/>
  <c r="Q98" i="14"/>
  <c r="V98" i="14"/>
  <c r="G101" i="14"/>
  <c r="M101" i="14" s="1"/>
  <c r="I101" i="14"/>
  <c r="K101" i="14"/>
  <c r="O101" i="14"/>
  <c r="Q101" i="14"/>
  <c r="V101" i="14"/>
  <c r="G103" i="14"/>
  <c r="I103" i="14"/>
  <c r="K103" i="14"/>
  <c r="M103" i="14"/>
  <c r="O103" i="14"/>
  <c r="Q103" i="14"/>
  <c r="V103" i="14"/>
  <c r="G105" i="14"/>
  <c r="M105" i="14" s="1"/>
  <c r="I105" i="14"/>
  <c r="K105" i="14"/>
  <c r="O105" i="14"/>
  <c r="Q105" i="14"/>
  <c r="V105" i="14"/>
  <c r="G108" i="14"/>
  <c r="I108" i="14"/>
  <c r="K108" i="14"/>
  <c r="M108" i="14"/>
  <c r="O108" i="14"/>
  <c r="Q108" i="14"/>
  <c r="V108" i="14"/>
  <c r="G111" i="14"/>
  <c r="M111" i="14" s="1"/>
  <c r="I111" i="14"/>
  <c r="K111" i="14"/>
  <c r="O111" i="14"/>
  <c r="Q111" i="14"/>
  <c r="V111" i="14"/>
  <c r="G114" i="14"/>
  <c r="I114" i="14"/>
  <c r="K114" i="14"/>
  <c r="M114" i="14"/>
  <c r="O114" i="14"/>
  <c r="Q114" i="14"/>
  <c r="V114" i="14"/>
  <c r="G116" i="14"/>
  <c r="M116" i="14" s="1"/>
  <c r="I116" i="14"/>
  <c r="K116" i="14"/>
  <c r="O116" i="14"/>
  <c r="Q116" i="14"/>
  <c r="V116" i="14"/>
  <c r="G119" i="14"/>
  <c r="I119" i="14"/>
  <c r="K119" i="14"/>
  <c r="M119" i="14"/>
  <c r="O119" i="14"/>
  <c r="Q119" i="14"/>
  <c r="V119" i="14"/>
  <c r="G122" i="14"/>
  <c r="M122" i="14" s="1"/>
  <c r="I122" i="14"/>
  <c r="K122" i="14"/>
  <c r="O122" i="14"/>
  <c r="Q122" i="14"/>
  <c r="V122" i="14"/>
  <c r="G123" i="14"/>
  <c r="I123" i="14"/>
  <c r="K123" i="14"/>
  <c r="M123" i="14"/>
  <c r="O123" i="14"/>
  <c r="Q123" i="14"/>
  <c r="V123" i="14"/>
  <c r="G124" i="14"/>
  <c r="K124" i="14"/>
  <c r="O124" i="14"/>
  <c r="V124" i="14"/>
  <c r="G125" i="14"/>
  <c r="I125" i="14"/>
  <c r="I124" i="14" s="1"/>
  <c r="K125" i="14"/>
  <c r="M125" i="14"/>
  <c r="M124" i="14" s="1"/>
  <c r="O125" i="14"/>
  <c r="Q125" i="14"/>
  <c r="Q124" i="14" s="1"/>
  <c r="V125" i="14"/>
  <c r="G126" i="14"/>
  <c r="K126" i="14"/>
  <c r="O126" i="14"/>
  <c r="V126" i="14"/>
  <c r="G127" i="14"/>
  <c r="I127" i="14"/>
  <c r="I126" i="14" s="1"/>
  <c r="K127" i="14"/>
  <c r="M127" i="14"/>
  <c r="M126" i="14" s="1"/>
  <c r="O127" i="14"/>
  <c r="Q127" i="14"/>
  <c r="Q126" i="14" s="1"/>
  <c r="V127" i="14"/>
  <c r="G128" i="14"/>
  <c r="G129" i="14"/>
  <c r="I129" i="14"/>
  <c r="I128" i="14" s="1"/>
  <c r="K129" i="14"/>
  <c r="M129" i="14"/>
  <c r="O129" i="14"/>
  <c r="Q129" i="14"/>
  <c r="Q128" i="14" s="1"/>
  <c r="V129" i="14"/>
  <c r="G130" i="14"/>
  <c r="M130" i="14" s="1"/>
  <c r="I130" i="14"/>
  <c r="K130" i="14"/>
  <c r="K128" i="14" s="1"/>
  <c r="O130" i="14"/>
  <c r="Q130" i="14"/>
  <c r="V130" i="14"/>
  <c r="V128" i="14" s="1"/>
  <c r="G131" i="14"/>
  <c r="I131" i="14"/>
  <c r="K131" i="14"/>
  <c r="M131" i="14"/>
  <c r="O131" i="14"/>
  <c r="Q131" i="14"/>
  <c r="V131" i="14"/>
  <c r="G132" i="14"/>
  <c r="M132" i="14" s="1"/>
  <c r="I132" i="14"/>
  <c r="K132" i="14"/>
  <c r="O132" i="14"/>
  <c r="O128" i="14" s="1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G136" i="14"/>
  <c r="G135" i="14" s="1"/>
  <c r="I136" i="14"/>
  <c r="K136" i="14"/>
  <c r="K135" i="14" s="1"/>
  <c r="O136" i="14"/>
  <c r="O135" i="14" s="1"/>
  <c r="Q136" i="14"/>
  <c r="V136" i="14"/>
  <c r="V135" i="14" s="1"/>
  <c r="G137" i="14"/>
  <c r="I137" i="14"/>
  <c r="I135" i="14" s="1"/>
  <c r="K137" i="14"/>
  <c r="M137" i="14"/>
  <c r="O137" i="14"/>
  <c r="Q137" i="14"/>
  <c r="Q135" i="14" s="1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Q142" i="14"/>
  <c r="G143" i="14"/>
  <c r="G142" i="14" s="1"/>
  <c r="I143" i="14"/>
  <c r="K143" i="14"/>
  <c r="K142" i="14" s="1"/>
  <c r="O143" i="14"/>
  <c r="O142" i="14" s="1"/>
  <c r="Q143" i="14"/>
  <c r="V143" i="14"/>
  <c r="V142" i="14" s="1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I142" i="14" s="1"/>
  <c r="K149" i="14"/>
  <c r="M149" i="14"/>
  <c r="O149" i="14"/>
  <c r="Q149" i="14"/>
  <c r="V149" i="14"/>
  <c r="G150" i="14"/>
  <c r="M150" i="14" s="1"/>
  <c r="I150" i="14"/>
  <c r="K150" i="14"/>
  <c r="O150" i="14"/>
  <c r="Q150" i="14"/>
  <c r="V150" i="14"/>
  <c r="G152" i="14"/>
  <c r="M152" i="14" s="1"/>
  <c r="I152" i="14"/>
  <c r="K152" i="14"/>
  <c r="K151" i="14" s="1"/>
  <c r="O152" i="14"/>
  <c r="O151" i="14" s="1"/>
  <c r="Q152" i="14"/>
  <c r="V152" i="14"/>
  <c r="V151" i="14" s="1"/>
  <c r="G155" i="14"/>
  <c r="I155" i="14"/>
  <c r="I151" i="14" s="1"/>
  <c r="K155" i="14"/>
  <c r="M155" i="14"/>
  <c r="O155" i="14"/>
  <c r="Q155" i="14"/>
  <c r="Q151" i="14" s="1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G162" i="14"/>
  <c r="M162" i="14" s="1"/>
  <c r="M161" i="14" s="1"/>
  <c r="I162" i="14"/>
  <c r="K162" i="14"/>
  <c r="K161" i="14" s="1"/>
  <c r="O162" i="14"/>
  <c r="O161" i="14" s="1"/>
  <c r="Q162" i="14"/>
  <c r="V162" i="14"/>
  <c r="V161" i="14" s="1"/>
  <c r="G163" i="14"/>
  <c r="I163" i="14"/>
  <c r="I161" i="14" s="1"/>
  <c r="K163" i="14"/>
  <c r="M163" i="14"/>
  <c r="O163" i="14"/>
  <c r="Q163" i="14"/>
  <c r="Q161" i="14" s="1"/>
  <c r="V163" i="14"/>
  <c r="G169" i="14"/>
  <c r="M169" i="14" s="1"/>
  <c r="I169" i="14"/>
  <c r="K169" i="14"/>
  <c r="O169" i="14"/>
  <c r="Q169" i="14"/>
  <c r="V169" i="14"/>
  <c r="G170" i="14"/>
  <c r="I170" i="14"/>
  <c r="K170" i="14"/>
  <c r="M170" i="14"/>
  <c r="O170" i="14"/>
  <c r="Q170" i="14"/>
  <c r="V170" i="14"/>
  <c r="G172" i="14"/>
  <c r="M172" i="14" s="1"/>
  <c r="I172" i="14"/>
  <c r="K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I175" i="14"/>
  <c r="K175" i="14"/>
  <c r="M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80" i="14"/>
  <c r="M180" i="14" s="1"/>
  <c r="I180" i="14"/>
  <c r="K180" i="14"/>
  <c r="O180" i="14"/>
  <c r="Q180" i="14"/>
  <c r="V180" i="14"/>
  <c r="G181" i="14"/>
  <c r="I181" i="14"/>
  <c r="K181" i="14"/>
  <c r="M181" i="14"/>
  <c r="O181" i="14"/>
  <c r="Q181" i="14"/>
  <c r="V181" i="14"/>
  <c r="G183" i="14"/>
  <c r="M183" i="14" s="1"/>
  <c r="I183" i="14"/>
  <c r="K183" i="14"/>
  <c r="O183" i="14"/>
  <c r="Q183" i="14"/>
  <c r="V183" i="14"/>
  <c r="G184" i="14"/>
  <c r="I184" i="14"/>
  <c r="K184" i="14"/>
  <c r="M184" i="14"/>
  <c r="O184" i="14"/>
  <c r="Q184" i="14"/>
  <c r="V184" i="14"/>
  <c r="K185" i="14"/>
  <c r="G186" i="14"/>
  <c r="I186" i="14"/>
  <c r="I185" i="14" s="1"/>
  <c r="K186" i="14"/>
  <c r="M186" i="14"/>
  <c r="O186" i="14"/>
  <c r="Q186" i="14"/>
  <c r="Q185" i="14" s="1"/>
  <c r="V186" i="14"/>
  <c r="G188" i="14"/>
  <c r="G185" i="14" s="1"/>
  <c r="I188" i="14"/>
  <c r="K188" i="14"/>
  <c r="O188" i="14"/>
  <c r="O185" i="14" s="1"/>
  <c r="Q188" i="14"/>
  <c r="V188" i="14"/>
  <c r="V185" i="14" s="1"/>
  <c r="G190" i="14"/>
  <c r="I190" i="14"/>
  <c r="K190" i="14"/>
  <c r="M190" i="14"/>
  <c r="O190" i="14"/>
  <c r="Q190" i="14"/>
  <c r="V190" i="14"/>
  <c r="G192" i="14"/>
  <c r="K192" i="14"/>
  <c r="O192" i="14"/>
  <c r="V192" i="14"/>
  <c r="G193" i="14"/>
  <c r="I193" i="14"/>
  <c r="I192" i="14" s="1"/>
  <c r="K193" i="14"/>
  <c r="M193" i="14"/>
  <c r="M192" i="14" s="1"/>
  <c r="O193" i="14"/>
  <c r="Q193" i="14"/>
  <c r="Q192" i="14" s="1"/>
  <c r="V193" i="14"/>
  <c r="G194" i="14"/>
  <c r="K194" i="14"/>
  <c r="O194" i="14"/>
  <c r="V194" i="14"/>
  <c r="G195" i="14"/>
  <c r="I195" i="14"/>
  <c r="I194" i="14" s="1"/>
  <c r="K195" i="14"/>
  <c r="M195" i="14"/>
  <c r="M194" i="14" s="1"/>
  <c r="O195" i="14"/>
  <c r="Q195" i="14"/>
  <c r="Q194" i="14" s="1"/>
  <c r="V195" i="14"/>
  <c r="G199" i="14"/>
  <c r="I199" i="14"/>
  <c r="I198" i="14" s="1"/>
  <c r="K199" i="14"/>
  <c r="M199" i="14"/>
  <c r="O199" i="14"/>
  <c r="Q199" i="14"/>
  <c r="Q198" i="14" s="1"/>
  <c r="V199" i="14"/>
  <c r="G200" i="14"/>
  <c r="M200" i="14" s="1"/>
  <c r="I200" i="14"/>
  <c r="K200" i="14"/>
  <c r="O200" i="14"/>
  <c r="O198" i="14" s="1"/>
  <c r="Q200" i="14"/>
  <c r="V200" i="14"/>
  <c r="V198" i="14" s="1"/>
  <c r="G201" i="14"/>
  <c r="I201" i="14"/>
  <c r="K201" i="14"/>
  <c r="M201" i="14"/>
  <c r="O201" i="14"/>
  <c r="Q201" i="14"/>
  <c r="V201" i="14"/>
  <c r="G203" i="14"/>
  <c r="G198" i="14" s="1"/>
  <c r="I203" i="14"/>
  <c r="K203" i="14"/>
  <c r="O203" i="14"/>
  <c r="Q203" i="14"/>
  <c r="V203" i="14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I206" i="14"/>
  <c r="K206" i="14"/>
  <c r="M206" i="14"/>
  <c r="O206" i="14"/>
  <c r="Q206" i="14"/>
  <c r="V206" i="14"/>
  <c r="G207" i="14"/>
  <c r="M207" i="14" s="1"/>
  <c r="I207" i="14"/>
  <c r="K207" i="14"/>
  <c r="K198" i="14" s="1"/>
  <c r="O207" i="14"/>
  <c r="Q207" i="14"/>
  <c r="V207" i="14"/>
  <c r="AE210" i="14"/>
  <c r="AF210" i="14"/>
  <c r="G367" i="13"/>
  <c r="BA180" i="13"/>
  <c r="BA151" i="13"/>
  <c r="BA134" i="13"/>
  <c r="BA94" i="13"/>
  <c r="BA80" i="13"/>
  <c r="BA54" i="13"/>
  <c r="BA18" i="13"/>
  <c r="G9" i="13"/>
  <c r="M9" i="13" s="1"/>
  <c r="I9" i="13"/>
  <c r="K9" i="13"/>
  <c r="K8" i="13" s="1"/>
  <c r="O9" i="13"/>
  <c r="O8" i="13" s="1"/>
  <c r="Q9" i="13"/>
  <c r="V9" i="13"/>
  <c r="V8" i="13" s="1"/>
  <c r="G12" i="13"/>
  <c r="I12" i="13"/>
  <c r="I8" i="13" s="1"/>
  <c r="K12" i="13"/>
  <c r="M12" i="13"/>
  <c r="O12" i="13"/>
  <c r="Q12" i="13"/>
  <c r="Q8" i="13" s="1"/>
  <c r="V12" i="13"/>
  <c r="G14" i="13"/>
  <c r="M14" i="13" s="1"/>
  <c r="I14" i="13"/>
  <c r="K14" i="13"/>
  <c r="O14" i="13"/>
  <c r="Q14" i="13"/>
  <c r="V14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3" i="13"/>
  <c r="I23" i="13"/>
  <c r="K23" i="13"/>
  <c r="M23" i="13"/>
  <c r="O23" i="13"/>
  <c r="Q23" i="13"/>
  <c r="V23" i="13"/>
  <c r="G26" i="13"/>
  <c r="M26" i="13" s="1"/>
  <c r="I26" i="13"/>
  <c r="K26" i="13"/>
  <c r="O26" i="13"/>
  <c r="Q26" i="13"/>
  <c r="V26" i="13"/>
  <c r="G30" i="13"/>
  <c r="I30" i="13"/>
  <c r="K30" i="13"/>
  <c r="M30" i="13"/>
  <c r="O30" i="13"/>
  <c r="Q30" i="13"/>
  <c r="V30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8" i="13"/>
  <c r="M38" i="13" s="1"/>
  <c r="I38" i="13"/>
  <c r="K38" i="13"/>
  <c r="O38" i="13"/>
  <c r="Q38" i="13"/>
  <c r="V38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9" i="13"/>
  <c r="I49" i="13"/>
  <c r="K49" i="13"/>
  <c r="M49" i="13"/>
  <c r="O49" i="13"/>
  <c r="Q49" i="13"/>
  <c r="V49" i="13"/>
  <c r="G51" i="13"/>
  <c r="M51" i="13" s="1"/>
  <c r="I51" i="13"/>
  <c r="K51" i="13"/>
  <c r="O51" i="13"/>
  <c r="Q51" i="13"/>
  <c r="V51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6" i="13"/>
  <c r="I76" i="13"/>
  <c r="K76" i="13"/>
  <c r="M76" i="13"/>
  <c r="O76" i="13"/>
  <c r="Q76" i="13"/>
  <c r="V76" i="13"/>
  <c r="G79" i="13"/>
  <c r="M79" i="13" s="1"/>
  <c r="I79" i="13"/>
  <c r="K79" i="13"/>
  <c r="O79" i="13"/>
  <c r="Q79" i="13"/>
  <c r="V79" i="13"/>
  <c r="G82" i="13"/>
  <c r="I82" i="13"/>
  <c r="K82" i="13"/>
  <c r="M82" i="13"/>
  <c r="O82" i="13"/>
  <c r="Q82" i="13"/>
  <c r="V82" i="13"/>
  <c r="G85" i="13"/>
  <c r="M85" i="13" s="1"/>
  <c r="I85" i="13"/>
  <c r="K85" i="13"/>
  <c r="O85" i="13"/>
  <c r="Q85" i="13"/>
  <c r="V85" i="13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3" i="13"/>
  <c r="M93" i="13" s="1"/>
  <c r="I93" i="13"/>
  <c r="K93" i="13"/>
  <c r="K92" i="13" s="1"/>
  <c r="O93" i="13"/>
  <c r="O92" i="13" s="1"/>
  <c r="Q93" i="13"/>
  <c r="V93" i="13"/>
  <c r="V92" i="13" s="1"/>
  <c r="G98" i="13"/>
  <c r="I98" i="13"/>
  <c r="I92" i="13" s="1"/>
  <c r="K98" i="13"/>
  <c r="M98" i="13"/>
  <c r="O98" i="13"/>
  <c r="Q98" i="13"/>
  <c r="Q92" i="13" s="1"/>
  <c r="V98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6" i="13"/>
  <c r="M106" i="13" s="1"/>
  <c r="I106" i="13"/>
  <c r="K106" i="13"/>
  <c r="O106" i="13"/>
  <c r="Q106" i="13"/>
  <c r="V106" i="13"/>
  <c r="G108" i="13"/>
  <c r="I108" i="13"/>
  <c r="K108" i="13"/>
  <c r="M108" i="13"/>
  <c r="O108" i="13"/>
  <c r="Q108" i="13"/>
  <c r="V108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G116" i="13"/>
  <c r="M116" i="13" s="1"/>
  <c r="I116" i="13"/>
  <c r="K116" i="13"/>
  <c r="O116" i="13"/>
  <c r="Q116" i="13"/>
  <c r="V116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5" i="13"/>
  <c r="M125" i="13" s="1"/>
  <c r="I125" i="13"/>
  <c r="K125" i="13"/>
  <c r="O125" i="13"/>
  <c r="Q125" i="13"/>
  <c r="V125" i="13"/>
  <c r="G128" i="13"/>
  <c r="I128" i="13"/>
  <c r="K128" i="13"/>
  <c r="M128" i="13"/>
  <c r="O128" i="13"/>
  <c r="Q128" i="13"/>
  <c r="V128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6" i="13"/>
  <c r="M136" i="13" s="1"/>
  <c r="I136" i="13"/>
  <c r="K136" i="13"/>
  <c r="O136" i="13"/>
  <c r="Q136" i="13"/>
  <c r="V136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V143" i="13"/>
  <c r="G144" i="13"/>
  <c r="M144" i="13" s="1"/>
  <c r="I144" i="13"/>
  <c r="K144" i="13"/>
  <c r="O144" i="13"/>
  <c r="Q144" i="13"/>
  <c r="V144" i="13"/>
  <c r="I145" i="13"/>
  <c r="Q145" i="13"/>
  <c r="G146" i="13"/>
  <c r="G145" i="13" s="1"/>
  <c r="I146" i="13"/>
  <c r="K146" i="13"/>
  <c r="K145" i="13" s="1"/>
  <c r="O146" i="13"/>
  <c r="O145" i="13" s="1"/>
  <c r="Q146" i="13"/>
  <c r="V146" i="13"/>
  <c r="V145" i="13" s="1"/>
  <c r="G149" i="13"/>
  <c r="M149" i="13" s="1"/>
  <c r="M148" i="13" s="1"/>
  <c r="I149" i="13"/>
  <c r="K149" i="13"/>
  <c r="K148" i="13" s="1"/>
  <c r="O149" i="13"/>
  <c r="O148" i="13" s="1"/>
  <c r="Q149" i="13"/>
  <c r="V149" i="13"/>
  <c r="V148" i="13" s="1"/>
  <c r="G150" i="13"/>
  <c r="I150" i="13"/>
  <c r="I148" i="13" s="1"/>
  <c r="K150" i="13"/>
  <c r="M150" i="13"/>
  <c r="O150" i="13"/>
  <c r="Q150" i="13"/>
  <c r="Q148" i="13" s="1"/>
  <c r="V150" i="13"/>
  <c r="G154" i="13"/>
  <c r="K154" i="13"/>
  <c r="O154" i="13"/>
  <c r="V154" i="13"/>
  <c r="G155" i="13"/>
  <c r="I155" i="13"/>
  <c r="I154" i="13" s="1"/>
  <c r="K155" i="13"/>
  <c r="M155" i="13"/>
  <c r="M154" i="13" s="1"/>
  <c r="O155" i="13"/>
  <c r="Q155" i="13"/>
  <c r="Q154" i="13" s="1"/>
  <c r="V155" i="13"/>
  <c r="G156" i="13"/>
  <c r="G157" i="13"/>
  <c r="I157" i="13"/>
  <c r="I156" i="13" s="1"/>
  <c r="K157" i="13"/>
  <c r="M157" i="13"/>
  <c r="O157" i="13"/>
  <c r="Q157" i="13"/>
  <c r="Q156" i="13" s="1"/>
  <c r="V157" i="13"/>
  <c r="G159" i="13"/>
  <c r="M159" i="13" s="1"/>
  <c r="I159" i="13"/>
  <c r="K159" i="13"/>
  <c r="O159" i="13"/>
  <c r="O156" i="13" s="1"/>
  <c r="Q159" i="13"/>
  <c r="V159" i="13"/>
  <c r="V156" i="13" s="1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4" i="13"/>
  <c r="M164" i="13" s="1"/>
  <c r="I164" i="13"/>
  <c r="K164" i="13"/>
  <c r="O164" i="13"/>
  <c r="Q164" i="13"/>
  <c r="V164" i="13"/>
  <c r="G169" i="13"/>
  <c r="I169" i="13"/>
  <c r="K169" i="13"/>
  <c r="M169" i="13"/>
  <c r="O169" i="13"/>
  <c r="Q169" i="13"/>
  <c r="V169" i="13"/>
  <c r="G172" i="13"/>
  <c r="M172" i="13" s="1"/>
  <c r="I172" i="13"/>
  <c r="K172" i="13"/>
  <c r="K156" i="13" s="1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9" i="13"/>
  <c r="I179" i="13"/>
  <c r="I178" i="13" s="1"/>
  <c r="K179" i="13"/>
  <c r="M179" i="13"/>
  <c r="O179" i="13"/>
  <c r="Q179" i="13"/>
  <c r="Q178" i="13" s="1"/>
  <c r="V179" i="13"/>
  <c r="G182" i="13"/>
  <c r="M182" i="13" s="1"/>
  <c r="I182" i="13"/>
  <c r="K182" i="13"/>
  <c r="K178" i="13" s="1"/>
  <c r="O182" i="13"/>
  <c r="O178" i="13" s="1"/>
  <c r="Q182" i="13"/>
  <c r="V182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8" i="13"/>
  <c r="M188" i="13" s="1"/>
  <c r="I188" i="13"/>
  <c r="K188" i="13"/>
  <c r="O188" i="13"/>
  <c r="Q188" i="13"/>
  <c r="V188" i="13"/>
  <c r="V178" i="13" s="1"/>
  <c r="G189" i="13"/>
  <c r="I189" i="13"/>
  <c r="K189" i="13"/>
  <c r="M189" i="13"/>
  <c r="O189" i="13"/>
  <c r="Q189" i="13"/>
  <c r="V189" i="13"/>
  <c r="G190" i="13"/>
  <c r="G178" i="13" s="1"/>
  <c r="I190" i="13"/>
  <c r="K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I197" i="13"/>
  <c r="K197" i="13"/>
  <c r="M197" i="13"/>
  <c r="O197" i="13"/>
  <c r="Q197" i="13"/>
  <c r="V197" i="13"/>
  <c r="G200" i="13"/>
  <c r="I200" i="13"/>
  <c r="I199" i="13" s="1"/>
  <c r="K200" i="13"/>
  <c r="M200" i="13"/>
  <c r="O200" i="13"/>
  <c r="Q200" i="13"/>
  <c r="Q199" i="13" s="1"/>
  <c r="V200" i="13"/>
  <c r="G201" i="13"/>
  <c r="M201" i="13" s="1"/>
  <c r="I201" i="13"/>
  <c r="K201" i="13"/>
  <c r="K199" i="13" s="1"/>
  <c r="O201" i="13"/>
  <c r="Q201" i="13"/>
  <c r="V201" i="13"/>
  <c r="V199" i="13" s="1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O199" i="13" s="1"/>
  <c r="Q203" i="13"/>
  <c r="V203" i="13"/>
  <c r="G204" i="13"/>
  <c r="I204" i="13"/>
  <c r="K204" i="13"/>
  <c r="M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7" i="13"/>
  <c r="G199" i="13" s="1"/>
  <c r="I207" i="13"/>
  <c r="K207" i="13"/>
  <c r="O207" i="13"/>
  <c r="Q207" i="13"/>
  <c r="V207" i="13"/>
  <c r="G211" i="13"/>
  <c r="I211" i="13"/>
  <c r="K211" i="13"/>
  <c r="M211" i="13"/>
  <c r="O211" i="13"/>
  <c r="Q211" i="13"/>
  <c r="V211" i="13"/>
  <c r="G215" i="13"/>
  <c r="M215" i="13" s="1"/>
  <c r="I215" i="13"/>
  <c r="K215" i="13"/>
  <c r="O215" i="13"/>
  <c r="Q215" i="13"/>
  <c r="V215" i="13"/>
  <c r="G219" i="13"/>
  <c r="I219" i="13"/>
  <c r="K219" i="13"/>
  <c r="M219" i="13"/>
  <c r="O219" i="13"/>
  <c r="Q219" i="13"/>
  <c r="V219" i="13"/>
  <c r="G221" i="13"/>
  <c r="M221" i="13" s="1"/>
  <c r="I221" i="13"/>
  <c r="K221" i="13"/>
  <c r="O221" i="13"/>
  <c r="Q221" i="13"/>
  <c r="V221" i="13"/>
  <c r="G223" i="13"/>
  <c r="I223" i="13"/>
  <c r="K223" i="13"/>
  <c r="M223" i="13"/>
  <c r="O223" i="13"/>
  <c r="Q223" i="13"/>
  <c r="V223" i="13"/>
  <c r="G225" i="13"/>
  <c r="M225" i="13" s="1"/>
  <c r="I225" i="13"/>
  <c r="K225" i="13"/>
  <c r="O225" i="13"/>
  <c r="Q225" i="13"/>
  <c r="V225" i="13"/>
  <c r="G226" i="13"/>
  <c r="I226" i="13"/>
  <c r="K226" i="13"/>
  <c r="M226" i="13"/>
  <c r="O226" i="13"/>
  <c r="Q226" i="13"/>
  <c r="V226" i="13"/>
  <c r="G229" i="13"/>
  <c r="M229" i="13" s="1"/>
  <c r="I229" i="13"/>
  <c r="K229" i="13"/>
  <c r="O229" i="13"/>
  <c r="Q229" i="13"/>
  <c r="V229" i="13"/>
  <c r="G233" i="13"/>
  <c r="I233" i="13"/>
  <c r="K233" i="13"/>
  <c r="M233" i="13"/>
  <c r="O233" i="13"/>
  <c r="Q233" i="13"/>
  <c r="V233" i="13"/>
  <c r="G236" i="13"/>
  <c r="M236" i="13" s="1"/>
  <c r="I236" i="13"/>
  <c r="K236" i="13"/>
  <c r="O236" i="13"/>
  <c r="Q236" i="13"/>
  <c r="V236" i="13"/>
  <c r="G240" i="13"/>
  <c r="I240" i="13"/>
  <c r="K240" i="13"/>
  <c r="M240" i="13"/>
  <c r="O240" i="13"/>
  <c r="Q240" i="13"/>
  <c r="V240" i="13"/>
  <c r="G242" i="13"/>
  <c r="M242" i="13" s="1"/>
  <c r="I242" i="13"/>
  <c r="K242" i="13"/>
  <c r="O242" i="13"/>
  <c r="Q242" i="13"/>
  <c r="V242" i="13"/>
  <c r="G245" i="13"/>
  <c r="M245" i="13" s="1"/>
  <c r="M244" i="13" s="1"/>
  <c r="I245" i="13"/>
  <c r="K245" i="13"/>
  <c r="K244" i="13" s="1"/>
  <c r="O245" i="13"/>
  <c r="O244" i="13" s="1"/>
  <c r="Q245" i="13"/>
  <c r="V245" i="13"/>
  <c r="V244" i="13" s="1"/>
  <c r="G247" i="13"/>
  <c r="I247" i="13"/>
  <c r="K247" i="13"/>
  <c r="M247" i="13"/>
  <c r="O247" i="13"/>
  <c r="Q247" i="13"/>
  <c r="V247" i="13"/>
  <c r="G249" i="13"/>
  <c r="M249" i="13" s="1"/>
  <c r="I249" i="13"/>
  <c r="K249" i="13"/>
  <c r="O249" i="13"/>
  <c r="Q249" i="13"/>
  <c r="V249" i="13"/>
  <c r="G251" i="13"/>
  <c r="I251" i="13"/>
  <c r="I244" i="13" s="1"/>
  <c r="K251" i="13"/>
  <c r="M251" i="13"/>
  <c r="O251" i="13"/>
  <c r="Q251" i="13"/>
  <c r="V251" i="13"/>
  <c r="G253" i="13"/>
  <c r="M253" i="13" s="1"/>
  <c r="I253" i="13"/>
  <c r="K253" i="13"/>
  <c r="O253" i="13"/>
  <c r="Q253" i="13"/>
  <c r="V253" i="13"/>
  <c r="G255" i="13"/>
  <c r="I255" i="13"/>
  <c r="K255" i="13"/>
  <c r="M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I259" i="13"/>
  <c r="K259" i="13"/>
  <c r="M259" i="13"/>
  <c r="O259" i="13"/>
  <c r="Q259" i="13"/>
  <c r="Q244" i="13" s="1"/>
  <c r="V259" i="13"/>
  <c r="G260" i="13"/>
  <c r="M260" i="13" s="1"/>
  <c r="I260" i="13"/>
  <c r="K260" i="13"/>
  <c r="O260" i="13"/>
  <c r="Q260" i="13"/>
  <c r="V260" i="13"/>
  <c r="G262" i="13"/>
  <c r="I262" i="13"/>
  <c r="K262" i="13"/>
  <c r="M262" i="13"/>
  <c r="O262" i="13"/>
  <c r="Q262" i="13"/>
  <c r="V262" i="13"/>
  <c r="G264" i="13"/>
  <c r="M264" i="13" s="1"/>
  <c r="I264" i="13"/>
  <c r="K264" i="13"/>
  <c r="O264" i="13"/>
  <c r="Q264" i="13"/>
  <c r="V264" i="13"/>
  <c r="G270" i="13"/>
  <c r="I270" i="13"/>
  <c r="K270" i="13"/>
  <c r="M270" i="13"/>
  <c r="O270" i="13"/>
  <c r="Q270" i="13"/>
  <c r="V270" i="13"/>
  <c r="G273" i="13"/>
  <c r="M273" i="13" s="1"/>
  <c r="I273" i="13"/>
  <c r="K273" i="13"/>
  <c r="O273" i="13"/>
  <c r="Q273" i="13"/>
  <c r="V273" i="13"/>
  <c r="G274" i="13"/>
  <c r="I274" i="13"/>
  <c r="K274" i="13"/>
  <c r="M274" i="13"/>
  <c r="O274" i="13"/>
  <c r="Q274" i="13"/>
  <c r="V274" i="13"/>
  <c r="G276" i="13"/>
  <c r="I276" i="13"/>
  <c r="I275" i="13" s="1"/>
  <c r="K276" i="13"/>
  <c r="M276" i="13"/>
  <c r="O276" i="13"/>
  <c r="Q276" i="13"/>
  <c r="Q275" i="13" s="1"/>
  <c r="V276" i="13"/>
  <c r="G279" i="13"/>
  <c r="M279" i="13" s="1"/>
  <c r="I279" i="13"/>
  <c r="K279" i="13"/>
  <c r="O279" i="13"/>
  <c r="Q279" i="13"/>
  <c r="V279" i="13"/>
  <c r="V275" i="13" s="1"/>
  <c r="G282" i="13"/>
  <c r="I282" i="13"/>
  <c r="K282" i="13"/>
  <c r="M282" i="13"/>
  <c r="O282" i="13"/>
  <c r="Q282" i="13"/>
  <c r="V282" i="13"/>
  <c r="G285" i="13"/>
  <c r="M285" i="13" s="1"/>
  <c r="I285" i="13"/>
  <c r="K285" i="13"/>
  <c r="O285" i="13"/>
  <c r="Q285" i="13"/>
  <c r="V285" i="13"/>
  <c r="G288" i="13"/>
  <c r="I288" i="13"/>
  <c r="K288" i="13"/>
  <c r="M288" i="13"/>
  <c r="O288" i="13"/>
  <c r="Q288" i="13"/>
  <c r="V288" i="13"/>
  <c r="G291" i="13"/>
  <c r="M291" i="13" s="1"/>
  <c r="I291" i="13"/>
  <c r="K291" i="13"/>
  <c r="K275" i="13" s="1"/>
  <c r="O291" i="13"/>
  <c r="Q291" i="13"/>
  <c r="V291" i="13"/>
  <c r="G294" i="13"/>
  <c r="I294" i="13"/>
  <c r="K294" i="13"/>
  <c r="M294" i="13"/>
  <c r="O294" i="13"/>
  <c r="Q294" i="13"/>
  <c r="V294" i="13"/>
  <c r="G295" i="13"/>
  <c r="M295" i="13" s="1"/>
  <c r="I295" i="13"/>
  <c r="K295" i="13"/>
  <c r="O295" i="13"/>
  <c r="O275" i="13" s="1"/>
  <c r="Q295" i="13"/>
  <c r="V295" i="13"/>
  <c r="G296" i="13"/>
  <c r="I296" i="13"/>
  <c r="K296" i="13"/>
  <c r="M296" i="13"/>
  <c r="O296" i="13"/>
  <c r="Q296" i="13"/>
  <c r="V296" i="13"/>
  <c r="G297" i="13"/>
  <c r="M297" i="13" s="1"/>
  <c r="I297" i="13"/>
  <c r="K297" i="13"/>
  <c r="O297" i="13"/>
  <c r="Q297" i="13"/>
  <c r="V297" i="13"/>
  <c r="G298" i="13"/>
  <c r="I298" i="13"/>
  <c r="K298" i="13"/>
  <c r="M298" i="13"/>
  <c r="O298" i="13"/>
  <c r="Q298" i="13"/>
  <c r="V298" i="13"/>
  <c r="G299" i="13"/>
  <c r="M299" i="13" s="1"/>
  <c r="I299" i="13"/>
  <c r="K299" i="13"/>
  <c r="O299" i="13"/>
  <c r="Q299" i="13"/>
  <c r="V299" i="13"/>
  <c r="G300" i="13"/>
  <c r="I300" i="13"/>
  <c r="K300" i="13"/>
  <c r="M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I302" i="13"/>
  <c r="K302" i="13"/>
  <c r="M302" i="13"/>
  <c r="O302" i="13"/>
  <c r="Q302" i="13"/>
  <c r="V302" i="13"/>
  <c r="G303" i="13"/>
  <c r="M303" i="13" s="1"/>
  <c r="I303" i="13"/>
  <c r="K303" i="13"/>
  <c r="O303" i="13"/>
  <c r="Q303" i="13"/>
  <c r="V303" i="13"/>
  <c r="G304" i="13"/>
  <c r="I304" i="13"/>
  <c r="K304" i="13"/>
  <c r="M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7" i="13"/>
  <c r="M307" i="13" s="1"/>
  <c r="I307" i="13"/>
  <c r="K307" i="13"/>
  <c r="O307" i="13"/>
  <c r="Q307" i="13"/>
  <c r="V307" i="13"/>
  <c r="G308" i="13"/>
  <c r="I308" i="13"/>
  <c r="K308" i="13"/>
  <c r="M308" i="13"/>
  <c r="O308" i="13"/>
  <c r="Q308" i="13"/>
  <c r="V308" i="13"/>
  <c r="G309" i="13"/>
  <c r="M309" i="13" s="1"/>
  <c r="I309" i="13"/>
  <c r="K309" i="13"/>
  <c r="O309" i="13"/>
  <c r="Q309" i="13"/>
  <c r="V309" i="13"/>
  <c r="G310" i="13"/>
  <c r="I310" i="13"/>
  <c r="K310" i="13"/>
  <c r="M310" i="13"/>
  <c r="O310" i="13"/>
  <c r="Q310" i="13"/>
  <c r="V310" i="13"/>
  <c r="G311" i="13"/>
  <c r="M311" i="13" s="1"/>
  <c r="I311" i="13"/>
  <c r="K311" i="13"/>
  <c r="O311" i="13"/>
  <c r="Q311" i="13"/>
  <c r="V311" i="13"/>
  <c r="G312" i="13"/>
  <c r="I312" i="13"/>
  <c r="K312" i="13"/>
  <c r="M312" i="13"/>
  <c r="O312" i="13"/>
  <c r="Q312" i="13"/>
  <c r="V312" i="13"/>
  <c r="G314" i="13"/>
  <c r="I314" i="13"/>
  <c r="I313" i="13" s="1"/>
  <c r="K314" i="13"/>
  <c r="M314" i="13"/>
  <c r="O314" i="13"/>
  <c r="Q314" i="13"/>
  <c r="Q313" i="13" s="1"/>
  <c r="V314" i="13"/>
  <c r="G315" i="13"/>
  <c r="G313" i="13" s="1"/>
  <c r="I315" i="13"/>
  <c r="K315" i="13"/>
  <c r="O315" i="13"/>
  <c r="O313" i="13" s="1"/>
  <c r="Q315" i="13"/>
  <c r="V315" i="13"/>
  <c r="G324" i="13"/>
  <c r="I324" i="13"/>
  <c r="K324" i="13"/>
  <c r="M324" i="13"/>
  <c r="O324" i="13"/>
  <c r="Q324" i="13"/>
  <c r="V324" i="13"/>
  <c r="G325" i="13"/>
  <c r="M325" i="13" s="1"/>
  <c r="I325" i="13"/>
  <c r="K325" i="13"/>
  <c r="K313" i="13" s="1"/>
  <c r="O325" i="13"/>
  <c r="Q325" i="13"/>
  <c r="V325" i="13"/>
  <c r="V313" i="13" s="1"/>
  <c r="G326" i="13"/>
  <c r="I326" i="13"/>
  <c r="K326" i="13"/>
  <c r="M326" i="13"/>
  <c r="O326" i="13"/>
  <c r="Q326" i="13"/>
  <c r="V326" i="13"/>
  <c r="G327" i="13"/>
  <c r="M327" i="13" s="1"/>
  <c r="I327" i="13"/>
  <c r="K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I331" i="13"/>
  <c r="K331" i="13"/>
  <c r="M331" i="13"/>
  <c r="O331" i="13"/>
  <c r="Q331" i="13"/>
  <c r="V331" i="13"/>
  <c r="G332" i="13"/>
  <c r="M332" i="13" s="1"/>
  <c r="I332" i="13"/>
  <c r="K332" i="13"/>
  <c r="O332" i="13"/>
  <c r="Q332" i="13"/>
  <c r="V332" i="13"/>
  <c r="G334" i="13"/>
  <c r="I334" i="13"/>
  <c r="K334" i="13"/>
  <c r="M334" i="13"/>
  <c r="O334" i="13"/>
  <c r="Q334" i="13"/>
  <c r="V334" i="13"/>
  <c r="G335" i="13"/>
  <c r="G336" i="13"/>
  <c r="I336" i="13"/>
  <c r="I335" i="13" s="1"/>
  <c r="K336" i="13"/>
  <c r="M336" i="13"/>
  <c r="O336" i="13"/>
  <c r="Q336" i="13"/>
  <c r="Q335" i="13" s="1"/>
  <c r="V336" i="13"/>
  <c r="G338" i="13"/>
  <c r="M338" i="13" s="1"/>
  <c r="I338" i="13"/>
  <c r="K338" i="13"/>
  <c r="K335" i="13" s="1"/>
  <c r="O338" i="13"/>
  <c r="O335" i="13" s="1"/>
  <c r="Q338" i="13"/>
  <c r="V338" i="13"/>
  <c r="G340" i="13"/>
  <c r="I340" i="13"/>
  <c r="K340" i="13"/>
  <c r="M340" i="13"/>
  <c r="O340" i="13"/>
  <c r="Q340" i="13"/>
  <c r="V340" i="13"/>
  <c r="G342" i="13"/>
  <c r="M342" i="13" s="1"/>
  <c r="I342" i="13"/>
  <c r="K342" i="13"/>
  <c r="O342" i="13"/>
  <c r="Q342" i="13"/>
  <c r="V342" i="13"/>
  <c r="V335" i="13" s="1"/>
  <c r="G345" i="13"/>
  <c r="I345" i="13"/>
  <c r="K345" i="13"/>
  <c r="M345" i="13"/>
  <c r="O345" i="13"/>
  <c r="Q345" i="13"/>
  <c r="V345" i="13"/>
  <c r="G347" i="13"/>
  <c r="M347" i="13" s="1"/>
  <c r="I347" i="13"/>
  <c r="K347" i="13"/>
  <c r="O347" i="13"/>
  <c r="Q347" i="13"/>
  <c r="V347" i="13"/>
  <c r="I349" i="13"/>
  <c r="Q349" i="13"/>
  <c r="G350" i="13"/>
  <c r="G349" i="13" s="1"/>
  <c r="I350" i="13"/>
  <c r="K350" i="13"/>
  <c r="K349" i="13" s="1"/>
  <c r="O350" i="13"/>
  <c r="O349" i="13" s="1"/>
  <c r="Q350" i="13"/>
  <c r="V350" i="13"/>
  <c r="V349" i="13" s="1"/>
  <c r="I351" i="13"/>
  <c r="Q351" i="13"/>
  <c r="G352" i="13"/>
  <c r="G351" i="13" s="1"/>
  <c r="I352" i="13"/>
  <c r="K352" i="13"/>
  <c r="K351" i="13" s="1"/>
  <c r="O352" i="13"/>
  <c r="O351" i="13" s="1"/>
  <c r="Q352" i="13"/>
  <c r="V352" i="13"/>
  <c r="V351" i="13" s="1"/>
  <c r="G356" i="13"/>
  <c r="M356" i="13" s="1"/>
  <c r="I356" i="13"/>
  <c r="K356" i="13"/>
  <c r="K355" i="13" s="1"/>
  <c r="O356" i="13"/>
  <c r="O355" i="13" s="1"/>
  <c r="Q356" i="13"/>
  <c r="V356" i="13"/>
  <c r="V355" i="13" s="1"/>
  <c r="G357" i="13"/>
  <c r="I357" i="13"/>
  <c r="K357" i="13"/>
  <c r="M357" i="13"/>
  <c r="O357" i="13"/>
  <c r="Q357" i="13"/>
  <c r="Q355" i="13" s="1"/>
  <c r="V357" i="13"/>
  <c r="G358" i="13"/>
  <c r="M358" i="13" s="1"/>
  <c r="I358" i="13"/>
  <c r="K358" i="13"/>
  <c r="O358" i="13"/>
  <c r="Q358" i="13"/>
  <c r="V358" i="13"/>
  <c r="G360" i="13"/>
  <c r="I360" i="13"/>
  <c r="I355" i="13" s="1"/>
  <c r="K360" i="13"/>
  <c r="M360" i="13"/>
  <c r="O360" i="13"/>
  <c r="Q360" i="13"/>
  <c r="V360" i="13"/>
  <c r="G361" i="13"/>
  <c r="M361" i="13" s="1"/>
  <c r="I361" i="13"/>
  <c r="K361" i="13"/>
  <c r="O361" i="13"/>
  <c r="Q361" i="13"/>
  <c r="V361" i="13"/>
  <c r="G362" i="13"/>
  <c r="I362" i="13"/>
  <c r="K362" i="13"/>
  <c r="M362" i="13"/>
  <c r="O362" i="13"/>
  <c r="Q362" i="13"/>
  <c r="V362" i="13"/>
  <c r="G363" i="13"/>
  <c r="M363" i="13" s="1"/>
  <c r="I363" i="13"/>
  <c r="K363" i="13"/>
  <c r="O363" i="13"/>
  <c r="Q363" i="13"/>
  <c r="V363" i="13"/>
  <c r="G364" i="13"/>
  <c r="I364" i="13"/>
  <c r="K364" i="13"/>
  <c r="M364" i="13"/>
  <c r="O364" i="13"/>
  <c r="Q364" i="13"/>
  <c r="V364" i="13"/>
  <c r="AE367" i="13"/>
  <c r="G24" i="12"/>
  <c r="BA18" i="12"/>
  <c r="BA16" i="12"/>
  <c r="BA12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7" i="12"/>
  <c r="AF24" i="12" s="1"/>
  <c r="I17" i="12"/>
  <c r="K17" i="12"/>
  <c r="O17" i="12"/>
  <c r="Q17" i="12"/>
  <c r="V17" i="12"/>
  <c r="Q19" i="12"/>
  <c r="V19" i="12"/>
  <c r="G20" i="12"/>
  <c r="I20" i="12"/>
  <c r="K20" i="12"/>
  <c r="K19" i="12" s="1"/>
  <c r="M20" i="12"/>
  <c r="O20" i="12"/>
  <c r="O19" i="12" s="1"/>
  <c r="Q20" i="12"/>
  <c r="V20" i="12"/>
  <c r="G21" i="12"/>
  <c r="G19" i="12" s="1"/>
  <c r="I21" i="12"/>
  <c r="K21" i="12"/>
  <c r="O21" i="12"/>
  <c r="Q21" i="12"/>
  <c r="V21" i="12"/>
  <c r="G22" i="12"/>
  <c r="M22" i="12" s="1"/>
  <c r="I22" i="12"/>
  <c r="I19" i="12" s="1"/>
  <c r="K22" i="12"/>
  <c r="O22" i="12"/>
  <c r="Q22" i="12"/>
  <c r="V22" i="12"/>
  <c r="AE24" i="12"/>
  <c r="I20" i="1"/>
  <c r="I19" i="1"/>
  <c r="I18" i="1"/>
  <c r="I17" i="1"/>
  <c r="I16" i="1"/>
  <c r="I92" i="1"/>
  <c r="J91" i="1" s="1"/>
  <c r="F54" i="1"/>
  <c r="G54" i="1"/>
  <c r="G25" i="1" s="1"/>
  <c r="A25" i="1" s="1"/>
  <c r="A26" i="1" s="1"/>
  <c r="G26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4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M172" i="19"/>
  <c r="M57" i="19"/>
  <c r="M98" i="19"/>
  <c r="M116" i="19"/>
  <c r="M8" i="19"/>
  <c r="M213" i="19"/>
  <c r="M240" i="19"/>
  <c r="G57" i="19"/>
  <c r="M254" i="19"/>
  <c r="M252" i="19" s="1"/>
  <c r="M215" i="19"/>
  <c r="G172" i="19"/>
  <c r="M145" i="19"/>
  <c r="M142" i="19" s="1"/>
  <c r="G116" i="19"/>
  <c r="M97" i="19"/>
  <c r="M96" i="19" s="1"/>
  <c r="G94" i="19"/>
  <c r="AF264" i="19"/>
  <c r="G8" i="19"/>
  <c r="M92" i="19"/>
  <c r="M91" i="19" s="1"/>
  <c r="M124" i="18"/>
  <c r="M116" i="18"/>
  <c r="M115" i="18" s="1"/>
  <c r="G39" i="18"/>
  <c r="G124" i="18"/>
  <c r="M157" i="18"/>
  <c r="M148" i="18" s="1"/>
  <c r="M105" i="18"/>
  <c r="M91" i="18" s="1"/>
  <c r="M9" i="18"/>
  <c r="M8" i="18" s="1"/>
  <c r="G91" i="18"/>
  <c r="M74" i="18"/>
  <c r="M70" i="18" s="1"/>
  <c r="M64" i="18"/>
  <c r="M62" i="18" s="1"/>
  <c r="M74" i="17"/>
  <c r="M101" i="17"/>
  <c r="G101" i="17"/>
  <c r="M90" i="17"/>
  <c r="M89" i="17" s="1"/>
  <c r="G74" i="17"/>
  <c r="M48" i="17"/>
  <c r="M47" i="17" s="1"/>
  <c r="G45" i="17"/>
  <c r="M107" i="17"/>
  <c r="M50" i="17"/>
  <c r="M49" i="17" s="1"/>
  <c r="M9" i="17"/>
  <c r="M8" i="17" s="1"/>
  <c r="M97" i="17"/>
  <c r="M96" i="17" s="1"/>
  <c r="M61" i="17"/>
  <c r="M60" i="17" s="1"/>
  <c r="M44" i="17"/>
  <c r="M43" i="17" s="1"/>
  <c r="M37" i="17"/>
  <c r="M34" i="17" s="1"/>
  <c r="M95" i="16"/>
  <c r="M110" i="16"/>
  <c r="M153" i="16"/>
  <c r="M152" i="16" s="1"/>
  <c r="G150" i="16"/>
  <c r="M131" i="16"/>
  <c r="M120" i="16" s="1"/>
  <c r="M76" i="16"/>
  <c r="M75" i="16" s="1"/>
  <c r="G73" i="16"/>
  <c r="M47" i="16"/>
  <c r="M46" i="16" s="1"/>
  <c r="M158" i="16"/>
  <c r="M157" i="16" s="1"/>
  <c r="M144" i="16"/>
  <c r="M143" i="16" s="1"/>
  <c r="M86" i="16"/>
  <c r="M85" i="16" s="1"/>
  <c r="M78" i="16"/>
  <c r="M77" i="16" s="1"/>
  <c r="M9" i="16"/>
  <c r="M8" i="16" s="1"/>
  <c r="G120" i="16"/>
  <c r="M71" i="16"/>
  <c r="M70" i="16" s="1"/>
  <c r="M172" i="15"/>
  <c r="M303" i="15"/>
  <c r="M359" i="15"/>
  <c r="M197" i="15"/>
  <c r="G303" i="15"/>
  <c r="G359" i="15"/>
  <c r="M407" i="15"/>
  <c r="M406" i="15" s="1"/>
  <c r="M391" i="15"/>
  <c r="M386" i="15" s="1"/>
  <c r="M221" i="15"/>
  <c r="M220" i="15" s="1"/>
  <c r="M158" i="15"/>
  <c r="M157" i="15" s="1"/>
  <c r="M121" i="15"/>
  <c r="M98" i="15" s="1"/>
  <c r="M29" i="15"/>
  <c r="M8" i="15" s="1"/>
  <c r="M344" i="15"/>
  <c r="M343" i="15" s="1"/>
  <c r="M412" i="15"/>
  <c r="M410" i="15" s="1"/>
  <c r="M128" i="14"/>
  <c r="M151" i="14"/>
  <c r="M203" i="14"/>
  <c r="M198" i="14" s="1"/>
  <c r="G161" i="14"/>
  <c r="G151" i="14"/>
  <c r="M143" i="14"/>
  <c r="M142" i="14" s="1"/>
  <c r="M9" i="14"/>
  <c r="M8" i="14" s="1"/>
  <c r="M136" i="14"/>
  <c r="M135" i="14" s="1"/>
  <c r="M80" i="14"/>
  <c r="M79" i="14" s="1"/>
  <c r="M188" i="14"/>
  <c r="M185" i="14" s="1"/>
  <c r="M8" i="13"/>
  <c r="M335" i="13"/>
  <c r="M156" i="13"/>
  <c r="M355" i="13"/>
  <c r="M275" i="13"/>
  <c r="M92" i="13"/>
  <c r="G275" i="13"/>
  <c r="AF367" i="13"/>
  <c r="G355" i="13"/>
  <c r="M315" i="13"/>
  <c r="M313" i="13" s="1"/>
  <c r="G244" i="13"/>
  <c r="M207" i="13"/>
  <c r="M199" i="13" s="1"/>
  <c r="M190" i="13"/>
  <c r="M178" i="13" s="1"/>
  <c r="G148" i="13"/>
  <c r="G92" i="13"/>
  <c r="G8" i="13"/>
  <c r="M350" i="13"/>
  <c r="M349" i="13" s="1"/>
  <c r="M352" i="13"/>
  <c r="M351" i="13" s="1"/>
  <c r="M146" i="13"/>
  <c r="M145" i="13" s="1"/>
  <c r="M21" i="12"/>
  <c r="M19" i="12" s="1"/>
  <c r="M9" i="12"/>
  <c r="M17" i="12"/>
  <c r="I21" i="1"/>
  <c r="J77" i="1"/>
  <c r="J80" i="1"/>
  <c r="J88" i="1"/>
  <c r="J89" i="1"/>
  <c r="J90" i="1"/>
  <c r="J76" i="1"/>
  <c r="J84" i="1"/>
  <c r="J81" i="1"/>
  <c r="J85" i="1"/>
  <c r="J78" i="1"/>
  <c r="J82" i="1"/>
  <c r="J86" i="1"/>
  <c r="J75" i="1"/>
  <c r="J79" i="1"/>
  <c r="J83" i="1"/>
  <c r="J87" i="1"/>
  <c r="I39" i="1"/>
  <c r="I54" i="1" s="1"/>
  <c r="A23" i="1" l="1"/>
  <c r="A24" i="1" s="1"/>
  <c r="G24" i="1" s="1"/>
  <c r="A27" i="1" s="1"/>
  <c r="A29" i="1" s="1"/>
  <c r="G29" i="1" s="1"/>
  <c r="G27" i="1" s="1"/>
  <c r="M8" i="12"/>
  <c r="J92" i="1"/>
  <c r="J52" i="1"/>
  <c r="J44" i="1"/>
  <c r="J46" i="1"/>
  <c r="J40" i="1"/>
  <c r="J39" i="1"/>
  <c r="J54" i="1" s="1"/>
  <c r="J51" i="1"/>
  <c r="J43" i="1"/>
  <c r="J45" i="1"/>
  <c r="J48" i="1"/>
  <c r="J53" i="1"/>
  <c r="J49" i="1"/>
  <c r="J50" i="1"/>
  <c r="J47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348E9329-0DE6-4CC2-864A-A1684DE3B6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B8A3A2-7081-4801-A595-7259324605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157753DF-88B5-46B0-BE6E-E79CC83C62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414319-ED6F-462E-A37F-247074DF5B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BBB2FCAB-B318-4822-A4F1-BB9C859E09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B101FC-784A-481F-8FF2-23FE3F1632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8F2C24B2-588C-48CC-A80A-AEBF26DF96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F4362F-640D-4567-AA70-4B7FAEF607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A0E57C83-A122-454E-AD9E-8AA5514705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97546D-C8B2-4298-8371-55B495F2B8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BDA1981A-3CC1-486B-BD28-95396716DB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A9F5B5-9A34-4B00-9CF6-3564C875B03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C2C074FA-1EE0-4D5F-9B6A-1C49FA4010A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CBE44E-4307-41FF-A689-F71632A610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FF909E37-EF14-4C19-ABEC-0ECD94AA77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3B816B-7B3E-4686-8158-D9B57A3444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<sst xmlns="http://schemas.openxmlformats.org/spreadsheetml/2006/main" count="8914" uniqueCount="1217">
  <si>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</si>
  <si>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</si>
  <si>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</si>
  <si>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</si>
  <si>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</si>
  <si>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</si>
  <si>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</si>
  <si>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</si>
  <si>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</si>
  <si>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</si>
  <si>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</si>
  <si>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</si>
  <si>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</si>
  <si>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</si>
  <si>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</si>
  <si>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</si>
  <si>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</si>
  <si>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</si>
  <si>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</si>
  <si>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</si>
  <si>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</si>
  <si>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</si>
  <si>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</si>
  <si>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</si>
  <si>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</si>
  <si>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</si>
  <si>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</si>
  <si>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</si>
  <si>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</si>
  <si>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</si>
  <si>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</si>
  <si>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</si>
  <si>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</si>
  <si>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</si>
  <si>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</si>
  <si>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</si>
  <si>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</si>
  <si>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</si>
  <si>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</si>
  <si>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</si>
  <si>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</si>
  <si>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</si>
  <si>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</si>
  <si>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225Z022</t>
  </si>
  <si>
    <t>Rekonstrukce rozvodů TZB - Gymnázium Mikulov</t>
  </si>
  <si>
    <t>Stavba</t>
  </si>
  <si>
    <t>Ostatní a vedlejší náklady</t>
  </si>
  <si>
    <t>05</t>
  </si>
  <si>
    <t>Stavební objekt</t>
  </si>
  <si>
    <t>01</t>
  </si>
  <si>
    <t>Okruh č.4</t>
  </si>
  <si>
    <t>01.1</t>
  </si>
  <si>
    <t>Okruh č.4 - I. etapa</t>
  </si>
  <si>
    <t>01.2</t>
  </si>
  <si>
    <t>Okruh č.4 - II. etapa</t>
  </si>
  <si>
    <t>02</t>
  </si>
  <si>
    <t>Okruh č.5</t>
  </si>
  <si>
    <t>02.1</t>
  </si>
  <si>
    <t>Okruh č.5 - I. etapa</t>
  </si>
  <si>
    <t>02.2</t>
  </si>
  <si>
    <t>Okruh č.5 - II. etapa</t>
  </si>
  <si>
    <t>03</t>
  </si>
  <si>
    <t>Okruh podkroví</t>
  </si>
  <si>
    <t>03.1</t>
  </si>
  <si>
    <t>Okruh podkroví - I. etapa</t>
  </si>
  <si>
    <t>03.2</t>
  </si>
  <si>
    <t>Okruh podkroví - II. etapa</t>
  </si>
  <si>
    <t>04</t>
  </si>
  <si>
    <t>Hospodářské křídlo</t>
  </si>
  <si>
    <t>04.1</t>
  </si>
  <si>
    <t>Hospodářské křídlo - I. etapa</t>
  </si>
  <si>
    <t>Celkem za stavbu</t>
  </si>
  <si>
    <t>CZK</t>
  </si>
  <si>
    <t>#POPS</t>
  </si>
  <si>
    <t>Popis stavby: 225Z022 - Rekonstrukce rozvodů TZB - Gymnázium Mikulov</t>
  </si>
  <si>
    <t>#POPO</t>
  </si>
  <si>
    <t>Popis objektu: 01 - Okruh č.4</t>
  </si>
  <si>
    <t>#POPR</t>
  </si>
  <si>
    <t>Popis rozpočtu: 01.1 - Okruh č.4 - I. etapa</t>
  </si>
  <si>
    <t>Popis rozpočtu: 01.2 - Okruh č.4 - II. etapa</t>
  </si>
  <si>
    <t>Popis objektu: 02 - Okruh č.5</t>
  </si>
  <si>
    <t>Popis rozpočtu: 02.1 - Okruh č.5 - I. etapa</t>
  </si>
  <si>
    <t>Popis rozpočtu: 02.2 - Okruh č.5 - II. etapa</t>
  </si>
  <si>
    <t>Popis objektu: 03 - Okruh podkroví</t>
  </si>
  <si>
    <t>Popis rozpočtu: 03.1 - Okruh podkroví - I. etapa</t>
  </si>
  <si>
    <t>Popis rozpočtu: 03.2 - Okruh podkroví - II. etapa</t>
  </si>
  <si>
    <t>Popis objektu: 04 - Hospodářské křídlo</t>
  </si>
  <si>
    <t>Popis rozpočtu: 04.1 - Hospodářské křídlo - I. etapa</t>
  </si>
  <si>
    <t>Popis objektu: 05 - Ostatní a vedlejší náklady</t>
  </si>
  <si>
    <t>Popis rozpočtu: 05 - Vedlejší náklady</t>
  </si>
  <si>
    <t>Rekapitulace dílů</t>
  </si>
  <si>
    <t>Typ dílu</t>
  </si>
  <si>
    <t>6</t>
  </si>
  <si>
    <t>Úpravy povrchu, podlahy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</si>
  <si>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</si>
  <si>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</si>
  <si>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</si>
  <si>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</si>
  <si>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</si>
  <si>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</si>
  <si>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700</t>
  </si>
  <si>
    <t>HZS - hodinové zúčtovací sazby</t>
  </si>
  <si>
    <t>700B</t>
  </si>
  <si>
    <t>Demontáže PSV</t>
  </si>
  <si>
    <t>713</t>
  </si>
  <si>
    <t>Izolace tepelné</t>
  </si>
  <si>
    <t>722</t>
  </si>
  <si>
    <t>Vnitřní vodovod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</si>
  <si>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</si>
  <si>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</si>
  <si>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</si>
  <si>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</si>
  <si>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</si>
  <si>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</si>
  <si>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</si>
  <si>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</si>
  <si>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</si>
  <si>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</si>
  <si>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</si>
  <si>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</si>
  <si>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</si>
  <si>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</si>
  <si>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</si>
  <si>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</si>
  <si>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</si>
  <si>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</si>
  <si>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</si>
  <si>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</si>
  <si>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</si>
  <si>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</si>
  <si>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</si>
  <si>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</si>
  <si>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</si>
  <si>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</si>
  <si>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</si>
  <si>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</si>
  <si>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</si>
  <si>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</si>
  <si>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</si>
  <si>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</si>
  <si>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</si>
  <si>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</si>
  <si>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</si>
  <si>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</si>
  <si>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</si>
  <si>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</si>
  <si>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</si>
  <si>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</si>
  <si>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</si>
  <si>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</si>
  <si>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</si>
  <si>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</si>
  <si>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</si>
  <si>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</si>
  <si>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</si>
  <si>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</si>
  <si>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</si>
  <si>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</si>
  <si>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</si>
  <si>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</si>
  <si>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</si>
  <si>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</si>
  <si>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</si>
  <si>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</si>
  <si>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</si>
  <si>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</si>
  <si>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</si>
  <si>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</si>
  <si>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</si>
  <si>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</si>
  <si>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</si>
  <si>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</si>
  <si>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</si>
  <si>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</si>
  <si>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</si>
  <si>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</si>
  <si>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</si>
  <si>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ON4</t>
  </si>
  <si>
    <t>Dokumentace skutečného provedení stavby (3 paré)</t>
  </si>
  <si>
    <t>kpl</t>
  </si>
  <si>
    <t>Vlastní</t>
  </si>
  <si>
    <t>Práce</t>
  </si>
  <si>
    <t>POL1_</t>
  </si>
  <si>
    <t>904      R01</t>
  </si>
  <si>
    <t>Hzs-zkousky v ramci montaz.praci, Komplexni vyzkouseni</t>
  </si>
  <si>
    <t>hod</t>
  </si>
  <si>
    <t>Prav.M</t>
  </si>
  <si>
    <t>HZS</t>
  </si>
  <si>
    <t>POL10_</t>
  </si>
  <si>
    <t>ON2</t>
  </si>
  <si>
    <t>Odstavování systému a přepojování</t>
  </si>
  <si>
    <t>SUM</t>
  </si>
  <si>
    <t>END</t>
  </si>
  <si>
    <t>Položkový soupis prací a dodávek</t>
  </si>
  <si>
    <t>346244361RT2</t>
  </si>
  <si>
    <t>Zazdívka rýh, potrubí, nik (výklenků) nebo kapes tloušťka 65 mm, Prvek zdicí pálený P;  funkce: cihla plná;  tvar: základní;  l = 290 mm;  w = 140 mm;  h = 65 mm;  styčná plocha: hladká;  fb = 20,0 N/mm2;  barva:...</t>
  </si>
  <si>
    <t>m2</t>
  </si>
  <si>
    <t>801-1</t>
  </si>
  <si>
    <t>z jakéhokoliv druhu pálených cihel, s pomocným lešením výšky do 1,9 m a pro zatížení do 1,5 kPa.</t>
  </si>
  <si>
    <t>SPI</t>
  </si>
  <si>
    <t>30 - 40 cm : (43,0+174,0)*0,35</t>
  </si>
  <si>
    <t>VV</t>
  </si>
  <si>
    <t>411121232R00</t>
  </si>
  <si>
    <t>Osazování stropních desek š. do 60, dl. do 180 cm</t>
  </si>
  <si>
    <t>kus</t>
  </si>
  <si>
    <t>Odkaz na mn. položky pořadí 32 : 497,00000</t>
  </si>
  <si>
    <t>411387531R00</t>
  </si>
  <si>
    <t xml:space="preserve">Zabetonování otvorů do 0,25 m2 ve stropech železobetonových a tvárnicových a v klenbách cihelných nebo betonových </t>
  </si>
  <si>
    <t>801-4</t>
  </si>
  <si>
    <t>včetně bednění, odbednění a výztuže (s dodáním hmot),</t>
  </si>
  <si>
    <t>Odkaz na mn. položky pořadí 42 : 29,00000</t>
  </si>
  <si>
    <t>611401211RT2</t>
  </si>
  <si>
    <t>Omítka malých ploch na stropech přes 0,09 do 0,25 m2, vápennou štukovou omítkou</t>
  </si>
  <si>
    <t>jakoukoliv maltou, z pomocného pracovního lešení o výšce podlahy do 1900 mm a pro zatížení do 1,5 kPa,</t>
  </si>
  <si>
    <t>Odkaz na mn. položky pořadí 3 : 29,00000</t>
  </si>
  <si>
    <t>612403387R00</t>
  </si>
  <si>
    <t>Hrubá výplň rýh ve stěnách, jakoukoliv maltou maltou ze suchých směsí_x000D_
 150 x 100 mm</t>
  </si>
  <si>
    <t>m</t>
  </si>
  <si>
    <t>jakékoliv šířky rýhy,</t>
  </si>
  <si>
    <t>Odkaz na mn. položky pořadí 44 : 174,00000*2</t>
  </si>
  <si>
    <t>612403390R00</t>
  </si>
  <si>
    <t>Hrubá výplň rýh ve stěnách, jakoukoliv maltou maltou ze suchých směsí_x000D_
 200 x 100 mm</t>
  </si>
  <si>
    <t>Odkaz na mn. položky pořadí 43 : 43,00000</t>
  </si>
  <si>
    <t>612403399RT2</t>
  </si>
  <si>
    <t>Hrubá výplň rýh ve stěnách, jakoukoliv maltou maltou ze suchých směsí_x000D_
 jakékoliv šířky</t>
  </si>
  <si>
    <t>Odkaz na mn. položky pořadí 43 : 43,00000*0,3</t>
  </si>
  <si>
    <t>Odkaz na mn. položky pořadí 44 : 174,00000*0,4</t>
  </si>
  <si>
    <t>612423631RT2</t>
  </si>
  <si>
    <t xml:space="preserve">Omítka rýh ve stěnách maltou vápennou štuková, šířky rýhy přes 150 do 300 mm,  </t>
  </si>
  <si>
    <t>z pomocného pracovního lešení o výšce podlahy do 1900 mm a pro zatížení do 1,5 kPa,</t>
  </si>
  <si>
    <t>Odkaz na mn. položky pořadí 7 : 82,50000*1,1</t>
  </si>
  <si>
    <t>627453110R00</t>
  </si>
  <si>
    <t>Oprava spárování zdiva stěn a dlažeb dlažeb s vyškrabáním, vymytím a znovu vyspárováním z nepravidelných kamenů  o ploše jednotlivě do 4 m2, cementovou maltou</t>
  </si>
  <si>
    <t>RTS 22/ I</t>
  </si>
  <si>
    <t>spárovací hmotou včetně vysekání a vyčištění spár, bez pomocného lešení,</t>
  </si>
  <si>
    <t>631312131R00</t>
  </si>
  <si>
    <t>Doplnění mazanin betonem prostým o ploše jednotlivě přes 1 do 4 m2_x000D_
 tloušťky přes 80 mm</t>
  </si>
  <si>
    <t>m3</t>
  </si>
  <si>
    <t>prostým betonem (s dodáním hmot) bez potěru,</t>
  </si>
  <si>
    <t>Odkaz na mn. položky pořadí 33 : 15,79000</t>
  </si>
  <si>
    <t>631312141R00</t>
  </si>
  <si>
    <t>Doplnění mazanin betonem prostým rýh v dosavadních mazaninách</t>
  </si>
  <si>
    <t>Odkaz na mn. položky pořadí 46 : 30,00000*0,03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</si>
  <si>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</si>
  <si>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</si>
  <si>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</si>
  <si>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631361921RT8</t>
  </si>
  <si>
    <t>Výztuž mazanin z betonů a z lehkých betonů ze svařovaných sítí průměr drátu 8 mm, velikost oka 100/100 mm</t>
  </si>
  <si>
    <t>t</t>
  </si>
  <si>
    <t>včetně distančních prvků</t>
  </si>
  <si>
    <t xml:space="preserve">7,99 kg/m2 : </t>
  </si>
  <si>
    <t>kolektor K3 : 104,0*1,1*7,99*0,001*1,2</t>
  </si>
  <si>
    <t>kolektor K5 : 15,0*1,3*7,99*0,001*1,2</t>
  </si>
  <si>
    <t>odbočky kolektoru : 30,0*0,8*7,99*0,001*1,2</t>
  </si>
  <si>
    <t>631416212R00</t>
  </si>
  <si>
    <t>Mazanina betonová ze suché směsi tloušťky přes 80 do 120 mm pevnost v tlaku 25 MPa, Materiál potěrový</t>
  </si>
  <si>
    <t>Odkaz na mn. položky pořadí 10 : 15,79000</t>
  </si>
  <si>
    <t>631416213R00</t>
  </si>
  <si>
    <t>Mazanina betonová ze suché směsi tloušťky přes 120 do 240 mm pevnost v tlaku 25 MPa, Materiál potěrový</t>
  </si>
  <si>
    <t>Odkaz na mn. položky pořadí 11 : 0,90000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</si>
  <si>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</si>
  <si>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</si>
  <si>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</si>
  <si>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0,25*0,45*29</t>
  </si>
  <si>
    <t>711745567R00</t>
  </si>
  <si>
    <t>Provedení detailů pásy přitavením spojů obrácených nebo zpětných se zesílením r.š. 500_x000D_
 NAIP (natavitelný asfaltový izolační pás)</t>
  </si>
  <si>
    <t>800-711</t>
  </si>
  <si>
    <t xml:space="preserve">napojení na stávající HI : </t>
  </si>
  <si>
    <t>kolektor K3 : 104,0*2</t>
  </si>
  <si>
    <t>kolektor K5 : 15,0*2</t>
  </si>
  <si>
    <t>odbočky kolektoru : 30,0*2</t>
  </si>
  <si>
    <t>771475014R00</t>
  </si>
  <si>
    <t>Montáž soklíků z dlaždic keramických výšky 100 mm, soklíků vodorovných, kladených do flexibilního tmele</t>
  </si>
  <si>
    <t>800-771</t>
  </si>
  <si>
    <t>Odkaz na mn. položky pořadí 38 : 9,75000</t>
  </si>
  <si>
    <t>771551040R00</t>
  </si>
  <si>
    <t>Montáž podlah z dlaždic teracových velikosti 400 x 400 mm</t>
  </si>
  <si>
    <t>Odkaz na mn. položky pořadí 36 : 9,00000</t>
  </si>
  <si>
    <t>772401123R00</t>
  </si>
  <si>
    <t>Montáž obkladu soklů deskami z kamene svislých nebo šikmých stěn s lícem rovným, tloušťky do 30 mm včetně</t>
  </si>
  <si>
    <t>800-782</t>
  </si>
  <si>
    <t>Odkaz na mn. položky pořadí 39 : 68,50000</t>
  </si>
  <si>
    <t>772501150R00</t>
  </si>
  <si>
    <t>Kladení dlažby z kamene do malty z pravoúhlých desek nebo dlaždic kladené nejvýše ze dvou rozdílných druhů desek, které se ve skladbě pravidelně opakují, tloušťky 40 a 50 mm</t>
  </si>
  <si>
    <t>Odkaz na mn. položky pořadí 37 : 128,00000</t>
  </si>
  <si>
    <t>773412200R00</t>
  </si>
  <si>
    <t>Soklíky z přírodního teraca tloušťky do 20 mm  výšky přes 50 do 150 mmmm, rovné bez požlábku</t>
  </si>
  <si>
    <t>800-773</t>
  </si>
  <si>
    <t>776421100RU1</t>
  </si>
  <si>
    <t>Lepení soklíků PVC a napojení krytiny na stěnu lepení podlahových soklíků z PVC a vinylu včetně dodávky soklíku</t>
  </si>
  <si>
    <t>800-775</t>
  </si>
  <si>
    <t>Odkaz na mn. položky pořadí 49 : 19,50000</t>
  </si>
  <si>
    <t>910      T2</t>
  </si>
  <si>
    <t>Hzs-nezměřitelné stavební práce a přípomoci</t>
  </si>
  <si>
    <t>h</t>
  </si>
  <si>
    <t>711140014RAA</t>
  </si>
  <si>
    <t xml:space="preserve">Izolace proti vodě asfalt. pásy přitavením vodorovná 1 x penetrace izolačním asfaltovým lakem, 1 x pás izolační z oxidovaného asfaltu natavitelný s minerálním posypem tl. 4 mm vložka hliníková fólie,  </t>
  </si>
  <si>
    <t>AP-PSV</t>
  </si>
  <si>
    <t>Agregovaná položka</t>
  </si>
  <si>
    <t>POL2_</t>
  </si>
  <si>
    <t>Odkaz na mn. položky pořadí 48 : 181,70000</t>
  </si>
  <si>
    <t>771575014RAH</t>
  </si>
  <si>
    <t>Dlažba z dlaždic keramických 30 x 30 cm, položených do flexibilního lepidla,  , bez dodávky dlažby</t>
  </si>
  <si>
    <t>S tmelením spáry podlaha-stěna silikonovým tmelem.</t>
  </si>
  <si>
    <t>Odkaz na mn. položky pořadí 35 : 19,50000</t>
  </si>
  <si>
    <t>776520110RAH</t>
  </si>
  <si>
    <t>Podlahy povlakové podlahovina homogenní protiskluzná, tl. 2,0 mm, z pásů, včetně soklíku, včetně vyrovnání podkladu samonivelační stěrkou</t>
  </si>
  <si>
    <t>lepení a dodávka podlahoviny z PVC, bez podkladu. Svaření podlahoviny. Dodávka a lepení podlahových soklíků z měkčeného PVC. Pastování a vyleštění podlah.</t>
  </si>
  <si>
    <t>Odkaz na mn. položky pořadí 50 : 39,00000</t>
  </si>
  <si>
    <t>59247377R</t>
  </si>
  <si>
    <t>dlažba betonová dvouvrstvá; čtverec; povrch teraco; růžovobílá; 4/8, 8/16; l = 300 mm; š = 300 mm; tl. 30,0 mm</t>
  </si>
  <si>
    <t>SPCM</t>
  </si>
  <si>
    <t>Specifikace</t>
  </si>
  <si>
    <t>POL3_</t>
  </si>
  <si>
    <t xml:space="preserve">+15% : </t>
  </si>
  <si>
    <t>Odkaz na mn. položky pořadí 19 : 9,00000*1,15</t>
  </si>
  <si>
    <t>59764210R</t>
  </si>
  <si>
    <t>dlažba keramická š = 300 mm; l = 300 mm; h = 9,0 mm; povch hladký, protiskluzová úprava; pro interiér i exteriér</t>
  </si>
  <si>
    <t>Odkaz na mn. položky pořadí 26 : 19,50000*1,15</t>
  </si>
  <si>
    <t>597642410R</t>
  </si>
  <si>
    <t>dlažba keramická sokl; š = 80 mm; l = 300 mm; h = 9,0 mm; povrch matný; pro interiér i exteriér</t>
  </si>
  <si>
    <t>Odkaz na mn. položky pořadí 18 : 9,75000*3,666</t>
  </si>
  <si>
    <t>999281145R00</t>
  </si>
  <si>
    <t>Přesun hmot pro opravy a údržbu objektů pro opravy a údržbu dosavadních objektů včetně vnějších plášťů_x000D_
 výšky do 6 m, nošením</t>
  </si>
  <si>
    <t>Přesun hmot</t>
  </si>
  <si>
    <t>POL7_</t>
  </si>
  <si>
    <t>oborů 801, 803, 811 a 812</t>
  </si>
  <si>
    <t>963015111R00</t>
  </si>
  <si>
    <t>Demontáž prefabrikovaných krycích desek o hmotnosti do 0,06 t</t>
  </si>
  <si>
    <t>801-3</t>
  </si>
  <si>
    <t>kanálů, šachet a žump, manipulace s deskami do vzdálenosti 8 m od osy kanálu, očištění nebo vysekání betonu kolem závěsných ok pro zachycení háků zvedacího mechanizmu,</t>
  </si>
  <si>
    <t>kolektor K3 : 104,0*3,333+0,368</t>
  </si>
  <si>
    <t>kolektor K5 : 15,0*3,333+0,005</t>
  </si>
  <si>
    <t>odbočky kolektorů : 30*3,333+0,01</t>
  </si>
  <si>
    <t>965042141RT2</t>
  </si>
  <si>
    <t>Bourání podkladů pod dlažby nebo litých celistvých dlažeb a mazanin  betonových nebo z litého asfaltu, tloušťky do 100 mm, plochy přes 4 m2</t>
  </si>
  <si>
    <t>kolektor K3 : 104,0*1,1*0,1</t>
  </si>
  <si>
    <t>kolektor K5 : 15,0*1,3*0,1</t>
  </si>
  <si>
    <t>odbočky kolektorů : 30*0,8*0,1</t>
  </si>
  <si>
    <t>965049111RT1</t>
  </si>
  <si>
    <t>Bourání podkladů pod dlažby nebo litých celistvých dlažeb a mazanin  příplatek za bourání mazanin vyztužených svařovanou sítí, tloušťky do 100 mm</t>
  </si>
  <si>
    <t>965081713RT2</t>
  </si>
  <si>
    <t>Bourání podlah z keramických dlaždic, tloušťky do 10 mm, plochy přes 1 m2</t>
  </si>
  <si>
    <t>bez podkladního lože, s jakoukoliv výplní spár</t>
  </si>
  <si>
    <t>965081813RT1</t>
  </si>
  <si>
    <t>Bourání podlah z dlaždic teracových, tloušťky do 30 mm, plochy přes 1 m2</t>
  </si>
  <si>
    <t>965081813RT3</t>
  </si>
  <si>
    <t>Bourání podlah z dlažby kamenné, tloušťky do 30 mm, plochy přes 1 m2</t>
  </si>
  <si>
    <t>"pro zpětné použití" : 128,0</t>
  </si>
  <si>
    <t>965081702R00</t>
  </si>
  <si>
    <t>Soklíků z dlažeb keramických tloušťky do 10 mm, výšky do 100 mm</t>
  </si>
  <si>
    <t>Odkaz na mn. položky pořadí 35 : 19,50000*0,5</t>
  </si>
  <si>
    <t>965081802R00</t>
  </si>
  <si>
    <t>Soklíků z dlažeb keramických tloušťky nad 10 mm, výšky do 150 mm</t>
  </si>
  <si>
    <t>Odkaz na mn. položky pořadí 36 : 9,00000*0,5</t>
  </si>
  <si>
    <t>Odkaz na mn. položky pořadí 37 : 128,00000*0,5</t>
  </si>
  <si>
    <t>970231100R00</t>
  </si>
  <si>
    <t>Řezání cihelného zdiva hloubka řezu 100 mm</t>
  </si>
  <si>
    <t>Odkaz na mn. položky pořadí 43 : 43,00000*2</t>
  </si>
  <si>
    <t>970241100R00</t>
  </si>
  <si>
    <t>Řezání prostého betonu hloubka řezu 100 mm</t>
  </si>
  <si>
    <t>(104,0+15,0+30,0)*2</t>
  </si>
  <si>
    <t>972033271R00</t>
  </si>
  <si>
    <t>Vybourání otvorů v klenbách z cihel plochy do 0,09 m2, tloušťky do 450 mm</t>
  </si>
  <si>
    <t>bez odstranění podlahy a násypu,</t>
  </si>
  <si>
    <t>974031155R00</t>
  </si>
  <si>
    <t>Vysekání rýh v jakémkoliv zdivu cihelném v ploše_x000D_
 do hloubky 100 mm, šířky do 200 mm</t>
  </si>
  <si>
    <t>Včetně pomocného lešení o výšce podlahy do 1900 mm a pro zatížení do 1,5 kPa  (150 kg/m2).</t>
  </si>
  <si>
    <t>974031167R00</t>
  </si>
  <si>
    <t>Vysekání rýh v jakémkoliv zdivu cihelném v ploše_x000D_
 do hloubky 150 mm, šířky do 300 mm</t>
  </si>
  <si>
    <t>6,0*29</t>
  </si>
  <si>
    <t>974031169R00</t>
  </si>
  <si>
    <t>Vysekání rýh v jakémkoliv zdivu cihelném v ploše_x000D_
 příplatek k ceně  za každých 100 mm šířky rýhy hloubky do 150 mm</t>
  </si>
  <si>
    <t>Odkaz na mn. položky pořadí 44 : 174,00000</t>
  </si>
  <si>
    <t>974042565R00</t>
  </si>
  <si>
    <t>Vysekání rýh v podlaze betonové do hloubky 150 mm, šířky do 200 mm</t>
  </si>
  <si>
    <t>nebo dlažbě s betonovým podkladem</t>
  </si>
  <si>
    <t>979054442R00</t>
  </si>
  <si>
    <t>Očištění vybouraných obrubníků, dlaždic dlaždic, desek nebo tvarovek s původním vyplněním spár cementovou maltou</t>
  </si>
  <si>
    <t>822-1</t>
  </si>
  <si>
    <t>krajníků, desek nebo panelů od spojovacího materiálu s odklizením a uložením očištěných hmot a spojovacího materiálu na skládku na vzdálenost do 10 m</t>
  </si>
  <si>
    <t>711140101R00</t>
  </si>
  <si>
    <t>Odstranění izolace proti vodě - pásy přitavením vodorovné, 1 vrstva</t>
  </si>
  <si>
    <t>kolektor K3 : 104,0*1,3</t>
  </si>
  <si>
    <t>kolektor K5 : 15,0*1,5</t>
  </si>
  <si>
    <t>odbočky kolektorů : 30*0,8</t>
  </si>
  <si>
    <t>776401800R00</t>
  </si>
  <si>
    <t>Demontáž soklíků nebo lišt pryžových nebo PVC odstranění a uložení na hromady</t>
  </si>
  <si>
    <t>Odkaz na mn. položky pořadí 50 : 39,00000*0,5</t>
  </si>
  <si>
    <t>776511820RT3</t>
  </si>
  <si>
    <t>Odstranění povlakových podlah z nášlapné plochy lepených, s podložkou, z ploch do 10 m2</t>
  </si>
  <si>
    <t>910      T0</t>
  </si>
  <si>
    <t>Hzs-nezměřitelné pomocné stavební práce a přípomoci</t>
  </si>
  <si>
    <t>910      T1</t>
  </si>
  <si>
    <t>Hzs-nezměřitelné bourací práce</t>
  </si>
  <si>
    <t>941955002R00</t>
  </si>
  <si>
    <t>Lešení lehké pracovní pomocné pomocné, o výšce lešeňové podlahy přes 1,2 do 1,9 m</t>
  </si>
  <si>
    <t>800-3</t>
  </si>
  <si>
    <t>3,0*29</t>
  </si>
  <si>
    <t>952902110R00</t>
  </si>
  <si>
    <t>Čištění budov zametáním v místnostech, chodbách, na schodišti a na půdě</t>
  </si>
  <si>
    <t>979092111R00</t>
  </si>
  <si>
    <t xml:space="preserve">Vyklízení ulehlé suti z prostorů hloubka od 0 do 2 m, ručně,  </t>
  </si>
  <si>
    <t>800-2</t>
  </si>
  <si>
    <t>o půdorysné ploše do 15 m2 na vzdálenost do 3 m od okraje vyklízeného prostoru nebo s naložením na dopravní prostředek,</t>
  </si>
  <si>
    <t>kolektor K3 : 104*0,8*0,15</t>
  </si>
  <si>
    <t>kolektor K5 : 15,0*1,0*0,15</t>
  </si>
  <si>
    <t>904      R02</t>
  </si>
  <si>
    <t>Hzs-zkousky v ramci montaz.praci, Topná zkouška</t>
  </si>
  <si>
    <t>713400842R00</t>
  </si>
  <si>
    <t>Odstranění tepelné izolace potrubí z vláknitých materiálů_x000D_
 s konstrukcí včetně povrchové úpravy</t>
  </si>
  <si>
    <t>800-713</t>
  </si>
  <si>
    <t>Odkaz na mn. položky pořadí 60 : 800,00000*0,1</t>
  </si>
  <si>
    <t>722130913R00</t>
  </si>
  <si>
    <t>Opravy vodovodního potrubí závitového přeřezání ocelové trubky, do DN 25</t>
  </si>
  <si>
    <t>800-721</t>
  </si>
  <si>
    <t>722130916R00</t>
  </si>
  <si>
    <t>Opravy vodovodního potrubí závitového přeřezání ocelové trubky, přes DN 25 do DN 50</t>
  </si>
  <si>
    <t>722181812R00</t>
  </si>
  <si>
    <t>Demontáž plstěných pásů z trub do D 50</t>
  </si>
  <si>
    <t>733110803R00</t>
  </si>
  <si>
    <t>Demontáž potrubí z ocelových trubek závitových do DN 15</t>
  </si>
  <si>
    <t>800-731</t>
  </si>
  <si>
    <t>Odkaz na mn. položky pořadí 105 : 669,00000</t>
  </si>
  <si>
    <t>733110806R00</t>
  </si>
  <si>
    <t>Demontáž potrubí z ocelových trubek závitových přes 15 do DN 32</t>
  </si>
  <si>
    <t>Odkaz na mn. položky pořadí 106 : 68,00000</t>
  </si>
  <si>
    <t>Odkaz na mn. položky pořadí 107 : 88,00000</t>
  </si>
  <si>
    <t>Odkaz na mn. položky pořadí 108 : 56,00000</t>
  </si>
  <si>
    <t>Odkaz na mn. položky pořadí 109 : 15,00000</t>
  </si>
  <si>
    <t>733110808R00</t>
  </si>
  <si>
    <t>Demontáž potrubí z ocelových trubek závitových přes 32 do DN 50</t>
  </si>
  <si>
    <t>Odkaz na mn. položky pořadí 110 : 27,00000</t>
  </si>
  <si>
    <t>Odkaz na mn. položky pořadí 111 : 256,00000</t>
  </si>
  <si>
    <t>733191816R00</t>
  </si>
  <si>
    <t>Demontáž příslušenství potrubí - odřezání třmenových držáků bez demontáže konzol nebo výložníků  do D 44,5</t>
  </si>
  <si>
    <t>733191823R00</t>
  </si>
  <si>
    <t>Demontáž příslušenství potrubí - odřezání třmenových držáků bez demontáže konzol nebo výložníků  přes 44,5 do D 76</t>
  </si>
  <si>
    <t>733890801R00</t>
  </si>
  <si>
    <t>Vnitrostaveništní přemístění demontovaných hmot rozvodů potrubí vodorovně do 100 m_x000D_
 z objektů výšky do 6 m</t>
  </si>
  <si>
    <t>734200811R00</t>
  </si>
  <si>
    <t xml:space="preserve">Demontáž závitových armatur s jedním závitem, do G 1/2" </t>
  </si>
  <si>
    <t>734200821R00</t>
  </si>
  <si>
    <t xml:space="preserve">Demontáž závitových armatur se dvěma závity, do G 1/2" </t>
  </si>
  <si>
    <t>734890801R00</t>
  </si>
  <si>
    <t>Vnitrostaveništní přemístění demontovaných hmot armatur vodorovně do 100 m_x000D_
 z objektů výšky do 6 m</t>
  </si>
  <si>
    <t>713552131R00</t>
  </si>
  <si>
    <t>Protipožární kabelové přepážky Protipožární trubní ucpávky EI 90, do D 108 mm, stěna, Výrobek izolační pro budovy z minerální vlny (MW) tvar: deska; použití: podlahy; tloušťka d = 30,0 mm; hrana: rovná; OH = 100 kg/m3; lambda = 0,035...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</si>
  <si>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</si>
  <si>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>Včetně pomocného lešení o výšce podlahy do 1900 mm a pro zatížení do 1,5 kPa.</t>
  </si>
  <si>
    <t>722182004RT2</t>
  </si>
  <si>
    <t>Montáž tepelné izolace potrubí samolepicí spoj a příčné stažení páskou, přes DN 25 do DN 40</t>
  </si>
  <si>
    <t>51+13+24</t>
  </si>
  <si>
    <t>722182006RT2</t>
  </si>
  <si>
    <t>Montáž tepelné izolace potrubí samolepicí spoj a příčné stažení páskou, přes DN 40 do DN 80</t>
  </si>
  <si>
    <t>722182011RT1</t>
  </si>
  <si>
    <t>Montáž tepelné izolace potrubí lepicí páska, sponky, do DN 25</t>
  </si>
  <si>
    <t>550+62+80</t>
  </si>
  <si>
    <t>28323361R</t>
  </si>
  <si>
    <t>páska spojovací Al, PE; samolepicí; jednostranně; spoj parotěsný; š = 50,0 mm; l = 100 m</t>
  </si>
  <si>
    <t>283771008R</t>
  </si>
  <si>
    <t>pouzdro potrubní tvarovatelné; pěnový polyetylén; vnitřní průměr 15,0 mm; tl. izolace 20,0 mm; provozní teplota  -65 až 90 °C; tepelná vodivost (10°C) 0,0380 W/mK</t>
  </si>
  <si>
    <t>283771021R</t>
  </si>
  <si>
    <t>pouzdro potrubní tvarovatelné; pěnový polyetylén; vnitřní průměr 18,0 mm; tl. izolace 20,0 mm; provozní teplota  -65 až 90 °C; tepelná vodivost (10°C) 0,0380 W/mK</t>
  </si>
  <si>
    <t>283771032R</t>
  </si>
  <si>
    <t>pouzdro potrubní tvarovatelné; pěnový polyetylén; vnitřní průměr 22,0 mm; tl. izolace 20,0 mm; provozní teplota  -65 až 90 °C; tepelná vodivost (10°C) 0,0380 W/mK</t>
  </si>
  <si>
    <t>28377130R</t>
  </si>
  <si>
    <t>spona na potrubní pouzdro; plastová; tl = 1,00 mm; š = 4,9 mm; l = 32 mm; šedá</t>
  </si>
  <si>
    <t>28377135R</t>
  </si>
  <si>
    <t>páska spojovací PVC; samolepicí; jednostranně; tl. 0,19 mm; š = 38,0 mm; l = 20 m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</si>
  <si>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</si>
  <si>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</si>
  <si>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</si>
  <si>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</si>
  <si>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</si>
  <si>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</si>
  <si>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</si>
  <si>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</si>
  <si>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998713201R00</t>
  </si>
  <si>
    <t>Přesun hmot pro izolace tepelné v objektech výšky do 6 m</t>
  </si>
  <si>
    <t>50 m vodorovně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</si>
  <si>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</si>
  <si>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</si>
  <si>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</si>
  <si>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</si>
  <si>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</si>
  <si>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</si>
  <si>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722131932R00</t>
  </si>
  <si>
    <t>Opravy vodovodního potrubí závitového propojení dosavadního potrubí, DN 20</t>
  </si>
  <si>
    <t>722131933R00</t>
  </si>
  <si>
    <t>Opravy vodovodního potrubí závitového propojení dosavadního potrubí, DN 25</t>
  </si>
  <si>
    <t>722131934R00</t>
  </si>
  <si>
    <t>Opravy vodovodního potrubí závitového propojení dosavadního potrubí, DN 32</t>
  </si>
  <si>
    <t>722131936R00</t>
  </si>
  <si>
    <t>Opravy vodovodního potrubí závitového propojení dosavadního potrubí, DN 50</t>
  </si>
  <si>
    <t>722172712R00</t>
  </si>
  <si>
    <t>Potrubí z plastických hmot polypropylenové potrubí PP-R, D 25 mm, s 3,5 mm, PN 16, polyfúzně svařované, bez zednických výpomocí</t>
  </si>
  <si>
    <t>včetně tvarovek, bez zednických výpomocí</t>
  </si>
  <si>
    <t>Potrubí včetně tvarovek bez zednických výpomocí.</t>
  </si>
  <si>
    <t>722172713R00</t>
  </si>
  <si>
    <t>Potrubí z plastických hmot polypropylenové potrubí PP-R, D 32 mm, s 4,4 mm, PN 16, polyfúzně svařované, bez zednických výpomocí</t>
  </si>
  <si>
    <t>722172716R00</t>
  </si>
  <si>
    <t>Potrubí z plastických hmot polypropylenové potrubí PP-R, D 63 mm, s 8,6 mm, PN 16, polyfúzně svařované, bez zednických výpomocí</t>
  </si>
  <si>
    <t>722181214RT8</t>
  </si>
  <si>
    <t>Izolace vodovodního potrubí návleková z trubic z pěnového polyetylenu, tloušťka stěny 20 mm, d 25 mm</t>
  </si>
  <si>
    <t>V položce je kalkulována dodávka izolační trubice, spon a lepicí pásky.</t>
  </si>
  <si>
    <t>722181214RU1</t>
  </si>
  <si>
    <t>Izolace vodovodního potrubí návleková z trubic z pěnového polyetylenu, tloušťka stěny 20 mm, d 32 mm</t>
  </si>
  <si>
    <t>722181214RY3</t>
  </si>
  <si>
    <t>Izolace vodovodního potrubí návleková z trubic z pěnového polyetylenu, tloušťka stěny 20 mm, d 63 mm</t>
  </si>
  <si>
    <t>722190901R00</t>
  </si>
  <si>
    <t>Uzavření nebo otevření vodovodního potrubí při opravě</t>
  </si>
  <si>
    <t>včetně vypuštění a napuštění,</t>
  </si>
  <si>
    <t>11*2</t>
  </si>
  <si>
    <t>722280106R00</t>
  </si>
  <si>
    <t>Tlakové zkoušky vodovodního potrubí do DN 32</t>
  </si>
  <si>
    <t>Včetně dodávky vody, uzavření a zabezpečení konců potrubí.</t>
  </si>
  <si>
    <t>Odkaz na mn. položky pořadí 92 : 16,00000</t>
  </si>
  <si>
    <t>Odkaz na mn. položky pořadí 93 : 60,00000</t>
  </si>
  <si>
    <t>722280109R00</t>
  </si>
  <si>
    <t>Tlakové zkoušky vodovodního potrubí přes DN 50 do DN 65</t>
  </si>
  <si>
    <t>Odkaz na mn. položky pořadí 94 : 21,00000</t>
  </si>
  <si>
    <t>722290234R00</t>
  </si>
  <si>
    <t>Proplach a dezinfekce vodovodního potrubí do DN 80</t>
  </si>
  <si>
    <t>Včetně dodání desinfekčního prostředku.</t>
  </si>
  <si>
    <t>Odkaz na mn. položky pořadí 100 : 76,00000</t>
  </si>
  <si>
    <t>Odkaz na mn. položky pořadí 101 : 21,00000</t>
  </si>
  <si>
    <t>722290821R00</t>
  </si>
  <si>
    <t>Vnitrostaveništní přemístění vybouraných hmot svislé, v objektech výšky do 6m</t>
  </si>
  <si>
    <t>vodorovně do 100 m,</t>
  </si>
  <si>
    <t>998722201R00</t>
  </si>
  <si>
    <t>Přesun hmot pro vnitřní vodovod v objektech výšky do 6 m</t>
  </si>
  <si>
    <t>vodorovně do 50 m</t>
  </si>
  <si>
    <t>722161112R00</t>
  </si>
  <si>
    <t>Potrubí z trubek měděných spojované lisováním D 15 mm, s 1,0 mm</t>
  </si>
  <si>
    <t>včetně tvarovek, bez zednických výpomocí,</t>
  </si>
  <si>
    <t>722161113R00</t>
  </si>
  <si>
    <t>Potrubí z trubek měděných spojované lisováním D 18 mm, s 1,0 mm</t>
  </si>
  <si>
    <t>722161114R00</t>
  </si>
  <si>
    <t>Potrubí z trubek měděných spojované lisováním D 22 mm, s 1,0 mm</t>
  </si>
  <si>
    <t>722161115R00</t>
  </si>
  <si>
    <t>Potrubí z trubek měděných spojované lisováním D 28 mm, s 1,0 mm</t>
  </si>
  <si>
    <t>722161116R00</t>
  </si>
  <si>
    <t>Potrubí z trubek měděných spojované lisováním D 35 mm, s 1,5 mm</t>
  </si>
  <si>
    <t>722161117R00</t>
  </si>
  <si>
    <t>Potrubí z trubek měděných spojované lisováním D 42 mm, s 1,5 mm</t>
  </si>
  <si>
    <t>722161118R00</t>
  </si>
  <si>
    <t>Potrubí z trubek měděných spojované lisováním D 54 mm, s 2,0 mm</t>
  </si>
  <si>
    <t>733161910R00</t>
  </si>
  <si>
    <t>Oprava rozvodu potrubí z měděných trubek propojení měděného potrubí, D 76 mm</t>
  </si>
  <si>
    <t>733161962R00</t>
  </si>
  <si>
    <t>Oprava rozvodu potrubí z měděných trubek zaslepení měděného potrubí včetně víčka, D 15 mm</t>
  </si>
  <si>
    <t>12*2+17*2</t>
  </si>
  <si>
    <t>733167001R00</t>
  </si>
  <si>
    <t>Příplatek k ceně za zhotovení přípojky z trubek měděných D 15 mm, tloušťka stěny 1 mm</t>
  </si>
  <si>
    <t>43*2</t>
  </si>
  <si>
    <t>733190306R00</t>
  </si>
  <si>
    <t xml:space="preserve">Tlakové zkoušky potrubí ocelových závitových, plastových, měděných do D 35 </t>
  </si>
  <si>
    <t>733190307R00</t>
  </si>
  <si>
    <t>Tlakové zkoušky potrubí ocelových závitových, plastových, měděných do D 64</t>
  </si>
  <si>
    <t>733224231</t>
  </si>
  <si>
    <t>Příplatek k potrubí měděnému za zhotovení přípojky z trubek měděných D 76,1x2 mm</t>
  </si>
  <si>
    <t>998733201R00</t>
  </si>
  <si>
    <t>Přesun hmot pro rozvody potrubí v objektech výšky do 6 m</t>
  </si>
  <si>
    <t>734209112R00</t>
  </si>
  <si>
    <t>Montáž závitové armatury se dvěma závity, G 3/8", bez dodávky materiálu</t>
  </si>
  <si>
    <t>Odkaz na mn. položky pořadí 141 : 2,00000</t>
  </si>
  <si>
    <t>Odkaz na mn. položky pořadí 127 : 1,00000</t>
  </si>
  <si>
    <t>734209115R00</t>
  </si>
  <si>
    <t>Montáž závitové armatury se dvěma závity, G 1", bez dodávky materiálu</t>
  </si>
  <si>
    <t>Odkaz na mn. položky pořadí 142 : 2,00000</t>
  </si>
  <si>
    <t>Odkaz na mn. položky pořadí 134 : 2,00000</t>
  </si>
  <si>
    <t>734209113R00</t>
  </si>
  <si>
    <t>Montáž závitové armatury se dvěma závity, G 1/2", bez dodávky materiálu</t>
  </si>
  <si>
    <t>Odkaz na mn. položky pořadí 126 : 38,00000</t>
  </si>
  <si>
    <t>Odkaz na mn. položky pořadí 137 : 38,00000</t>
  </si>
  <si>
    <t>734209114R00</t>
  </si>
  <si>
    <t>Montáž závitové armatury se dvěma závity, G 3/4", bez dodávky materiálu</t>
  </si>
  <si>
    <t>Odkaz na mn. položky pořadí 128 : 1,00000</t>
  </si>
  <si>
    <t>734209116R00</t>
  </si>
  <si>
    <t>Montáž závitové armatury se dvěma závity, G 5/4", bez dodávky materiálu</t>
  </si>
  <si>
    <t>Odkaz na mn. položky pořadí 129 : 1,00000</t>
  </si>
  <si>
    <t>Odkaz na mn. položky pořadí 135 : 1,00000</t>
  </si>
  <si>
    <t>734209117R00</t>
  </si>
  <si>
    <t>Montáž závitové armatury se dvěma závity, G 6/4", bez dodávky materiálu</t>
  </si>
  <si>
    <t>Odkaz na mn. položky pořadí 130 : 1,00000</t>
  </si>
  <si>
    <t>Odkaz na mn. položky pořadí 136 : 1,00000</t>
  </si>
  <si>
    <t>734211112R00</t>
  </si>
  <si>
    <t>Ventil odvzdušňovací, ruční, mosazný, PN 6, DN 8, včetně dodávky materiálu</t>
  </si>
  <si>
    <t>734226212RT1</t>
  </si>
  <si>
    <t>Ventil termostatický, dvouregulační, přímý, mosazný, DN 15, bez termostatické hlavice, PN 10, vnější závit, včetně dodávky materiálu</t>
  </si>
  <si>
    <t>734235120R00</t>
  </si>
  <si>
    <t>Kohout kulový, mosazný, DN 10, PN 42, vnitřní-vnitřní, včetně dodávky materiálu</t>
  </si>
  <si>
    <t>734235122R00</t>
  </si>
  <si>
    <t>Kohout kulový, mosazný, DN 20, PN 42,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</si>
  <si>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</si>
  <si>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</si>
  <si>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</si>
  <si>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</si>
  <si>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734263311R00</t>
  </si>
  <si>
    <t>Šroubení topenářské, přímé, mosazné, DN 10, PN 10, včetně dodávky materiálu</t>
  </si>
  <si>
    <t>734263312R00</t>
  </si>
  <si>
    <t>Šroubení topenářské, přímé, mosazné, DN 15, PN 10, včetně dodávky materiálu</t>
  </si>
  <si>
    <t>734263313R00</t>
  </si>
  <si>
    <t>Šroubení topenářské, přímé, mosazné, DN 20, PN 10, včetně dodávky materiálu</t>
  </si>
  <si>
    <t>734263314R00</t>
  </si>
  <si>
    <t>Šroubení topenářské, přímé, mosazné, DN 25, PN 10, včetně dodávky materiálu</t>
  </si>
  <si>
    <t>734263315R00</t>
  </si>
  <si>
    <t>Šroubení topenářské, přímé, mosazné, DN 32, PN 10, včetně dodávky materiálu</t>
  </si>
  <si>
    <t>734263316R00</t>
  </si>
  <si>
    <t>Šroubení topenářské, přímé, mosazné, DN 40, PN 10, včetně dodávky materiálu</t>
  </si>
  <si>
    <t>734266222R00</t>
  </si>
  <si>
    <t>Šroubení uzavíratelné radiátorové regulační s vypouštěním, přímé, bronzové, DN 15, PN 10, včetně dodávky materiálu</t>
  </si>
  <si>
    <t>734291113R00</t>
  </si>
  <si>
    <t>Kohout kulový, napouštěcí a vypouštěcí, mosazný, DN 15, PN 10, včetně dodávky materiálu, Kohout vypouštěcí vodovodní</t>
  </si>
  <si>
    <t>734291951MTZ</t>
  </si>
  <si>
    <t>Montáž hlavic ručního/termostat.ovládání</t>
  </si>
  <si>
    <t>5513730670R</t>
  </si>
  <si>
    <t>hlavice termostatická vysoce odolná zabezpečená s vestavěným čidlem; regulační rozsah 8,0 až 26,0 °C; ovládání ruční; provedení kapalinová</t>
  </si>
  <si>
    <t>5513806010S</t>
  </si>
  <si>
    <t>Vyvažovací ventil DN 10</t>
  </si>
  <si>
    <t>5513806013S</t>
  </si>
  <si>
    <t>Vyvažovací ventil DN 25</t>
  </si>
  <si>
    <t>998734201R00</t>
  </si>
  <si>
    <t>Přesun hmot pro armatury v objektech výšky do 6 m</t>
  </si>
  <si>
    <t>735000912R00</t>
  </si>
  <si>
    <t>Regulace otopného systému při opravách vyregulování dvojregulačních ventilů a kohoutů s termostatickým ovládáním</t>
  </si>
  <si>
    <t>735117110R00</t>
  </si>
  <si>
    <t>Otopná tělesa litinová článková doplňkové práce odpojení a připojení těles po nátěru</t>
  </si>
  <si>
    <t>900/160 - 0,45 m2/kus : (11+13)*0,45</t>
  </si>
  <si>
    <t>500/220 - 0,28 m2/kus : 16*0,28</t>
  </si>
  <si>
    <t>500/200 - 0,27 m2/kus : (14+15+15+12)*0,27</t>
  </si>
  <si>
    <t>500/160 - 0,248 m2/kus : (22+22+22+21+22+22+20+13+13+16+18+10+21)*0,248</t>
  </si>
  <si>
    <t>500/150 - 0,24 m2/kus : (20+17+15+20+20+20+20+20+20+20+10)*0,24</t>
  </si>
  <si>
    <t>300/200 - 0,18 m2/kus : (20+10)*0,18</t>
  </si>
  <si>
    <t>TER 813/95 - 0,31 m2/kus : (14+17+18)*0,31</t>
  </si>
  <si>
    <t>TER 623/130 - 0,303 m2/kus : (18+12)*0,303</t>
  </si>
  <si>
    <t>735111810R00</t>
  </si>
  <si>
    <t>Demontáž radiátorů litinových článkových</t>
  </si>
  <si>
    <t>735193011R00</t>
  </si>
  <si>
    <t>Čištění otopných těles kartáčem</t>
  </si>
  <si>
    <t>735191902R00</t>
  </si>
  <si>
    <t>Ostatní opravy otopných těles vyzkoušení otopných těles po opravě tlakem_x000D_
 litinových</t>
  </si>
  <si>
    <t>735191904R00</t>
  </si>
  <si>
    <t>Ostatní opravy otopných těles vyčištění otopných těles propláchnutím vodou_x000D_
 litinových</t>
  </si>
  <si>
    <t>735191905R00</t>
  </si>
  <si>
    <t>Ostatní opravy otopných těles odvzdušnění _x000D_
 otopných těles</t>
  </si>
  <si>
    <t>735191910R00</t>
  </si>
  <si>
    <t>Ostatní opravy otopných těles napuštění vody do otopného systému včetně potrubí (bez kotle a ohříváků)_x000D_
 otopných těles</t>
  </si>
  <si>
    <t>Hodnota z bývalého odkazu. : 168,576</t>
  </si>
  <si>
    <t>735192911R00</t>
  </si>
  <si>
    <t>Ostatní opravy otopných těles zpětná montáž otopných těles článkových_x000D_
 litinových</t>
  </si>
  <si>
    <t>735494811R00</t>
  </si>
  <si>
    <t>Vypuštění vody z otopných soustav bez kotlů, ohříváků, zásobníků a nádrží</t>
  </si>
  <si>
    <t>( bez kotlů, ohříváků, zásobníků a nádrží )</t>
  </si>
  <si>
    <t>998735201R00</t>
  </si>
  <si>
    <t>Přesun hmot pro otopná tělesa v objektech výšky do 6 m</t>
  </si>
  <si>
    <t>767885002R00</t>
  </si>
  <si>
    <t>Žlab podpůrný pozinkovaný, pro vedení plastového potrubí, D 25 mm</t>
  </si>
  <si>
    <t>800-767</t>
  </si>
  <si>
    <t>Položky neobsahují montáž objímek a konzol.</t>
  </si>
  <si>
    <t>767885003R00</t>
  </si>
  <si>
    <t>Žlab podpůrný pozinkovaný, pro vedení plastového potrubí, D 32 mm</t>
  </si>
  <si>
    <t>767885006R00</t>
  </si>
  <si>
    <t>Žlab podpůrný pozinkovaný, pro vedení plastového potrubí, D 63 mm</t>
  </si>
  <si>
    <t>767995101R00</t>
  </si>
  <si>
    <t>Výroba a montáž atypických kovovových doplňků staveb hmotnosti do 5 kg</t>
  </si>
  <si>
    <t>kg</t>
  </si>
  <si>
    <t>0,75 kg/m : (104*2*0,75)+(15,0*4*0,75)</t>
  </si>
  <si>
    <t>0,25 kg/m : (14+55+19)*0,25</t>
  </si>
  <si>
    <t>55399994R</t>
  </si>
  <si>
    <t>výrobek kovový zámečnický, atypický</t>
  </si>
  <si>
    <t>Kotvy, úhelníky apod.atypické výrobky : 223</t>
  </si>
  <si>
    <t>998767201R00</t>
  </si>
  <si>
    <t>Přesun hmot pro kovové stavební doplňk. konstrukce v objektech výšky do 6 m</t>
  </si>
  <si>
    <t>783324340R00</t>
  </si>
  <si>
    <t>Nátěry otopných těles syntetické litinových radiátorů, základní + dvojnásobné s 2x emailováním</t>
  </si>
  <si>
    <t>800-783</t>
  </si>
  <si>
    <t>784450010RAB</t>
  </si>
  <si>
    <t>Malby z malířských směsí disperzní, penetrace jednonásobná, malba dvojnásobná, bílá</t>
  </si>
  <si>
    <t>Odkaz na mn. položky pořadí 4 : 29,00000</t>
  </si>
  <si>
    <t>Odkaz na mn. položky pořadí 8 : 90,75000</t>
  </si>
  <si>
    <t>979094211R00</t>
  </si>
  <si>
    <t>Nakládání nebo překládání vybourané suti</t>
  </si>
  <si>
    <t>Přesun suti</t>
  </si>
  <si>
    <t>POL8_</t>
  </si>
  <si>
    <t>979011211R00</t>
  </si>
  <si>
    <t>Svislá doprava suti a vybouraných hmot nošením za prvé podlaží nad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</si>
  <si>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</si>
  <si>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</si>
  <si>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</si>
  <si>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</si>
  <si>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</si>
  <si>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</si>
  <si>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</si>
  <si>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</si>
  <si>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</si>
  <si>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</si>
  <si>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dřeva, skupina 17 09 04 z Katalogu odpadů</t>
  </si>
  <si>
    <t>979093111R00</t>
  </si>
  <si>
    <t>Uložení suti na skládku bez zhutnění</t>
  </si>
  <si>
    <t>800-6</t>
  </si>
  <si>
    <t>s hrubým urovnáním,</t>
  </si>
  <si>
    <t>30 - 40 cm : (19,5+31,5)*0,35</t>
  </si>
  <si>
    <t>Odkaz na mn. položky pořadí 28 : 260,00000</t>
  </si>
  <si>
    <t>612401291RT2</t>
  </si>
  <si>
    <t>Omítky malých ploch vnitřních stěn přes 0,09 do 0,25 m2, vápennou štukovou omítkou</t>
  </si>
  <si>
    <t>Odkaz na mn. položky pořadí 37 : 1,00000*2</t>
  </si>
  <si>
    <t>Odkaz na mn. položky pořadí 39 : 31,50000*2</t>
  </si>
  <si>
    <t>Odkaz na mn. položky pořadí 38 : 19,50000</t>
  </si>
  <si>
    <t>Odkaz na mn. položky pořadí 38 : 19,50000*0,3</t>
  </si>
  <si>
    <t>Odkaz na mn. položky pořadí 39 : 31,50000*0,4</t>
  </si>
  <si>
    <t>Odkaz na mn. položky pořadí 6 : 18,45000*1,1</t>
  </si>
  <si>
    <t>Odkaz na mn. položky pořadí 29 : 8,17500</t>
  </si>
  <si>
    <t>Odkaz na mn. položky pořadí 41 : 15,00000*0,03</t>
  </si>
  <si>
    <t>kolektor K3 : 64,5*1,3*7,99*0,001*1,2</t>
  </si>
  <si>
    <t>odbočky kolektoru : 13,5*0,8*7,99*0,001*1,2</t>
  </si>
  <si>
    <t>Odkaz na mn. položky pořadí 9 : 8,17500</t>
  </si>
  <si>
    <t>Odkaz na mn. položky pořadí 10 : 0,45000</t>
  </si>
  <si>
    <t>kolektor K3 : 64,5*2</t>
  </si>
  <si>
    <t>odbočky kolektoru : 13,5*2</t>
  </si>
  <si>
    <t>Odkaz na mn. položky pořadí 33 : 58,50000</t>
  </si>
  <si>
    <t>Odkaz na mn. položky pořadí 34 : 13,00000</t>
  </si>
  <si>
    <t>Odkaz na mn. položky pořadí 32 : 26,00000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</si>
  <si>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</si>
  <si>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</si>
  <si>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Odkaz na mn. položky pořadí 43 : 94,65000</t>
  </si>
  <si>
    <t>Odkaz na mn. položky pořadí 31 : 117,00000</t>
  </si>
  <si>
    <t>781950010RAA</t>
  </si>
  <si>
    <t>Opravy obkladů keramických výměna vnitřního obkladu</t>
  </si>
  <si>
    <t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t>
  </si>
  <si>
    <t>Svislé přemístění ze 2. NP, nebo 1. PP, vodorovné vnitrostaveništní přemístění do 30 m, odvoz na skládku do 10 km. Bez poplatku za skládku.</t>
  </si>
  <si>
    <t>0,4*0,9</t>
  </si>
  <si>
    <t>Odkaz na mn. položky pořadí 23 : 117,00000*1,15</t>
  </si>
  <si>
    <t>Odkaz na mn. položky pořadí 16 : 58,50000*3,666</t>
  </si>
  <si>
    <t>kolektor K3 : (24,5+9+31)*3,333+0,0215</t>
  </si>
  <si>
    <t>odbočky kolektoru : (0,5*7+2,5*4)*3,333+0,0045</t>
  </si>
  <si>
    <t>kolektor K3 : (24,5+9+31)*1,1*0,1</t>
  </si>
  <si>
    <t>odbočky kolektoru : 13,5*0,8*0,1</t>
  </si>
  <si>
    <t>"pro zpětné použití" : 26,0</t>
  </si>
  <si>
    <t>Odkaz na mn. položky pořadí 31 : 117,00000*0,5</t>
  </si>
  <si>
    <t>Odkaz na mn. položky pořadí 32 : 26,00000*0,5</t>
  </si>
  <si>
    <t>Odkaz na mn. položky pořadí 38 : 19,50000*2</t>
  </si>
  <si>
    <t>kolektor K3 : 140*2</t>
  </si>
  <si>
    <t>971033351R00</t>
  </si>
  <si>
    <t>Vybourání otvorů ve zdivu cihelném z jakýchkoliv cihel pálených_x000D_
 na jakoukoliv maltu vápenou nebo vápenocementovou, plochy do 0,09 m2, tloušťky do 450 mm</t>
  </si>
  <si>
    <t>základovém nebo nadzákladovém,</t>
  </si>
  <si>
    <t>1,5*13</t>
  </si>
  <si>
    <t>3,5*9</t>
  </si>
  <si>
    <t>Odkaz na mn. položky pořadí 39 : 31,50000</t>
  </si>
  <si>
    <t>kolektor K3 : 64,5*1,3</t>
  </si>
  <si>
    <t>odbočky kolektoru : 13,5*0,8</t>
  </si>
  <si>
    <t>733161902R00</t>
  </si>
  <si>
    <t>Oprava rozvodu potrubí z měděných trubek propojení měděného potrubí, D 15 mm</t>
  </si>
  <si>
    <t>49*2</t>
  </si>
  <si>
    <t>Odkaz na mn. položky pořadí 66 : 46,00000</t>
  </si>
  <si>
    <t>Odkaz na mn. položky pořadí 67 : 46,00000</t>
  </si>
  <si>
    <t>500/220 - 0,28 m2/kus : (16+16+16+16+10+13)*0,28</t>
  </si>
  <si>
    <t>500/200 - 0,27 m2/kus : (19+14+16+16+16+16+20+20+14)*0,27</t>
  </si>
  <si>
    <t>500/160 - 0,248 m2/kus : (14+15+15+10+11+15+14+15+15+15+20)*0,248</t>
  </si>
  <si>
    <t>500/150 - 0,24 m2/kus : (14+17+12+12+12+18+18+14+16+20+16+8+14+15+15+15)*0,24</t>
  </si>
  <si>
    <t>TER 623/130 - 0,303 m2/kus : (15+15+10)*0,303</t>
  </si>
  <si>
    <t>735118110R00</t>
  </si>
  <si>
    <t>Otopná tělesa litinová článková doplňkové práce tlaková zkouška - vodou</t>
  </si>
  <si>
    <t>735119140R00</t>
  </si>
  <si>
    <t>Otopná tělesa litinová článková montáž bez rozlišení, bez dodávky materiálu</t>
  </si>
  <si>
    <t>500/220 - 0,345 m2/kus : 22*0,345</t>
  </si>
  <si>
    <t>Odkaz na mn. položky pořadí 74 : 7,59000</t>
  </si>
  <si>
    <t>Odkaz na mn. položky pořadí 81 : 173,32200</t>
  </si>
  <si>
    <t>48450763N6</t>
  </si>
  <si>
    <t>Těleso otopné litinové 22 článků, 500/220</t>
  </si>
  <si>
    <t>998735202R00</t>
  </si>
  <si>
    <t>Přesun hmot pro otopná tělesa v objektech výšky do 12 m</t>
  </si>
  <si>
    <t>0,75 kg/m : 64,5*0,75*2</t>
  </si>
  <si>
    <t>Kotvy, úhelníky apod.atypické výrobky : 96,75</t>
  </si>
  <si>
    <t>Odkaz na mn. položky pořadí 3 : 2,00000</t>
  </si>
  <si>
    <t>Odkaz na mn. položky pořadí 7 : 20,29500</t>
  </si>
  <si>
    <t>30 - 40 cm : (60,0+66,0)*0,35</t>
  </si>
  <si>
    <t>Odkaz na mn. položky pořadí 33 : 823,00000</t>
  </si>
  <si>
    <t>Odkaz na mn. položky pořadí 43 : 11,00000</t>
  </si>
  <si>
    <t>Odkaz na mn. položky pořadí 45 : 66,00000*2</t>
  </si>
  <si>
    <t>Odkaz na mn. položky pořadí 44 : 60,00000</t>
  </si>
  <si>
    <t>Odkaz na mn. položky pořadí 44 : 60,00000*0,3</t>
  </si>
  <si>
    <t>Odkaz na mn. položky pořadí 45 : 66,00000*0,4</t>
  </si>
  <si>
    <t>Odkaz na mn. položky pořadí 7 : 44,40000*1,1</t>
  </si>
  <si>
    <t>Odkaz na mn. položky pořadí 34 : 28,54000</t>
  </si>
  <si>
    <t>Odkaz na mn. položky pořadí 47 : 30,00000*0,03</t>
  </si>
  <si>
    <t>kolektor K1 : 10,0*1,3*7,99*0,001*1,2</t>
  </si>
  <si>
    <t>kolektor K2 : 62,0*1,3*7,99*0,001*1,2</t>
  </si>
  <si>
    <t>kolektor K3 : 70,0*1,1*7,99*0,001*1,2</t>
  </si>
  <si>
    <t>kolektor K4 : 79,0*1,2*7,99*0,001*1,2</t>
  </si>
  <si>
    <t>odbočky kolektorů : 25,0*0,8*7,99*0,001*1,2</t>
  </si>
  <si>
    <t>Odkaz na mn. položky pořadí 10 : 28,54000</t>
  </si>
  <si>
    <t>0,25*0,45*11</t>
  </si>
  <si>
    <t>kolektor K1 : 10,0*2</t>
  </si>
  <si>
    <t>kolektor K2 : 62,0*2</t>
  </si>
  <si>
    <t>kolektor K3 : 70,0*2</t>
  </si>
  <si>
    <t>kolektor K4 : 79,0*2</t>
  </si>
  <si>
    <t>odbočky kolektorů : 25,0*2</t>
  </si>
  <si>
    <t>Odkaz na mn. položky pořadí 39 : 6,35000</t>
  </si>
  <si>
    <t>Odkaz na mn. položky pořadí 37 : 107,45000</t>
  </si>
  <si>
    <t>Odkaz na mn. položky pořadí 40 : 61,52500</t>
  </si>
  <si>
    <t>Odkaz na mn. položky pořadí 38 : 15,60000</t>
  </si>
  <si>
    <t>Odkaz na mn. položky pořadí 50 : 63,87500</t>
  </si>
  <si>
    <t>Odkaz na mn. položky pořadí 49 : 285,40000</t>
  </si>
  <si>
    <t>Odkaz na mn. položky pořadí 36 : 12,70000</t>
  </si>
  <si>
    <t>Odkaz na mn. položky pořadí 51 : 127,75000</t>
  </si>
  <si>
    <t>0,8*1,25</t>
  </si>
  <si>
    <t>1,0*1,0</t>
  </si>
  <si>
    <t>Odkaz na mn. položky pořadí 27 : 12,70000*1,15</t>
  </si>
  <si>
    <t>Odkaz na mn. položky pořadí 18 : 6,35000*3,666</t>
  </si>
  <si>
    <t>kolektor K1 : 10,0*3,333+0,67</t>
  </si>
  <si>
    <t>kolektor K2 : 62,0*3,333+0,354</t>
  </si>
  <si>
    <t>kolektor K3 : 70,0*3,333+0,69</t>
  </si>
  <si>
    <t>kolektor K4 : 79,0*3,333+0,693</t>
  </si>
  <si>
    <t>odbočky kolektorů : 25,0*3,333+0,675</t>
  </si>
  <si>
    <t>kolektor K1 : 10,0*1,3*0,1</t>
  </si>
  <si>
    <t>kolektor K2 : 62,0*1,3*0,1</t>
  </si>
  <si>
    <t>kolektor K3 : 70,0*1,1*0,1</t>
  </si>
  <si>
    <t>kolektor K4 : 79,0*1,2*0,1</t>
  </si>
  <si>
    <t>odbočky kolektorů : 25,0*0,8*0,1</t>
  </si>
  <si>
    <t>"pro zpětné použití" : 15,6</t>
  </si>
  <si>
    <t>Odkaz na mn. položky pořadí 36 : 12,70000*0,5</t>
  </si>
  <si>
    <t>Odkaz na mn. položky pořadí 38 : 15,60000*0,5</t>
  </si>
  <si>
    <t>Odkaz na mn. položky pořadí 37 : 107,45000*0,5</t>
  </si>
  <si>
    <t>Odkaz na mn. položky pořadí 44 : 60,00000*2</t>
  </si>
  <si>
    <t>(10,0+62,0+70,0+79,0+25,0)*2</t>
  </si>
  <si>
    <t>6,0*11</t>
  </si>
  <si>
    <t>Odkaz na mn. položky pořadí 45 : 66,00000</t>
  </si>
  <si>
    <t>kolektor K1 : 10,0*1,3</t>
  </si>
  <si>
    <t>kolektor K2 : 62,0*1,3</t>
  </si>
  <si>
    <t>kolektor K3 : 70,0*1,1</t>
  </si>
  <si>
    <t>kolektor K4 : 79,0*1,2</t>
  </si>
  <si>
    <t>odbočky kolektorů : 25,0*0,8</t>
  </si>
  <si>
    <t>Odkaz na mn. položky pořadí 51 : 127,75000*0,5</t>
  </si>
  <si>
    <t>3,0*11</t>
  </si>
  <si>
    <t xml:space="preserve">předpoklad 15 cm : </t>
  </si>
  <si>
    <t>kolektor K1 : 10,0*1,0*0,15</t>
  </si>
  <si>
    <t>kolektor K2 : 62,0*1,0*0,15</t>
  </si>
  <si>
    <t>kolektor K3 : 70,0*0,8*0,15</t>
  </si>
  <si>
    <t>kolektor K4 : 79,0*0,9*0,15</t>
  </si>
  <si>
    <t>odbočky kolektorů : 25,0*1,0*0,15</t>
  </si>
  <si>
    <t>Odkaz na mn. položky pořadí 61 : 858,00000*0,1</t>
  </si>
  <si>
    <t>722181817R00</t>
  </si>
  <si>
    <t>Demontáž plstěných pásů z trub přes 50 do D 150</t>
  </si>
  <si>
    <t>Odkaz na mn. položky pořadí 124 : 492,00000</t>
  </si>
  <si>
    <t>Odkaz na mn. položky pořadí 125 : 20,00000</t>
  </si>
  <si>
    <t>Odkaz na mn. položky pořadí 126 : 59,00000</t>
  </si>
  <si>
    <t>Odkaz na mn. položky pořadí 127 : 68,00000</t>
  </si>
  <si>
    <t>Odkaz na mn. položky pořadí 128 : 72,00000</t>
  </si>
  <si>
    <t>Odkaz na mn. položky pořadí 129 : 109,00000</t>
  </si>
  <si>
    <t>Odkaz na mn. položky pořadí 130 : 99,00000</t>
  </si>
  <si>
    <t>733110810R00</t>
  </si>
  <si>
    <t>Demontáž potrubí z ocelových trubek závitových přes 50 do DN 80</t>
  </si>
  <si>
    <t>Odkaz na mn. položky pořadí 131 : 40,00000</t>
  </si>
  <si>
    <t>62+66+99</t>
  </si>
  <si>
    <t>90+36</t>
  </si>
  <si>
    <t>450+18+54</t>
  </si>
  <si>
    <t>631547522R</t>
  </si>
  <si>
    <t>pouzdro potrubní řezané; minerální vlákno; povrchová úprava Al fólie se skelnou mřížkou; vnitřní průměr 76,0 mm; tl. izolace 70,0 mm; provozní teplota  do 250 °C; tepelná vodivost (10°C) 0,0330 W/mK; tepelná vodivost (50°C) 0,037 W/mK</t>
  </si>
  <si>
    <t>Odkaz na mn. položky pořadí 97 : 67,00000</t>
  </si>
  <si>
    <t>Odkaz na mn. položky pořadí 96 : 121,00000</t>
  </si>
  <si>
    <t>Odkaz na mn. položky pořadí 98 : 257,00000</t>
  </si>
  <si>
    <t>Odkaz na mn. položky pořadí 99 : 30,00000</t>
  </si>
  <si>
    <t>SV : 23+13</t>
  </si>
  <si>
    <t>TV : 18</t>
  </si>
  <si>
    <t>CV : 67</t>
  </si>
  <si>
    <t>SV : 14</t>
  </si>
  <si>
    <t>TV : 17</t>
  </si>
  <si>
    <t>CV : 36</t>
  </si>
  <si>
    <t>722172714R00</t>
  </si>
  <si>
    <t>Potrubí z plastických hmot polypropylenové potrubí PP-R, D 40 mm, s 5,5 mm, PN 16, polyfúzně svařované, bez zednických výpomocí</t>
  </si>
  <si>
    <t>SV : 44+63</t>
  </si>
  <si>
    <t>TV : 37+72</t>
  </si>
  <si>
    <t>CV : 41</t>
  </si>
  <si>
    <t>SV : 30</t>
  </si>
  <si>
    <t>722181214RV9</t>
  </si>
  <si>
    <t>Izolace vodovodního potrubí návleková z trubic z pěnového polyetylenu, tloušťka stěny 20 mm, d 40 mm</t>
  </si>
  <si>
    <t>722182001RT2</t>
  </si>
  <si>
    <t>Montáž tepelné izolace potrubí samolepicí spoj a příčné stažení páskou, do DN 25</t>
  </si>
  <si>
    <t>49+142</t>
  </si>
  <si>
    <t>28*2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</si>
  <si>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</si>
  <si>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</si>
  <si>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</si>
  <si>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</si>
  <si>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722239104R00</t>
  </si>
  <si>
    <t>Montáž armatury závitové se dvěma závity G 5/4"</t>
  </si>
  <si>
    <t>Odkaz na mn. položky pořadí 117 : 2,00000</t>
  </si>
  <si>
    <t>Odkaz na mn. položky pořadí 109 : 2,00000</t>
  </si>
  <si>
    <t>722239105R00</t>
  </si>
  <si>
    <t>Montáž armatury závitové se dvěma závity G 6/4"</t>
  </si>
  <si>
    <t>Odkaz na mn. položky pořadí 110 : 3,00000</t>
  </si>
  <si>
    <t>Odkaz na mn. položky pořadí 118 : 3,00000</t>
  </si>
  <si>
    <t>722280108R00</t>
  </si>
  <si>
    <t>Tlakové zkoušky vodovodního potrubí přes DN 40 do DN 50</t>
  </si>
  <si>
    <t>171+245+27</t>
  </si>
  <si>
    <t>722182094MTZ</t>
  </si>
  <si>
    <t>Příplatek za montáž izolačních tvarovek</t>
  </si>
  <si>
    <t>631433202R</t>
  </si>
  <si>
    <t>pouzdro potrubní minerální vlákno; povrchová úprava Al fólie; vnitřní průměr 28,0 mm; tl. izolace 30,0 mm; provozní teplota  do 200 °C; tepelná vodivost (10°C) 0,0330 W/mK; tepelná vodivost (40°C) 0,037 W/mK; tepelná vodivost (50°C) 0,039 W/mK</t>
  </si>
  <si>
    <t>631433303R</t>
  </si>
  <si>
    <t>pouzdro potrubní minerální vlákno; povrchová úprava Al fólie; vnitřní průměr 35,0 mm; tl. izolace 40,0 mm; provozní teplota  do 200 °C; tepelná vodivost (10°C) 0,0330 W/mK; tepelná vodivost (40°C) 0,037 W/mK; tepelná vodivost (50°C) 0,039 W/mK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</si>
  <si>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</si>
  <si>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</si>
  <si>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722163110R00</t>
  </si>
  <si>
    <t>Potrubí z měděných trubek měděné potrubí, D 76,1 mm, s 2,0 mm, pájení pomocí kapilárních pájecích tvarovek</t>
  </si>
  <si>
    <t>733161907R00</t>
  </si>
  <si>
    <t>Oprava rozvodu potrubí z měděných trubek propojení měděného potrubí, D 42 mm</t>
  </si>
  <si>
    <t>733161908R00</t>
  </si>
  <si>
    <t>Oprava rozvodu potrubí z měděných trubek propojení měděného potrubí, D 54 mm</t>
  </si>
  <si>
    <t>5*2+5*2</t>
  </si>
  <si>
    <t>733161963R00</t>
  </si>
  <si>
    <t>Oprava rozvodu potrubí z měděných trubek zaslepení měděného potrubí včetně víčka, D 18 mm</t>
  </si>
  <si>
    <t>1*2</t>
  </si>
  <si>
    <t>38*2</t>
  </si>
  <si>
    <t>733224227</t>
  </si>
  <si>
    <t>Příplatek k potrubí měděnému za zhotovení přípojky z trubek měděných D 42x1,5 mm</t>
  </si>
  <si>
    <t>733224228</t>
  </si>
  <si>
    <t>Příplatek k potrubí měděnému za zhotovení přípojky z trubek měděných D 54x2 mm</t>
  </si>
  <si>
    <t>Odkaz na mn. položky pořadí 152 : 2,00000</t>
  </si>
  <si>
    <t>Odkaz na mn. položky pořadí 153 : 2,00000</t>
  </si>
  <si>
    <t>Odkaz na mn. položky pořadí 148 : 43,00000</t>
  </si>
  <si>
    <t>Odkaz na mn. položky pořadí 149 : 43,00000</t>
  </si>
  <si>
    <t>500/110 - 0,2 m2/kus : (9+14+14+16+17)*0,2</t>
  </si>
  <si>
    <t>500/160 - 0,248 m2/kus : (16+10+16+17+17+16+16+16+14+15+17+17+14+10+20+20+22+22+22+22+22+27+27+27+26+18+18+20+10+11+20+18+18)*0,248</t>
  </si>
  <si>
    <t>900/160 - 0,45 m2/kus : 18*0,45</t>
  </si>
  <si>
    <t>TER 813/95 - 0,31 m2/kus : 18*0,31</t>
  </si>
  <si>
    <t>500/70 - 0,136 m2/kus : 14*0,136</t>
  </si>
  <si>
    <t>500/110 - 0,18 m2/kus : 6*0,18</t>
  </si>
  <si>
    <t>500/220 - 0,345 m2/kus : 15*0,345</t>
  </si>
  <si>
    <t>Odkaz na mn. položky pořadí 158 : 8,15900</t>
  </si>
  <si>
    <t>Odkaz na mn. položky pořadí 165 : 176,72800</t>
  </si>
  <si>
    <t>48450715N</t>
  </si>
  <si>
    <t>Těleso otopné litinové 6 článků, 500/110</t>
  </si>
  <si>
    <t>48450763N0</t>
  </si>
  <si>
    <t>Těleso otopné litinové 14 článků, 500/70</t>
  </si>
  <si>
    <t>48450763N4</t>
  </si>
  <si>
    <t>Těleso otopné litinové 15 článků, 500/220</t>
  </si>
  <si>
    <t>767885004R00</t>
  </si>
  <si>
    <t>Žlab podpůrný pozinkovaný, pro vedení plastového potrubí, D 40 mm</t>
  </si>
  <si>
    <t>0,75 kg/m : (10,0*6*0,75)+(62,0*6*0,75)+(70,0*2*0,75)+(79,0*2*0,75)</t>
  </si>
  <si>
    <t>90*0,75</t>
  </si>
  <si>
    <t>0,25 kg/m : (110+61+245+27)*0,25</t>
  </si>
  <si>
    <t>Kotvy, úhelníky apod.atypické výrobky : 725,75</t>
  </si>
  <si>
    <t>Odkaz na mn. položky pořadí 4 : 11,00000</t>
  </si>
  <si>
    <t>Odkaz na mn. položky pořadí 8 : 48,84000</t>
  </si>
  <si>
    <t>30 - 40 cm : (60,0+36,0)*0,35</t>
  </si>
  <si>
    <t>Odkaz na mn. položky pořadí 18 : 6,00000</t>
  </si>
  <si>
    <t>Odkaz na mn. položky pořadí 2 : 6,00000</t>
  </si>
  <si>
    <t>Odkaz na mn. položky pořadí 16 : 12,00000*2</t>
  </si>
  <si>
    <t>Odkaz na mn. položky pořadí 17 : 1,00000*2</t>
  </si>
  <si>
    <t>Odkaz na mn. položky pořadí 20 : 36,00000*2</t>
  </si>
  <si>
    <t>Odkaz na mn. položky pořadí 19 : 60,00000</t>
  </si>
  <si>
    <t>Odkaz na mn. položky pořadí 19 : 60,00000*0,3</t>
  </si>
  <si>
    <t>Odkaz na mn. položky pořadí 20 : 36,00000*0,4</t>
  </si>
  <si>
    <t>Odkaz na mn. položky pořadí 7 : 32,40000*1,1</t>
  </si>
  <si>
    <t>Odkaz na mn. položky pořadí 22 : 50,00000*0,03</t>
  </si>
  <si>
    <t>Odkaz na mn. položky pořadí 9 : 1,50000</t>
  </si>
  <si>
    <t>0,25*0,45*6</t>
  </si>
  <si>
    <t>Odkaz na mn. položky pořadí 19 : 60,00000*2</t>
  </si>
  <si>
    <t>50,0*2</t>
  </si>
  <si>
    <t>971033331R00</t>
  </si>
  <si>
    <t>Vybourání otvorů ve zdivu cihelném z jakýchkoliv cihel pálených_x000D_
 na jakoukoliv maltu vápenou nebo vápenocementovou, plochy do 0,09 m2, tloušťky do 150 mm</t>
  </si>
  <si>
    <t>971033341R00</t>
  </si>
  <si>
    <t>Vybourání otvorů ve zdivu cihelném z jakýchkoliv cihel pálených_x000D_
 na jakoukoliv maltu vápenou nebo vápenocementovou, plochy do 0,09 m2, tloušťky do 300 mm</t>
  </si>
  <si>
    <t>6,0*6</t>
  </si>
  <si>
    <t>Odkaz na mn. položky pořadí 20 : 36,00000</t>
  </si>
  <si>
    <t>3,0*6</t>
  </si>
  <si>
    <t>Odkaz na mn. položky pořadí 37 : 22,00000</t>
  </si>
  <si>
    <t>Odkaz na mn. položky pořadí 36 : 242,00000</t>
  </si>
  <si>
    <t>10*2</t>
  </si>
  <si>
    <t>733161903R00</t>
  </si>
  <si>
    <t>Oprava rozvodu potrubí z měděných trubek propojení měděného potrubí, D 18 mm</t>
  </si>
  <si>
    <t>46*2</t>
  </si>
  <si>
    <t>Odkaz na mn. položky pořadí 41 : 263,00000</t>
  </si>
  <si>
    <t>Odkaz na mn. položky pořadí 42 : 22,00000</t>
  </si>
  <si>
    <t>998733203R00</t>
  </si>
  <si>
    <t>Přesun hmot pro rozvody potrubí v objektech výšky do 24 m</t>
  </si>
  <si>
    <t>Odkaz na mn. položky pořadí 50 : 49,00000</t>
  </si>
  <si>
    <t>Odkaz na mn. položky pořadí 51 : 49,00000</t>
  </si>
  <si>
    <t>998734203R00</t>
  </si>
  <si>
    <t>Přesun hmot pro armatury v objektech výšky do 4 m</t>
  </si>
  <si>
    <t>500/110 - 0,2 m2/kus : (15+15+15+15+15+15+30)*0,2</t>
  </si>
  <si>
    <t>500/160 - 0,248 m2/kus : (30+15+30+16+26+15+17+30+16+13+13+24+15+15+15+15+15+15+15+12+16+16+16+16+16+19+10+18+18+17+17+24+19+19+19+19+19)*0,248</t>
  </si>
  <si>
    <t>500/220 - 0,345 m2/kus : (9+30+14+14+14)*0,345</t>
  </si>
  <si>
    <t>Odkaz na mn. položky pořadí 58 : 27,94500</t>
  </si>
  <si>
    <t>Odkaz na mn. položky pořadí 65 : 187,68000</t>
  </si>
  <si>
    <t>48450763N1</t>
  </si>
  <si>
    <t>Těleso otopné litinové 9 článků, 500/220</t>
  </si>
  <si>
    <t>48450763N2</t>
  </si>
  <si>
    <t>Těleso otopné litinové 14 článků, 500/220</t>
  </si>
  <si>
    <t>48450763N3</t>
  </si>
  <si>
    <t>Těleso otopné litinové 30 článků, 500/220</t>
  </si>
  <si>
    <t>0,25 kg/m : 71</t>
  </si>
  <si>
    <t>Odkaz na mn. položky pořadí 71 : 71,00000</t>
  </si>
  <si>
    <t>Odkaz na mn. položky pořadí 3 : 6,00000</t>
  </si>
  <si>
    <t>Odkaz na mn. položky pořadí 4 : 26,00000</t>
  </si>
  <si>
    <t>Odkaz na mn. položky pořadí 8 : 35,64000</t>
  </si>
  <si>
    <t>979011219R00</t>
  </si>
  <si>
    <t>Svislá doprava suti a vybouraných hmot nošením příplatek zakaždé další podlaží nad prvním základním podlažím</t>
  </si>
  <si>
    <t>40 - 50 cm : 12,0*0,45</t>
  </si>
  <si>
    <t>Odkaz na mn. položky pořadí 12 : 2,00000</t>
  </si>
  <si>
    <t>Odkaz na mn. položky pořadí 2 : 2,00000</t>
  </si>
  <si>
    <t>Odkaz na mn. položky pořadí 13 : 12,00000*3</t>
  </si>
  <si>
    <t>Odkaz na mn. položky pořadí 13 : 12,00000*0,45</t>
  </si>
  <si>
    <t>612423531RT2</t>
  </si>
  <si>
    <t xml:space="preserve">Omítka rýh ve stěnách maltou vápennou štuková, o šířce rýhy do 150 mm,  </t>
  </si>
  <si>
    <t>0,25*0,45*2</t>
  </si>
  <si>
    <t>Odkaz na mn. položky pořadí 13 : 12,00000*2</t>
  </si>
  <si>
    <t>Vysekání rýh v jakémkoliv zdivu cihelném v ploše_x000D_
 příplatek k ceně_x000D_
 za každých 100 mm šířky rýhy hloubky do 150 mm</t>
  </si>
  <si>
    <t>Odkaz na mn. položky pořadí 23 : 276,00000*0,1</t>
  </si>
  <si>
    <t>12+54</t>
  </si>
  <si>
    <t>722182094K00</t>
  </si>
  <si>
    <t>733161965R00</t>
  </si>
  <si>
    <t>Oprava rozvodu potrubí z měděných trubek zaslepení měděného potrubí včetně víčka, D 28 mm</t>
  </si>
  <si>
    <t>733161967R00</t>
  </si>
  <si>
    <t>Oprava rozvodu potrubí z měděných trubek zaslepení měděného potrubí včetně víčka, D 42 mm</t>
  </si>
  <si>
    <t>Odkaz na mn. položky pořadí 39 : 221,00000</t>
  </si>
  <si>
    <t>Odkaz na mn. položky pořadí 38 : 60,00000</t>
  </si>
  <si>
    <t>733224228U00</t>
  </si>
  <si>
    <t>0,75 kg/m : 26*0,75*4</t>
  </si>
  <si>
    <t>Kotvy, úhelníky apod.atypické výrobky : 78,0</t>
  </si>
  <si>
    <t>Odkaz na mn. položky pořadí 6 : 5,40000</t>
  </si>
  <si>
    <t>Odkaz na mn. položky pořadí 7 : 5,40000</t>
  </si>
  <si>
    <t>30 - 40 cm : (10,0+5,0)*0,35</t>
  </si>
  <si>
    <t>Odkaz na mn. položky pořadí 14 : 3,00000</t>
  </si>
  <si>
    <t>Odkaz na mn. položky pořadí 13 : 24,00000*2</t>
  </si>
  <si>
    <t>Odkaz na mn. položky pořadí 16 : 10,00000*2</t>
  </si>
  <si>
    <t>Odkaz na mn. položky pořadí 15 : 5,00000</t>
  </si>
  <si>
    <t>Odkaz na mn. položky pořadí 15 : 5,00000*0,3</t>
  </si>
  <si>
    <t>Odkaz na mn. položky pořadí 16 : 10,00000*0,4</t>
  </si>
  <si>
    <t>Odkaz na mn. položky pořadí 7 : 5,50000*1,1</t>
  </si>
  <si>
    <t>0,25*0,45*3</t>
  </si>
  <si>
    <t>999281151R00</t>
  </si>
  <si>
    <t>Přesun hmot pro opravy a údržbu objektů pro opravy a údržbu dosavadních objektů včetně vnějších plášťů_x000D_
 výšky do 25 m, nošením</t>
  </si>
  <si>
    <t>Odkaz na mn. položky pořadí 15 : 5,00000*2</t>
  </si>
  <si>
    <t>Odkaz na mn. položky pořadí 16 : 10,00000</t>
  </si>
  <si>
    <t>733890803R00</t>
  </si>
  <si>
    <t>Vnitrostaveništní přemístění demontovaných hmot rozvodů potrubí vodorovně do 100 m_x000D_
 z objektů výšky přes 6 do 24 m</t>
  </si>
  <si>
    <t>Odkaz na mn. položky pořadí 40 : 10,00000</t>
  </si>
  <si>
    <t>Odkaz na mn. položky pořadí 41 : 60,00000</t>
  </si>
  <si>
    <t>Odkaz na mn. položky pořadí 34 : 143,00000</t>
  </si>
  <si>
    <t>Odkaz na mn. položky pořadí 35 : 55,00000</t>
  </si>
  <si>
    <t>Odkaz na mn. položky pořadí 36 : 34,00000</t>
  </si>
  <si>
    <t>Odkaz na mn. položky pořadí 39 : 35,00000</t>
  </si>
  <si>
    <t>998713203R00</t>
  </si>
  <si>
    <t>Přesun hmot pro izolace tepelné v objektech výšky do 24 m</t>
  </si>
  <si>
    <t>733161905R00</t>
  </si>
  <si>
    <t>Oprava rozvodu potrubí z měděných trubek propojení měděného potrubí, D 28 mm</t>
  </si>
  <si>
    <t>Odkaz na mn. položky pořadí 43 : 175,00000</t>
  </si>
  <si>
    <t>Odkaz na mn. položky pořadí 44 : 55,00000</t>
  </si>
  <si>
    <t>Odkaz na mn. položky pořadí 45 : 34,00000</t>
  </si>
  <si>
    <t>Odkaz na mn. položky pořadí 46 : 35,00000</t>
  </si>
  <si>
    <t>Odkaz na mn. položky pořadí 47 : 10,00000</t>
  </si>
  <si>
    <t>998733103R00</t>
  </si>
  <si>
    <t>Odkaz na mn. položky pořadí 56 : 29,00000</t>
  </si>
  <si>
    <t>Odkaz na mn. položky pořadí 57 : 29,00000</t>
  </si>
  <si>
    <t>998734103R00</t>
  </si>
  <si>
    <t>735156920R00</t>
  </si>
  <si>
    <t>Otopná tělesa panelová doplňkové práce tlakové zkoušky , těles dvouřadých</t>
  </si>
  <si>
    <t>735159111R00</t>
  </si>
  <si>
    <t>Otopná tělesa panelová montáž bez ohledu na počet desek, délky do 1600 mm, bez dodávky materiálu</t>
  </si>
  <si>
    <t>735151821R00</t>
  </si>
  <si>
    <t>Demontáž otopných těles panelových dvouřadých, stavební délky do 1500 mm</t>
  </si>
  <si>
    <t>původní tělesa : 3</t>
  </si>
  <si>
    <t>735192923R00</t>
  </si>
  <si>
    <t>Ostatní opravy otopných těles zpětná montáž otopných těles panelových_x000D_
 dvouřadých, do 150 mm</t>
  </si>
  <si>
    <t>484572160R</t>
  </si>
  <si>
    <t>těleso otopné deskové ocelové; čelní deska profilovaná; v = 600 mm; l = 400 mm; hloubka tělesa 100 mm; způsob připojení boční levé nebo pravé; počet desek 2; počet přídavných přestupných ploch 2; připojovací rozteč 546 mm; tepel.výkon 672 W</t>
  </si>
  <si>
    <t>48457217R</t>
  </si>
  <si>
    <t>těleso otopné deskové ocelové; čelní deska profilovaná; v = 600 mm; l = 600 mm; hloubka tělesa 100 mm; způsob připojení boční levé nebo pravé; počet desek 2; počet přídavných přestupných ploch 2; připojovací rozteč 546 mm; tepel.výkon 1 007 W</t>
  </si>
  <si>
    <t>48457218R</t>
  </si>
  <si>
    <t>těleso otopné deskové ocelové; čelní deska profilovaná; v = 600 mm; l = 700 mm; hloubka tělesa 100 mm; způsob připojení boční levé nebo pravé; počet desek 2; počet přídavných přestupných ploch 2; připojovací rozteč 546 mm; tepel.výkon 1 175 W</t>
  </si>
  <si>
    <t>48457221R</t>
  </si>
  <si>
    <t>těleso otopné deskové ocelové; čelní deska profilovaná; v = 600 mm; l = 1 000 mm; hloubka tělesa 100 mm; způsob připojení boční levé nebo pravé; počet desek 2; počet přídavných přestupných ploch 2; připojovací rozteč 546 mm; tepel.výkon 1 679 W</t>
  </si>
  <si>
    <t>48457223R</t>
  </si>
  <si>
    <t>těleso otopné deskové ocelové; čelní deska profilovaná; v = 600 mm; l = 1 200 mm; hloubka tělesa 100 mm; způsob připojení boční levé nebo pravé; počet desek 2; počet přídavných přestupných ploch 2; připojovací rozteč 546 mm; tepel.výkon 2 015 W</t>
  </si>
  <si>
    <t>48457225R</t>
  </si>
  <si>
    <t>těleso otopné deskové ocelové; čelní deska profilovaná; v = 600 mm; l = 1 400 mm; hloubka tělesa 100 mm; způsob připojení boční levé nebo pravé; počet desek 2; počet přídavných přestupných ploch 2; připojovací rozteč 546 mm; tepel.výkon 2 351 W</t>
  </si>
  <si>
    <t>48457227R</t>
  </si>
  <si>
    <t>těleso otopné deskové ocelové; čelní deska profilovaná; v = 600 mm; l = 1 600 mm; hloubka tělesa 100 mm; způsob připojení boční levé nebo pravé; počet desek 2; počet přídavných přestupných ploch 2; připojovací rozteč 546 mm; tepel.výkon 2 686 W</t>
  </si>
  <si>
    <t>48457295R</t>
  </si>
  <si>
    <t>těleso otopné deskové ocelové; čelní deska profilovaná; v = 900 mm; l = 800 mm; hloubka tělesa 100 mm; způsob připojení boční levé nebo pravé; počet desek 2; počet přídavných přestupných ploch 2; připojovací rozteč 846 mm; tepel.výkon 1 850 W</t>
  </si>
  <si>
    <t>48457297R</t>
  </si>
  <si>
    <t>těleso otopné deskové ocelové; čelní deska profilovaná; v = 900 mm; l = 1 000 mm; hloubka tělesa 100 mm; způsob připojení boční levé nebo pravé; počet desek 2; počet přídavných přestupných ploch 2; připojovací rozteč 846 mm; tepel.výkon 2 313 W</t>
  </si>
  <si>
    <t>48457299R</t>
  </si>
  <si>
    <t>těleso otopné deskové ocelové; čelní deska profilovaná; v = 900 mm; l = 1 400 mm; hloubka tělesa 100 mm; způsob připojení boční levé nebo pravé; počet desek 2; počet přídavných přestupných ploch 2; připojovací rozteč 846 mm; tepel.výkon 3 238 W</t>
  </si>
  <si>
    <t>48457300R</t>
  </si>
  <si>
    <t>těleso otopné deskové ocelové; čelní deska profilovaná; v = 900 mm; l = 1 600 mm; hloubka tělesa 100 mm; způsob připojení boční levé nebo pravé; počet desek 2; počet přídavných přestupných ploch 2; připojovací rozteč 846 mm; tepel.výkon 3 701 W</t>
  </si>
  <si>
    <t>998735103R00</t>
  </si>
  <si>
    <t>Přesun hmot pro otopná tělesa v objektech výšky do 24 m</t>
  </si>
  <si>
    <t>Odkaz na mn. položky pořadí 3 : 3,00000</t>
  </si>
  <si>
    <t>Odkaz na mn. položky pořadí 4 : 48,00000</t>
  </si>
  <si>
    <t>Odkaz na mn. položky pořadí 8 : 6,05000</t>
  </si>
  <si>
    <t>30 - 40 cm : (235,0+6,0)*0,35</t>
  </si>
  <si>
    <t>Odkaz na mn. položky pořadí 28 : 10,00000</t>
  </si>
  <si>
    <t>342264101R00</t>
  </si>
  <si>
    <t xml:space="preserve">Doplňkové práce osazení revizních dvířek do sádrokartonového podhledu, do 0,25 m2,  ,  </t>
  </si>
  <si>
    <t>Hodnota z bývalého odkazu. : 10</t>
  </si>
  <si>
    <t>(5+9+2)*2</t>
  </si>
  <si>
    <t>Odkaz na mn. položky pořadí 30 : 6,00000*2</t>
  </si>
  <si>
    <t>Odkaz na mn. položky pořadí 29 : 235,00000</t>
  </si>
  <si>
    <t>Odkaz na mn. položky pořadí 29 : 235,00000*0,3</t>
  </si>
  <si>
    <t>Odkaz na mn. položky pořadí 30 : 6,00000*0,4</t>
  </si>
  <si>
    <t>Odkaz na mn. položky pořadí 8 : 72,90000*1,1</t>
  </si>
  <si>
    <t>Odkaz na mn. položky pořadí 32 : 28,50000*0,03</t>
  </si>
  <si>
    <t>Odkaz na mn. položky pořadí 10 : 0,85500</t>
  </si>
  <si>
    <t>0,25*0,45*10</t>
  </si>
  <si>
    <t>Odkaz na mn. položky pořadí 22 : 23,00000</t>
  </si>
  <si>
    <t>781411904R00</t>
  </si>
  <si>
    <t>Opravy obkladů z obkládaček pórovinových velikosti 200 x 100 mm</t>
  </si>
  <si>
    <t>Odkaz na mn. položky pořadí 21 : 46,00000</t>
  </si>
  <si>
    <t>553476590R</t>
  </si>
  <si>
    <t>Dvířka revizní použití: sádrokarton;  funkce: klasické;  materiál: hliník;  počet křídel: 1;  šířka = 200 mm;  výška = 200 mm;  barva: rám šedý, deska bílá</t>
  </si>
  <si>
    <t>Odkaz na mn. položky pořadí 17 : 46,00000*1,15</t>
  </si>
  <si>
    <t>Odkaz na mn. položky pořadí 21 : 46,00000*0,5</t>
  </si>
  <si>
    <t>Odkaz na mn. položky pořadí 29 : 235,00000*2</t>
  </si>
  <si>
    <t>970251150R00</t>
  </si>
  <si>
    <t>Řezání železobetonu hloubka řezu 150 mm</t>
  </si>
  <si>
    <t>28,5*2</t>
  </si>
  <si>
    <t>1+4</t>
  </si>
  <si>
    <t>1+8</t>
  </si>
  <si>
    <t>971033361R00</t>
  </si>
  <si>
    <t>Vybourání otvorů ve zdivu cihelném z jakýchkoliv cihel pálených_x000D_
 na jakoukoliv maltu vápenou nebo vápenocementovou, plochy do 0,09 m2, tloušťky do 600 mm</t>
  </si>
  <si>
    <t>1+1</t>
  </si>
  <si>
    <t>(3,5*4)+(12,5+6,5+15+7)+(30+59+22+47+22)</t>
  </si>
  <si>
    <t>Odkaz na mn. položky pořadí 30 : 6,00000</t>
  </si>
  <si>
    <t>(12,5+10)+(3+3)</t>
  </si>
  <si>
    <t>30*1,5</t>
  </si>
  <si>
    <t>Odkaz na mn. položky pořadí 65 : 108,00000</t>
  </si>
  <si>
    <t>Odkaz na mn. položky pořadí 66 : 61,00000</t>
  </si>
  <si>
    <t>Odkaz na mn. položky pořadí 67 : 79,00000</t>
  </si>
  <si>
    <t>Odkaz na mn. položky pořadí 68 : 122,00000</t>
  </si>
  <si>
    <t>Odkaz na mn. položky pořadí 69 : 56,00000</t>
  </si>
  <si>
    <t>Odkaz na mn. položky pořadí 70 : 100,00000</t>
  </si>
  <si>
    <t>Odkaz na mn. položky pořadí 61 : 56,00000</t>
  </si>
  <si>
    <t>Odkaz na mn. položky pořadí 60 : 122,00000</t>
  </si>
  <si>
    <t>Odkaz na mn. položky pořadí 54 : 294,00000</t>
  </si>
  <si>
    <t>Odkaz na mn. položky pořadí 55 : 101,00000</t>
  </si>
  <si>
    <t>Odkaz na mn. položky pořadí 56 : 61,00000</t>
  </si>
  <si>
    <t>Odkaz na mn. položky pořadí 57 : 79,00000</t>
  </si>
  <si>
    <t>283771121R</t>
  </si>
  <si>
    <t>pouzdro potrubní tvarovatelné; pěnový polyetylén; vnitřní průměr 28,0 mm; tl. izolace 25,0 mm; provozní teplota  -65 až 90 °C; tepelná vodivost (10°C) 0,0380 W/mK</t>
  </si>
  <si>
    <t>(41+14)*2</t>
  </si>
  <si>
    <t>Odkaz na mn. položky pořadí 64 : 344,00000</t>
  </si>
  <si>
    <t>Odkaz na mn. položky pořadí 98 : 2,00000</t>
  </si>
  <si>
    <t>Odkaz na mn. položky pořadí 83 : 14,00000</t>
  </si>
  <si>
    <t>Odkaz na mn. položky pořadí 93 : 41,00000</t>
  </si>
  <si>
    <t>Odkaz na mn. položky pořadí 87 : 2,00000</t>
  </si>
  <si>
    <t>Odkaz na mn. položky pořadí 99 : 1,00000</t>
  </si>
  <si>
    <t>Odkaz na mn. položky pořadí 88 : 1,00000</t>
  </si>
  <si>
    <t>Odkaz na mn. položky pořadí 100 : 1,00000</t>
  </si>
  <si>
    <t>Odkaz na mn. položky pořadí 84 : 2,00000</t>
  </si>
  <si>
    <t>Odkaz na mn. položky pořadí 89 : 3,00000</t>
  </si>
  <si>
    <t>Odkaz na mn. položky pořadí 90 : 1,00000</t>
  </si>
  <si>
    <t>Odkaz na mn. položky pořadí 85 : 1,00000</t>
  </si>
  <si>
    <t>Odkaz na mn. položky pořadí 86 : 1,00000</t>
  </si>
  <si>
    <t>Odkaz na mn. položky pořadí 91 : 1,00000</t>
  </si>
  <si>
    <t>734235123R00</t>
  </si>
  <si>
    <t>Kohout kulový, mosazný, DN 25, PN 35, vnitřní-vnitřní, včetně dodávky materiálu</t>
  </si>
  <si>
    <t>734266426R00</t>
  </si>
  <si>
    <t>Šroubení pro radiátory typu VK dvoutrubkový systém s vypouštěním, rohové, bronzové, DN EK 20x15, PN 10, včetně dodávky materiálu</t>
  </si>
  <si>
    <t>734266772R00</t>
  </si>
  <si>
    <t>Šroubení svěrné pro měděné potrubí, mosazné, D 16 x EK, PN 10, včetně dodávky materiálu, Šroubení mosazné pro vytápění</t>
  </si>
  <si>
    <t>41*2</t>
  </si>
  <si>
    <t>41+14</t>
  </si>
  <si>
    <t>5513806011S</t>
  </si>
  <si>
    <t>Vyvažovací ventil DN 15</t>
  </si>
  <si>
    <t>5513806012S</t>
  </si>
  <si>
    <t>Vyvažovací ventil DN 20</t>
  </si>
  <si>
    <t>735156930R00</t>
  </si>
  <si>
    <t>Otopná tělesa panelová doplňkové práce tlakové zkoušky , těles třířadých</t>
  </si>
  <si>
    <t>735159121R00</t>
  </si>
  <si>
    <t>Otopná tělesa panelová montáž bez ohledu na počet desek, délky nad 1600 mm, bez dodávky materiálu</t>
  </si>
  <si>
    <t>stávající otopná tělesa : 14</t>
  </si>
  <si>
    <t>735192925R00</t>
  </si>
  <si>
    <t>Ostatní opravy otopných těles zpětná montáž otopných těles panelových_x000D_
 třířadých, do 150 mm</t>
  </si>
  <si>
    <t>48457579.AR</t>
  </si>
  <si>
    <t>těleso otopné deskové ocelové; čelní deska profilovaná; v = 600 mm; l = 800 mm; hloubka tělesa 100 mm; způsob připojení pravé spodní; ventil kompakt; počet desek 2; počet přídavných přestupných ploch 2; připojovací rozteč 50 mm; tepel.výkon 1 343 W</t>
  </si>
  <si>
    <t>48457580.AR</t>
  </si>
  <si>
    <t>těleso otopné deskové ocelové; čelní deska profilovaná; v = 600 mm; l = 900 mm; hloubka tělesa 100 mm; způsob připojení pravé spodní; ventil kompakt; počet desek 2; počet přídavných přestupných ploch 2; připojovací rozteč 50 mm; tepel.výkon 1 511 W</t>
  </si>
  <si>
    <t>48457583.AR</t>
  </si>
  <si>
    <t>těleso otopné deskové ocelové; čelní deska profilovaná; v = 600 mm; l = 1 200 mm; hloubka tělesa 100 mm; způsob připojení pravé spodní; ventil kompakt; počet desek 2; počet přídavných přestupných ploch 2; připojovací rozteč 50 mm; tepel.výkon 2 015 W</t>
  </si>
  <si>
    <t>48457586.AR</t>
  </si>
  <si>
    <t>těleso otopné deskové ocelové; čelní deska profilovaná; v = 600 mm; l = 1 800 mm; hloubka tělesa 100 mm; způsob připojení pravé spodní; ventil kompakt; počet desek 2; počet přídavných přestupných ploch 2; připojovací rozteč 50 mm; tepel.výkon 3 022 W</t>
  </si>
  <si>
    <t>48457587.AR</t>
  </si>
  <si>
    <t>těleso otopné deskové ocelové; čelní deska profilovaná; v = 600 mm; l = 2 000 mm; hloubka tělesa 100 mm; způsob připojení pravé spodní; ventil kompakt; počet desek 2; počet přídavných přestupných ploch 2; připojovací rozteč 50 mm; tepel.výkon 3 358 W</t>
  </si>
  <si>
    <t>48457591R</t>
  </si>
  <si>
    <t>těleso otopné deskové ocelové; čelní deska profilovaná; v = 900 mm; l = 400 mm; hloubka tělesa 100 mm; způsob připojení pravé spodní; ventil kompakt; počet desek 2; počet přídavných přestupných ploch 2; připojovací rozteč 50 mm; tepel.výkon 925 W</t>
  </si>
  <si>
    <t>48457621.AR</t>
  </si>
  <si>
    <t>těleso otopné deskové ocelové; čelní deska profilovaná; v = 400 mm; l = 900 mm; hloubka tělesa 155 mm; způsob připojení pravé spodní; ventil kompakt; počet desek 3; počet přídavných přestupných ploch 3; připojovací rozteč 50 mm; tepel.výkon 1 564 W</t>
  </si>
  <si>
    <t>48457647R</t>
  </si>
  <si>
    <t>těleso otopné deskové ocelové; čelní deska profilovaná; v = 600 mm; l = 400 mm; hloubka tělesa 155 mm; způsob připojení pravé spodní; ventil kompakt; počet desek 3; počet přídavných přestupných ploch 3; připojovací rozteč 50 mm; tepel.výkon 962 W</t>
  </si>
  <si>
    <t>48457648.AR</t>
  </si>
  <si>
    <t>těleso otopné deskové ocelové; čelní deska profilovaná; v = 600 mm; l = 500 mm; hloubka tělesa 155 mm; způsob připojení pravé spodní; ventil kompakt; počet desek 3; počet přídavných přestupných ploch 3; připojovací rozteč 50 mm; tepel.výkon 1 203 W</t>
  </si>
  <si>
    <t>48457649.AR</t>
  </si>
  <si>
    <t>těleso otopné deskové ocelové; čelní deska profilovaná; v = 600 mm; l = 600 mm; hloubka tělesa 155 mm; způsob připojení pravé spodní; ventil kompakt; počet desek 3; počet přídavných přestupných ploch 3; připojovací rozteč 50 mm; tepel.výkon 1 444 W</t>
  </si>
  <si>
    <t>48457650.AR</t>
  </si>
  <si>
    <t>těleso otopné deskové ocelové; čelní deska profilovaná; v = 600 mm; l = 700 mm; hloubka tělesa 155 mm; způsob připojení pravé spodní; ventil kompakt; počet desek 3; počet přídavných přestupných ploch 3; připojovací rozteč 50 mm; tepel.výkon 1 684 W</t>
  </si>
  <si>
    <t>48457651.AR</t>
  </si>
  <si>
    <t>těleso otopné deskové ocelové; čelní deska profilovaná; v = 600 mm; l = 800 mm; hloubka tělesa 155 mm; způsob připojení pravé spodní; ventil kompakt; počet desek 3; počet přídavných přestupných ploch 3; připojovací rozteč 50 mm; tepel.výkon 1 925 W</t>
  </si>
  <si>
    <t>48457652.AR</t>
  </si>
  <si>
    <t>těleso otopné deskové ocelové; čelní deska profilovaná; v = 600 mm; l = 900 mm; hloubka tělesa 155 mm; způsob připojení pravé spodní; ventil kompakt; počet desek 3; počet přídavných přestupných ploch 3; připojovací rozteč 50 mm; tepel.výkon 2 165 W</t>
  </si>
  <si>
    <t>48457654R</t>
  </si>
  <si>
    <t>těleso otopné deskové ocelové; čelní deska profilovaná; v = 600 mm; l = 1 100 mm; hloubka tělesa 155 mm; způsob připojení pravé spodní; ventil kompakt; počet desek 3; počet přídavných přestupných ploch 3; připojovací rozteč 50 mm; tepel.výkon 2 647 W</t>
  </si>
  <si>
    <t>48457662R</t>
  </si>
  <si>
    <t>těleso otopné deskové ocelové; čelní deska profilovaná; v = 900 mm; l = 400 mm; hloubka tělesa 155 mm; způsob připojení pravé spodní; ventil kompakt; počet desek 3; počet přídavných přestupných ploch 3; připojovací rozteč 50 mm; tepel.výkon 1 331 W</t>
  </si>
  <si>
    <t>48457667.AR</t>
  </si>
  <si>
    <t>těleso otopné deskové ocelové; čelní deska profilovaná; v = 900 mm; l = 900 mm; hloubka tělesa 155 mm; způsob připojení pravé spodní; ventil kompakt; počet desek 3; počet přídavných přestupných ploch 3; připojovací rozteč 50 mm; tepel.výkon 2 995 W</t>
  </si>
  <si>
    <t>0,25 kg/m : (27+30)*0,25</t>
  </si>
  <si>
    <t>Kotvy, úhelníky apod.atypické výrobky : 14,25</t>
  </si>
  <si>
    <t>Odkaz na mn. položky pořadí 4 : 10,00000</t>
  </si>
  <si>
    <t>Odkaz na mn. položky pořadí 5 : 32,00000</t>
  </si>
  <si>
    <t>Odkaz na mn. položky pořadí 9 : 80,19000</t>
  </si>
  <si>
    <t>979011111R00</t>
  </si>
  <si>
    <t>Svislá doprava suti a vybouraných hmot za prvé podlaží nad nebo pod základním podlažím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</si>
</sst>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OeD57Fw79iCTVNAt8CtwWKZgrEtpOIK9m6mslM5O6EIJ4R1y5YbEM3RezXQLcstnqVj5HolC7medyO9PAYibw==" saltValue="izqoHde0Cn5ZQFbE8pVsq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SUMIF(F75:F91,A16,I75:I91)+SUMIF(F75:F91,"PSU",I75:I91)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SUMIF(F75:F91,A17,I75:I91)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SUMIF(F75:F91,A18,I75:I91)</f>
        <v>0</v>
      </c>
      <c r="J18" s="85"/>
    </row>
    <row r="19" spans="1:10" ht="23.25" customHeight="1" x14ac:dyDescent="0.2">
      <c r="A19" s="194" t="s">
        <v>123</v>
      </c>
      <c r="B19" s="38" t="s">
        <v>27</v>
      </c>
      <c r="C19" s="62"/>
      <c r="D19" s="63"/>
      <c r="E19" s="83"/>
      <c r="F19" s="84"/>
      <c r="G19" s="83"/>
      <c r="H19" s="84"/>
      <c r="I19" s="83">
        <f>SUMIF(F75:F91,A19,I75:I91)</f>
        <v>0</v>
      </c>
      <c r="J19" s="85"/>
    </row>
    <row r="20" spans="1:10" ht="23.25" customHeight="1" x14ac:dyDescent="0.2">
      <c r="A20" s="194" t="s">
        <v>124</v>
      </c>
      <c r="B20" s="38" t="s">
        <v>28</v>
      </c>
      <c r="C20" s="62"/>
      <c r="D20" s="63"/>
      <c r="E20" s="83"/>
      <c r="F20" s="84"/>
      <c r="G20" s="83"/>
      <c r="H20" s="84"/>
      <c r="I20" s="83">
        <f>SUMIF(F75:F91,A20,I75:I91)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'05 05 Naklady'!AE24+'01 01.1 Pol'!AE367+'01 01.2 Pol'!AE210+'02 02.1 Pol'!AE421+'02 02.2 Pol'!AE170+'03 03.1 Pol'!AE112+'03 03.2 Pol'!AE161+'04 04.1 Pol'!AE264</f>
        <v>0</v>
      </c>
      <c r="G39" s="148">
        <f>'05 05 Naklady'!AF24+'01 01.1 Pol'!AF367+'01 01.2 Pol'!AF210+'02 02.1 Pol'!AF421+'02 02.2 Pol'!AF170+'03 03.1 Pol'!AF112+'03 03.2 Pol'!AF161+'04 04.1 Pol'!AF264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>
        <f>'05 05 Naklady'!AE24</f>
        <v>0</v>
      </c>
      <c r="G40" s="154">
        <f>'05 05 Naklady'!AF24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47</v>
      </c>
      <c r="C41" s="146" t="s">
        <v>27</v>
      </c>
      <c r="D41" s="146"/>
      <c r="E41" s="146"/>
      <c r="F41" s="157">
        <f>'05 05 Naklady'!AE24</f>
        <v>0</v>
      </c>
      <c r="G41" s="149">
        <f>'05 05 Naklady'!AF24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48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">
      <c r="A43" s="135">
        <v>2</v>
      </c>
      <c r="B43" s="151" t="s">
        <v>49</v>
      </c>
      <c r="C43" s="152" t="s">
        <v>50</v>
      </c>
      <c r="D43" s="152"/>
      <c r="E43" s="152"/>
      <c r="F43" s="153">
        <f>'01 01.1 Pol'!AE367+'01 01.2 Pol'!AE210</f>
        <v>0</v>
      </c>
      <c r="G43" s="154">
        <f>'01 01.1 Pol'!AF367+'01 01.2 Pol'!AF210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51</v>
      </c>
      <c r="C44" s="146" t="s">
        <v>52</v>
      </c>
      <c r="D44" s="146"/>
      <c r="E44" s="146"/>
      <c r="F44" s="157">
        <f>'01 01.1 Pol'!AE367</f>
        <v>0</v>
      </c>
      <c r="G44" s="149">
        <f>'01 01.1 Pol'!AF367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53</v>
      </c>
      <c r="C45" s="146" t="s">
        <v>54</v>
      </c>
      <c r="D45" s="146"/>
      <c r="E45" s="146"/>
      <c r="F45" s="157">
        <f>'01 01.2 Pol'!AE210</f>
        <v>0</v>
      </c>
      <c r="G45" s="149">
        <f>'01 01.2 Pol'!AF210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2</v>
      </c>
      <c r="B46" s="151" t="s">
        <v>55</v>
      </c>
      <c r="C46" s="152" t="s">
        <v>56</v>
      </c>
      <c r="D46" s="152"/>
      <c r="E46" s="152"/>
      <c r="F46" s="153">
        <f>'02 02.1 Pol'!AE421+'02 02.2 Pol'!AE170</f>
        <v>0</v>
      </c>
      <c r="G46" s="154">
        <f>'02 02.1 Pol'!AF421+'02 02.2 Pol'!AF170</f>
        <v>0</v>
      </c>
      <c r="H46" s="154">
        <f>(F46*SazbaDPH1/100)+(G46*SazbaDPH2/100)</f>
        <v>0</v>
      </c>
      <c r="I46" s="154">
        <f>F46+G46+H46</f>
        <v>0</v>
      </c>
      <c r="J46" s="155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57</v>
      </c>
      <c r="C47" s="146" t="s">
        <v>58</v>
      </c>
      <c r="D47" s="146"/>
      <c r="E47" s="146"/>
      <c r="F47" s="157">
        <f>'02 02.1 Pol'!AE421</f>
        <v>0</v>
      </c>
      <c r="G47" s="149">
        <f>'02 02.1 Pol'!AF421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59</v>
      </c>
      <c r="C48" s="146" t="s">
        <v>60</v>
      </c>
      <c r="D48" s="146"/>
      <c r="E48" s="146"/>
      <c r="F48" s="157">
        <f>'02 02.2 Pol'!AE170</f>
        <v>0</v>
      </c>
      <c r="G48" s="149">
        <f>'02 02.2 Pol'!AF170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2</v>
      </c>
      <c r="B49" s="151" t="s">
        <v>61</v>
      </c>
      <c r="C49" s="152" t="s">
        <v>62</v>
      </c>
      <c r="D49" s="152"/>
      <c r="E49" s="152"/>
      <c r="F49" s="153">
        <f>'03 03.1 Pol'!AE112+'03 03.2 Pol'!AE161</f>
        <v>0</v>
      </c>
      <c r="G49" s="154">
        <f>'03 03.1 Pol'!AF112+'03 03.2 Pol'!AF161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63</v>
      </c>
      <c r="C50" s="146" t="s">
        <v>64</v>
      </c>
      <c r="D50" s="146"/>
      <c r="E50" s="146"/>
      <c r="F50" s="157">
        <f>'03 03.1 Pol'!AE112</f>
        <v>0</v>
      </c>
      <c r="G50" s="149">
        <f>'03 03.1 Pol'!AF112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65</v>
      </c>
      <c r="C51" s="146" t="s">
        <v>66</v>
      </c>
      <c r="D51" s="146"/>
      <c r="E51" s="146"/>
      <c r="F51" s="157">
        <f>'03 03.2 Pol'!AE161</f>
        <v>0</v>
      </c>
      <c r="G51" s="149">
        <f>'03 03.2 Pol'!AF161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2</v>
      </c>
      <c r="B52" s="151" t="s">
        <v>67</v>
      </c>
      <c r="C52" s="152" t="s">
        <v>68</v>
      </c>
      <c r="D52" s="152"/>
      <c r="E52" s="152"/>
      <c r="F52" s="153">
        <f>'04 04.1 Pol'!AE264</f>
        <v>0</v>
      </c>
      <c r="G52" s="154">
        <f>'04 04.1 Pol'!AF264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69</v>
      </c>
      <c r="C53" s="146" t="s">
        <v>70</v>
      </c>
      <c r="D53" s="146"/>
      <c r="E53" s="146"/>
      <c r="F53" s="157">
        <f>'04 04.1 Pol'!AE264</f>
        <v>0</v>
      </c>
      <c r="G53" s="149">
        <f>'04 04.1 Pol'!AF264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/>
      <c r="B54" s="158" t="s">
        <v>71</v>
      </c>
      <c r="C54" s="159"/>
      <c r="D54" s="159"/>
      <c r="E54" s="160"/>
      <c r="F54" s="161">
        <f>SUMIF(A39:A53,"=1",F39:F53)</f>
        <v>0</v>
      </c>
      <c r="G54" s="162">
        <f>SUMIF(A39:A53,"=1",G39:G53)</f>
        <v>0</v>
      </c>
      <c r="H54" s="162">
        <f>SUMIF(A39:A53,"=1",H39:H53)</f>
        <v>0</v>
      </c>
      <c r="I54" s="162">
        <f>SUMIF(A39:A53,"=1",I39:I53)</f>
        <v>0</v>
      </c>
      <c r="J54" s="163">
        <f>SUMIF(A39:A53,"=1",J39:J53)</f>
        <v>0</v>
      </c>
    </row>
    <row r="56" spans="1:10" x14ac:dyDescent="0.2">
      <c r="A56" t="s">
        <v>73</v>
      </c>
      <c r="B56" t="s">
        <v>74</v>
      </c>
    </row>
    <row r="57" spans="1:10" x14ac:dyDescent="0.2">
      <c r="A57" t="s">
        <v>75</v>
      </c>
      <c r="B57" t="s">
        <v>76</v>
      </c>
    </row>
    <row r="58" spans="1:10" x14ac:dyDescent="0.2">
      <c r="A58" t="s">
        <v>77</v>
      </c>
      <c r="B58" t="s">
        <v>78</v>
      </c>
    </row>
    <row r="59" spans="1:10" x14ac:dyDescent="0.2">
      <c r="A59" t="s">
        <v>77</v>
      </c>
      <c r="B59" t="s">
        <v>79</v>
      </c>
    </row>
    <row r="60" spans="1:10" x14ac:dyDescent="0.2">
      <c r="A60" t="s">
        <v>75</v>
      </c>
      <c r="B60" t="s">
        <v>80</v>
      </c>
    </row>
    <row r="61" spans="1:10" x14ac:dyDescent="0.2">
      <c r="A61" t="s">
        <v>77</v>
      </c>
      <c r="B61" t="s">
        <v>81</v>
      </c>
    </row>
    <row r="62" spans="1:10" x14ac:dyDescent="0.2">
      <c r="A62" t="s">
        <v>77</v>
      </c>
      <c r="B62" t="s">
        <v>82</v>
      </c>
    </row>
    <row r="63" spans="1:10" x14ac:dyDescent="0.2">
      <c r="A63" t="s">
        <v>75</v>
      </c>
      <c r="B63" t="s">
        <v>83</v>
      </c>
    </row>
    <row r="64" spans="1:10" x14ac:dyDescent="0.2">
      <c r="A64" t="s">
        <v>77</v>
      </c>
      <c r="B64" t="s">
        <v>84</v>
      </c>
    </row>
    <row r="65" spans="1:10" x14ac:dyDescent="0.2">
      <c r="A65" t="s">
        <v>77</v>
      </c>
      <c r="B65" t="s">
        <v>85</v>
      </c>
    </row>
    <row r="66" spans="1:10" x14ac:dyDescent="0.2">
      <c r="A66" t="s">
        <v>75</v>
      </c>
      <c r="B66" t="s">
        <v>86</v>
      </c>
    </row>
    <row r="67" spans="1:10" x14ac:dyDescent="0.2">
      <c r="A67" t="s">
        <v>77</v>
      </c>
      <c r="B67" t="s">
        <v>87</v>
      </c>
    </row>
    <row r="68" spans="1:10" x14ac:dyDescent="0.2">
      <c r="A68" t="s">
        <v>75</v>
      </c>
      <c r="B68" t="s">
        <v>88</v>
      </c>
    </row>
    <row r="69" spans="1:10" x14ac:dyDescent="0.2">
      <c r="A69" t="s">
        <v>77</v>
      </c>
      <c r="B69" t="s">
        <v>89</v>
      </c>
    </row>
    <row r="72" spans="1:10" ht="15.75" x14ac:dyDescent="0.25">
      <c r="B72" s="174" t="s">
        <v>90</v>
      </c>
    </row>
    <row r="74" spans="1:10" ht="25.5" customHeight="1" x14ac:dyDescent="0.2">
      <c r="A74" s="176"/>
      <c r="B74" s="179" t="s">
        <v>17</v>
      </c>
      <c r="C74" s="179" t="s">
        <v>5</v>
      </c>
      <c r="D74" s="180"/>
      <c r="E74" s="180"/>
      <c r="F74" s="181" t="s">
        <v>91</v>
      </c>
      <c r="G74" s="181"/>
      <c r="H74" s="181"/>
      <c r="I74" s="181" t="s">
        <v>29</v>
      </c>
      <c r="J74" s="181" t="s">
        <v>0</v>
      </c>
    </row>
    <row r="75" spans="1:10" ht="36.75" customHeight="1" x14ac:dyDescent="0.2">
      <c r="A75" s="177"/>
      <c r="B75" s="182" t="s">
        <v>92</v>
      </c>
      <c r="C75" s="183" t="s">
        <v>93</v>
      </c>
      <c r="D75" s="184"/>
      <c r="E75" s="184"/>
      <c r="F75" s="190" t="s">
        <v>24</v>
      </c>
      <c r="G75" s="191"/>
      <c r="H75" s="191"/>
      <c r="I75" s="191">
        <f>'01 01.1 Pol'!G8+'01 01.2 Pol'!G8+'02 02.1 Pol'!G8+'02 02.2 Pol'!G8+'03 03.1 Pol'!G8+'03 03.2 Pol'!G8+'04 04.1 Pol'!G8</f>
        <v>0</v>
      </c>
      <c r="J75" s="188" t="str">
        <f>IF(I92=0,"",I75/I92*100)</f>
        <v/>
      </c>
    </row>
    <row r="76" spans="1:10" ht="36.75" customHeight="1" x14ac:dyDescent="0.2">
      <c r="A76" s="177"/>
      <c r="B76" s="182" t="s">
        <v>94</v>
      </c>
      <c r="C76" s="183" t="s">
        <v>95</v>
      </c>
      <c r="D76" s="184"/>
      <c r="E76" s="184"/>
      <c r="F76" s="190" t="s">
        <v>24</v>
      </c>
      <c r="G76" s="191"/>
      <c r="H76" s="191"/>
      <c r="I76" s="191">
        <f>'01 01.1 Pol'!G92+'01 01.2 Pol'!G79+'02 02.1 Pol'!G98+'02 02.2 Pol'!G46+'03 03.1 Pol'!G34+'03 03.2 Pol'!G39+'04 04.1 Pol'!G57</f>
        <v>0</v>
      </c>
      <c r="J76" s="188" t="str">
        <f>IF(I92=0,"",I76/I92*100)</f>
        <v/>
      </c>
    </row>
    <row r="77" spans="1:10" ht="36.75" customHeight="1" x14ac:dyDescent="0.2">
      <c r="A77" s="177"/>
      <c r="B77" s="182" t="s">
        <v>96</v>
      </c>
      <c r="C77" s="183" t="s">
        <v>97</v>
      </c>
      <c r="D77" s="184"/>
      <c r="E77" s="184"/>
      <c r="F77" s="190" t="s">
        <v>24</v>
      </c>
      <c r="G77" s="191"/>
      <c r="H77" s="191"/>
      <c r="I77" s="191">
        <f>'01 01.1 Pol'!G145+'02 02.1 Pol'!G157+'02 02.2 Pol'!G70+'03 03.1 Pol'!G43+'03 03.2 Pol'!G56+'04 04.1 Pol'!G91</f>
        <v>0</v>
      </c>
      <c r="J77" s="188" t="str">
        <f>IF(I92=0,"",I77/I92*100)</f>
        <v/>
      </c>
    </row>
    <row r="78" spans="1:10" ht="36.75" customHeight="1" x14ac:dyDescent="0.2">
      <c r="A78" s="177"/>
      <c r="B78" s="182" t="s">
        <v>98</v>
      </c>
      <c r="C78" s="183" t="s">
        <v>99</v>
      </c>
      <c r="D78" s="184"/>
      <c r="E78" s="184"/>
      <c r="F78" s="190" t="s">
        <v>24</v>
      </c>
      <c r="G78" s="191"/>
      <c r="H78" s="191"/>
      <c r="I78" s="191">
        <f>'01 01.1 Pol'!G148+'01 01.2 Pol'!G124+'02 02.1 Pol'!G160+'02 02.2 Pol'!G73+'03 03.1 Pol'!G45+'03 03.2 Pol'!G58+'04 04.1 Pol'!G94</f>
        <v>0</v>
      </c>
      <c r="J78" s="188" t="str">
        <f>IF(I92=0,"",I78/I92*100)</f>
        <v/>
      </c>
    </row>
    <row r="79" spans="1:10" ht="36.75" customHeight="1" x14ac:dyDescent="0.2">
      <c r="A79" s="177"/>
      <c r="B79" s="182" t="s">
        <v>100</v>
      </c>
      <c r="C79" s="183" t="s">
        <v>101</v>
      </c>
      <c r="D79" s="184"/>
      <c r="E79" s="184"/>
      <c r="F79" s="190" t="s">
        <v>25</v>
      </c>
      <c r="G79" s="191"/>
      <c r="H79" s="191"/>
      <c r="I79" s="191">
        <f>'01 01.1 Pol'!G154+'01 01.2 Pol'!G126+'02 02.1 Pol'!G170+'02 02.2 Pol'!G75+'03 03.1 Pol'!G47+'03 03.2 Pol'!G60+'04 04.1 Pol'!G96</f>
        <v>0</v>
      </c>
      <c r="J79" s="188" t="str">
        <f>IF(I92=0,"",I79/I92*100)</f>
        <v/>
      </c>
    </row>
    <row r="80" spans="1:10" ht="36.75" customHeight="1" x14ac:dyDescent="0.2">
      <c r="A80" s="177"/>
      <c r="B80" s="182" t="s">
        <v>102</v>
      </c>
      <c r="C80" s="183" t="s">
        <v>103</v>
      </c>
      <c r="D80" s="184"/>
      <c r="E80" s="184"/>
      <c r="F80" s="190" t="s">
        <v>25</v>
      </c>
      <c r="G80" s="191"/>
      <c r="H80" s="191"/>
      <c r="I80" s="191">
        <f>'01 01.1 Pol'!G156+'01 01.2 Pol'!G128+'02 02.1 Pol'!G172+'02 02.2 Pol'!G77+'03 03.1 Pol'!G49+'03 03.2 Pol'!G62+'04 04.1 Pol'!G98</f>
        <v>0</v>
      </c>
      <c r="J80" s="188" t="str">
        <f>IF(I92=0,"",I80/I92*100)</f>
        <v/>
      </c>
    </row>
    <row r="81" spans="1:10" ht="36.75" customHeight="1" x14ac:dyDescent="0.2">
      <c r="A81" s="177"/>
      <c r="B81" s="182" t="s">
        <v>104</v>
      </c>
      <c r="C81" s="183" t="s">
        <v>105</v>
      </c>
      <c r="D81" s="184"/>
      <c r="E81" s="184"/>
      <c r="F81" s="190" t="s">
        <v>25</v>
      </c>
      <c r="G81" s="191"/>
      <c r="H81" s="191"/>
      <c r="I81" s="191">
        <f>'01 01.1 Pol'!G178+'01 01.2 Pol'!G135+'02 02.1 Pol'!G197+'02 02.2 Pol'!G85+'03 03.1 Pol'!G60+'03 03.2 Pol'!G70+'04 04.1 Pol'!G116</f>
        <v>0</v>
      </c>
      <c r="J81" s="188" t="str">
        <f>IF(I92=0,"",I81/I92*100)</f>
        <v/>
      </c>
    </row>
    <row r="82" spans="1:10" ht="36.75" customHeight="1" x14ac:dyDescent="0.2">
      <c r="A82" s="177"/>
      <c r="B82" s="182" t="s">
        <v>106</v>
      </c>
      <c r="C82" s="183" t="s">
        <v>107</v>
      </c>
      <c r="D82" s="184"/>
      <c r="E82" s="184"/>
      <c r="F82" s="190" t="s">
        <v>25</v>
      </c>
      <c r="G82" s="191"/>
      <c r="H82" s="191"/>
      <c r="I82" s="191">
        <f>'01 01.1 Pol'!G199+'02 02.1 Pol'!G220</f>
        <v>0</v>
      </c>
      <c r="J82" s="188" t="str">
        <f>IF(I92=0,"",I82/I92*100)</f>
        <v/>
      </c>
    </row>
    <row r="83" spans="1:10" ht="36.75" customHeight="1" x14ac:dyDescent="0.2">
      <c r="A83" s="177"/>
      <c r="B83" s="182" t="s">
        <v>108</v>
      </c>
      <c r="C83" s="183" t="s">
        <v>109</v>
      </c>
      <c r="D83" s="184"/>
      <c r="E83" s="184"/>
      <c r="F83" s="190" t="s">
        <v>25</v>
      </c>
      <c r="G83" s="191"/>
      <c r="H83" s="191"/>
      <c r="I83" s="191">
        <f>'01 01.1 Pol'!G244+'01 01.2 Pol'!G142+'02 02.1 Pol'!G303+'02 02.2 Pol'!G95+'03 03.1 Pol'!G74+'03 03.2 Pol'!G91+'04 04.1 Pol'!G142</f>
        <v>0</v>
      </c>
      <c r="J83" s="188" t="str">
        <f>IF(I92=0,"",I83/I92*100)</f>
        <v/>
      </c>
    </row>
    <row r="84" spans="1:10" ht="36.75" customHeight="1" x14ac:dyDescent="0.2">
      <c r="A84" s="177"/>
      <c r="B84" s="182" t="s">
        <v>110</v>
      </c>
      <c r="C84" s="183" t="s">
        <v>111</v>
      </c>
      <c r="D84" s="184"/>
      <c r="E84" s="184"/>
      <c r="F84" s="190" t="s">
        <v>25</v>
      </c>
      <c r="G84" s="191"/>
      <c r="H84" s="191"/>
      <c r="I84" s="191">
        <f>'01 01.1 Pol'!G275+'01 01.2 Pol'!G151+'02 02.1 Pol'!G343+'02 02.2 Pol'!G110+'03 03.2 Pol'!G115+'04 04.1 Pol'!G172</f>
        <v>0</v>
      </c>
      <c r="J84" s="188" t="str">
        <f>IF(I92=0,"",I84/I92*100)</f>
        <v/>
      </c>
    </row>
    <row r="85" spans="1:10" ht="36.75" customHeight="1" x14ac:dyDescent="0.2">
      <c r="A85" s="177"/>
      <c r="B85" s="182" t="s">
        <v>112</v>
      </c>
      <c r="C85" s="183" t="s">
        <v>113</v>
      </c>
      <c r="D85" s="184"/>
      <c r="E85" s="184"/>
      <c r="F85" s="190" t="s">
        <v>25</v>
      </c>
      <c r="G85" s="191"/>
      <c r="H85" s="191"/>
      <c r="I85" s="191">
        <f>'01 01.1 Pol'!G313+'01 01.2 Pol'!G161+'02 02.1 Pol'!G359+'02 02.2 Pol'!G120+'03 03.2 Pol'!G124+'04 04.1 Pol'!G213</f>
        <v>0</v>
      </c>
      <c r="J85" s="188" t="str">
        <f>IF(I92=0,"",I85/I92*100)</f>
        <v/>
      </c>
    </row>
    <row r="86" spans="1:10" ht="36.75" customHeight="1" x14ac:dyDescent="0.2">
      <c r="A86" s="177"/>
      <c r="B86" s="182" t="s">
        <v>114</v>
      </c>
      <c r="C86" s="183" t="s">
        <v>115</v>
      </c>
      <c r="D86" s="184"/>
      <c r="E86" s="184"/>
      <c r="F86" s="190" t="s">
        <v>25</v>
      </c>
      <c r="G86" s="191"/>
      <c r="H86" s="191"/>
      <c r="I86" s="191">
        <f>'01 01.1 Pol'!G335+'01 01.2 Pol'!G185+'02 02.1 Pol'!G386+'02 02.2 Pol'!G143+'03 03.1 Pol'!G89+'04 04.1 Pol'!G240</f>
        <v>0</v>
      </c>
      <c r="J86" s="188" t="str">
        <f>IF(I92=0,"",I86/I92*100)</f>
        <v/>
      </c>
    </row>
    <row r="87" spans="1:10" ht="36.75" customHeight="1" x14ac:dyDescent="0.2">
      <c r="A87" s="177"/>
      <c r="B87" s="182" t="s">
        <v>116</v>
      </c>
      <c r="C87" s="183" t="s">
        <v>117</v>
      </c>
      <c r="D87" s="184"/>
      <c r="E87" s="184"/>
      <c r="F87" s="190" t="s">
        <v>25</v>
      </c>
      <c r="G87" s="191"/>
      <c r="H87" s="191"/>
      <c r="I87" s="191">
        <f>'01 01.1 Pol'!G349+'01 01.2 Pol'!G192+'02 02.1 Pol'!G403+'02 02.2 Pol'!G150</f>
        <v>0</v>
      </c>
      <c r="J87" s="188" t="str">
        <f>IF(I92=0,"",I87/I92*100)</f>
        <v/>
      </c>
    </row>
    <row r="88" spans="1:10" ht="36.75" customHeight="1" x14ac:dyDescent="0.2">
      <c r="A88" s="177"/>
      <c r="B88" s="182" t="s">
        <v>118</v>
      </c>
      <c r="C88" s="183" t="s">
        <v>119</v>
      </c>
      <c r="D88" s="184"/>
      <c r="E88" s="184"/>
      <c r="F88" s="190" t="s">
        <v>25</v>
      </c>
      <c r="G88" s="191"/>
      <c r="H88" s="191"/>
      <c r="I88" s="191">
        <f>'01 01.1 Pol'!G351+'01 01.2 Pol'!G194+'02 02.1 Pol'!G406+'02 02.2 Pol'!G152+'03 03.1 Pol'!G96+'03 03.2 Pol'!G143+'04 04.1 Pol'!G247</f>
        <v>0</v>
      </c>
      <c r="J88" s="188" t="str">
        <f>IF(I92=0,"",I88/I92*100)</f>
        <v/>
      </c>
    </row>
    <row r="89" spans="1:10" ht="36.75" customHeight="1" x14ac:dyDescent="0.2">
      <c r="A89" s="177"/>
      <c r="B89" s="182" t="s">
        <v>120</v>
      </c>
      <c r="C89" s="183" t="s">
        <v>121</v>
      </c>
      <c r="D89" s="184"/>
      <c r="E89" s="184"/>
      <c r="F89" s="190" t="s">
        <v>122</v>
      </c>
      <c r="G89" s="191"/>
      <c r="H89" s="191"/>
      <c r="I89" s="191">
        <f>'01 01.1 Pol'!G355+'01 01.2 Pol'!G198+'02 02.1 Pol'!G410+'02 02.2 Pol'!G157+'03 03.1 Pol'!G101+'03 03.2 Pol'!G148+'04 04.1 Pol'!G252</f>
        <v>0</v>
      </c>
      <c r="J89" s="188" t="str">
        <f>IF(I92=0,"",I89/I92*100)</f>
        <v/>
      </c>
    </row>
    <row r="90" spans="1:10" ht="36.75" customHeight="1" x14ac:dyDescent="0.2">
      <c r="A90" s="177"/>
      <c r="B90" s="182" t="s">
        <v>123</v>
      </c>
      <c r="C90" s="183" t="s">
        <v>27</v>
      </c>
      <c r="D90" s="184"/>
      <c r="E90" s="184"/>
      <c r="F90" s="190" t="s">
        <v>123</v>
      </c>
      <c r="G90" s="191"/>
      <c r="H90" s="191"/>
      <c r="I90" s="191">
        <f>'05 05 Naklady'!G8</f>
        <v>0</v>
      </c>
      <c r="J90" s="188" t="str">
        <f>IF(I92=0,"",I90/I92*100)</f>
        <v/>
      </c>
    </row>
    <row r="91" spans="1:10" ht="36.75" customHeight="1" x14ac:dyDescent="0.2">
      <c r="A91" s="177"/>
      <c r="B91" s="182" t="s">
        <v>124</v>
      </c>
      <c r="C91" s="183" t="s">
        <v>28</v>
      </c>
      <c r="D91" s="184"/>
      <c r="E91" s="184"/>
      <c r="F91" s="190" t="s">
        <v>124</v>
      </c>
      <c r="G91" s="191"/>
      <c r="H91" s="191"/>
      <c r="I91" s="191">
        <f>'05 05 Naklady'!G19</f>
        <v>0</v>
      </c>
      <c r="J91" s="188" t="str">
        <f>IF(I92=0,"",I91/I92*100)</f>
        <v/>
      </c>
    </row>
    <row r="92" spans="1:10" ht="25.5" customHeight="1" x14ac:dyDescent="0.2">
      <c r="A92" s="178"/>
      <c r="B92" s="185" t="s">
        <v>1</v>
      </c>
      <c r="C92" s="186"/>
      <c r="D92" s="187"/>
      <c r="E92" s="187"/>
      <c r="F92" s="192"/>
      <c r="G92" s="193"/>
      <c r="H92" s="193"/>
      <c r="I92" s="193">
        <f>SUM(I75:I91)</f>
        <v>0</v>
      </c>
      <c r="J92" s="189">
        <f>SUM(J75:J91)</f>
        <v>0</v>
      </c>
    </row>
    <row r="93" spans="1:10" x14ac:dyDescent="0.2">
      <c r="F93" s="133"/>
      <c r="G93" s="133"/>
      <c r="H93" s="133"/>
      <c r="I93" s="133"/>
      <c r="J93" s="134"/>
    </row>
    <row r="94" spans="1:10" x14ac:dyDescent="0.2">
      <c r="F94" s="133"/>
      <c r="G94" s="133"/>
      <c r="H94" s="133"/>
      <c r="I94" s="133"/>
      <c r="J94" s="134"/>
    </row>
    <row r="95" spans="1:10" x14ac:dyDescent="0.2">
      <c r="F95" s="133"/>
      <c r="G95" s="133"/>
      <c r="H95" s="133"/>
      <c r="I95" s="133"/>
      <c r="J95" s="134"/>
    </row>
  </sheetData>
  <sheetProtection algorithmName="SHA-512" hashValue="zLXn2dDZD4fGLX2oiPcT9s/H00amdd5j6eqZnm1OlzX29rWfZf3qJ0LU3cuduaJ4dYwzZnNlnhASRh+NHBEKXQ==" saltValue="hNLKPYw9mB72z85Y6ue5H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89:E89"/>
    <mergeCell ref="C90:E90"/>
    <mergeCell ref="C91:E91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B54:E54"/>
    <mergeCell ref="C75:E75"/>
    <mergeCell ref="C76:E76"/>
    <mergeCell ref="C77:E77"/>
    <mergeCell ref="C78:E7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BAEnnd2d9dI1J42P3wM6HLrexGXe1dYDPJFa1BP+0AwVkhQGzItP1RGPdrMyTXCav8ev13Y9hMqe2s4LCHJKDA==" saltValue="Q1cb0Hn60zKC9ItBs2AW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3AD36-9E4D-4F7C-B14C-627FBDDC1A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125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47</v>
      </c>
      <c r="C3" s="199" t="s">
        <v>46</v>
      </c>
      <c r="D3" s="197"/>
      <c r="E3" s="197"/>
      <c r="F3" s="197"/>
      <c r="G3" s="198"/>
      <c r="AC3" s="175" t="s">
        <v>128</v>
      </c>
      <c r="AG3" t="s">
        <v>129</v>
      </c>
    </row>
    <row r="4" spans="1:60" ht="24.95" customHeight="1" x14ac:dyDescent="0.2">
      <c r="A4" s="200" t="s">
        <v>9</v>
      </c>
      <c r="B4" s="201" t="s">
        <v>47</v>
      </c>
      <c r="C4" s="202" t="s">
        <v>27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123</v>
      </c>
      <c r="C8" s="247" t="s">
        <v>27</v>
      </c>
      <c r="D8" s="226"/>
      <c r="E8" s="227"/>
      <c r="F8" s="228"/>
      <c r="G8" s="228">
        <f>SUMIF(AG9:AG18,"&lt;&gt;NOR",G9:G18)</f>
        <v>0</v>
      </c>
      <c r="H8" s="228"/>
      <c r="I8" s="228">
        <f>SUM(I9:I18)</f>
        <v>0</v>
      </c>
      <c r="J8" s="228"/>
      <c r="K8" s="228">
        <f>SUM(K9:K18)</f>
        <v>0</v>
      </c>
      <c r="L8" s="228"/>
      <c r="M8" s="228">
        <f>SUM(M9:M18)</f>
        <v>0</v>
      </c>
      <c r="N8" s="227"/>
      <c r="O8" s="227">
        <f>SUM(O9:O18)</f>
        <v>0</v>
      </c>
      <c r="P8" s="227"/>
      <c r="Q8" s="227">
        <f>SUM(Q9:Q18)</f>
        <v>0</v>
      </c>
      <c r="R8" s="228"/>
      <c r="S8" s="228"/>
      <c r="T8" s="229"/>
      <c r="U8" s="223"/>
      <c r="V8" s="223">
        <f>SUM(V9:V18)</f>
        <v>0</v>
      </c>
      <c r="W8" s="223"/>
      <c r="X8" s="223"/>
      <c r="AG8" t="s">
        <v>153</v>
      </c>
    </row>
    <row r="9" spans="1:60" outlineLevel="1" x14ac:dyDescent="0.2">
      <c r="A9" s="231">
        <v>1</v>
      </c>
      <c r="B9" s="232" t="s">
        <v>154</v>
      </c>
      <c r="C9" s="248" t="s">
        <v>155</v>
      </c>
      <c r="D9" s="233" t="s">
        <v>156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157</v>
      </c>
      <c r="T9" s="237" t="s">
        <v>158</v>
      </c>
      <c r="U9" s="221">
        <v>0</v>
      </c>
      <c r="V9" s="221">
        <f>ROUND(E9*U9,2)</f>
        <v>0</v>
      </c>
      <c r="W9" s="221"/>
      <c r="X9" s="221" t="s">
        <v>159</v>
      </c>
      <c r="Y9" s="210"/>
      <c r="Z9" s="210"/>
      <c r="AA9" s="210"/>
      <c r="AB9" s="210"/>
      <c r="AC9" s="210"/>
      <c r="AD9" s="210"/>
      <c r="AE9" s="210"/>
      <c r="AF9" s="210"/>
      <c r="AG9" s="210" t="s">
        <v>160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161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163</v>
      </c>
      <c r="C11" s="248" t="s">
        <v>164</v>
      </c>
      <c r="D11" s="233" t="s">
        <v>156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157</v>
      </c>
      <c r="T11" s="237" t="s">
        <v>158</v>
      </c>
      <c r="U11" s="221">
        <v>0</v>
      </c>
      <c r="V11" s="221">
        <f>ROUND(E11*U11,2)</f>
        <v>0</v>
      </c>
      <c r="W11" s="221"/>
      <c r="X11" s="221" t="s">
        <v>159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17"/>
      <c r="B12" s="218"/>
      <c r="C12" s="249" t="s">
        <v>166</v>
      </c>
      <c r="D12" s="238"/>
      <c r="E12" s="238"/>
      <c r="F12" s="238"/>
      <c r="G12" s="238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1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9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167</v>
      </c>
      <c r="C13" s="248" t="s">
        <v>168</v>
      </c>
      <c r="D13" s="233" t="s">
        <v>156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157</v>
      </c>
      <c r="T13" s="237" t="s">
        <v>158</v>
      </c>
      <c r="U13" s="221">
        <v>0</v>
      </c>
      <c r="V13" s="221">
        <f>ROUND(E13*U13,2)</f>
        <v>0</v>
      </c>
      <c r="W13" s="221"/>
      <c r="X13" s="221" t="s">
        <v>159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9" t="s">
        <v>169</v>
      </c>
      <c r="D14" s="238"/>
      <c r="E14" s="238"/>
      <c r="F14" s="238"/>
      <c r="G14" s="238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162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170</v>
      </c>
      <c r="C15" s="248" t="s">
        <v>171</v>
      </c>
      <c r="D15" s="233" t="s">
        <v>156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157</v>
      </c>
      <c r="T15" s="237" t="s">
        <v>158</v>
      </c>
      <c r="U15" s="221">
        <v>0</v>
      </c>
      <c r="V15" s="221">
        <f>ROUND(E15*U15,2)</f>
        <v>0</v>
      </c>
      <c r="W15" s="221"/>
      <c r="X15" s="221" t="s">
        <v>159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17"/>
      <c r="B16" s="218"/>
      <c r="C16" s="249" t="s">
        <v>173</v>
      </c>
      <c r="D16" s="238"/>
      <c r="E16" s="238"/>
      <c r="F16" s="238"/>
      <c r="G16" s="238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162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174</v>
      </c>
      <c r="C17" s="248" t="s">
        <v>175</v>
      </c>
      <c r="D17" s="233" t="s">
        <v>156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157</v>
      </c>
      <c r="T17" s="237" t="s">
        <v>158</v>
      </c>
      <c r="U17" s="221">
        <v>0</v>
      </c>
      <c r="V17" s="221">
        <f>ROUND(E17*U17,2)</f>
        <v>0</v>
      </c>
      <c r="W17" s="221"/>
      <c r="X17" s="221" t="s">
        <v>159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9" t="s">
        <v>176</v>
      </c>
      <c r="D18" s="238"/>
      <c r="E18" s="238"/>
      <c r="F18" s="238"/>
      <c r="G18" s="238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162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Náklady zhotovitele, které vzniknou v souvislosti s povinnostmi zhotovitele při předání a převzetí díla.</v>
      </c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4" t="s">
        <v>152</v>
      </c>
      <c r="B19" s="225" t="s">
        <v>124</v>
      </c>
      <c r="C19" s="247" t="s">
        <v>28</v>
      </c>
      <c r="D19" s="226"/>
      <c r="E19" s="227"/>
      <c r="F19" s="228"/>
      <c r="G19" s="228">
        <f>SUMIF(AG20:AG22,"&lt;&gt;NOR",G20:G22)</f>
        <v>0</v>
      </c>
      <c r="H19" s="228"/>
      <c r="I19" s="228">
        <f>SUM(I20:I22)</f>
        <v>0</v>
      </c>
      <c r="J19" s="228"/>
      <c r="K19" s="228">
        <f>SUM(K20:K22)</f>
        <v>0</v>
      </c>
      <c r="L19" s="228"/>
      <c r="M19" s="228">
        <f>SUM(M20:M22)</f>
        <v>0</v>
      </c>
      <c r="N19" s="227"/>
      <c r="O19" s="227">
        <f>SUM(O20:O22)</f>
        <v>0</v>
      </c>
      <c r="P19" s="227"/>
      <c r="Q19" s="227">
        <f>SUM(Q20:Q22)</f>
        <v>0</v>
      </c>
      <c r="R19" s="228"/>
      <c r="S19" s="228"/>
      <c r="T19" s="229"/>
      <c r="U19" s="223"/>
      <c r="V19" s="223">
        <f>SUM(V20:V22)</f>
        <v>168</v>
      </c>
      <c r="W19" s="223"/>
      <c r="X19" s="223"/>
      <c r="AG19" t="s">
        <v>153</v>
      </c>
    </row>
    <row r="20" spans="1:60" outlineLevel="1" x14ac:dyDescent="0.2">
      <c r="A20" s="240">
        <v>6</v>
      </c>
      <c r="B20" s="241" t="s">
        <v>177</v>
      </c>
      <c r="C20" s="250" t="s">
        <v>178</v>
      </c>
      <c r="D20" s="242" t="s">
        <v>179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180</v>
      </c>
      <c r="T20" s="246" t="s">
        <v>158</v>
      </c>
      <c r="U20" s="221">
        <v>0</v>
      </c>
      <c r="V20" s="221">
        <f>ROUND(E20*U20,2)</f>
        <v>0</v>
      </c>
      <c r="W20" s="221"/>
      <c r="X20" s="221" t="s">
        <v>181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7</v>
      </c>
      <c r="B21" s="241" t="s">
        <v>183</v>
      </c>
      <c r="C21" s="250" t="s">
        <v>184</v>
      </c>
      <c r="D21" s="242" t="s">
        <v>185</v>
      </c>
      <c r="E21" s="243">
        <v>48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 t="s">
        <v>186</v>
      </c>
      <c r="S21" s="245" t="s">
        <v>157</v>
      </c>
      <c r="T21" s="246" t="s">
        <v>158</v>
      </c>
      <c r="U21" s="221">
        <v>1</v>
      </c>
      <c r="V21" s="221">
        <f>ROUND(E21*U21,2)</f>
        <v>48</v>
      </c>
      <c r="W21" s="221"/>
      <c r="X21" s="221" t="s">
        <v>187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8</v>
      </c>
      <c r="B22" s="232" t="s">
        <v>189</v>
      </c>
      <c r="C22" s="248" t="s">
        <v>190</v>
      </c>
      <c r="D22" s="233" t="s">
        <v>185</v>
      </c>
      <c r="E22" s="234">
        <v>120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180</v>
      </c>
      <c r="T22" s="237" t="s">
        <v>158</v>
      </c>
      <c r="U22" s="221">
        <v>1</v>
      </c>
      <c r="V22" s="221">
        <f>ROUND(E22*U22,2)</f>
        <v>120</v>
      </c>
      <c r="W22" s="221"/>
      <c r="X22" s="221" t="s">
        <v>187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3"/>
      <c r="B23" s="4"/>
      <c r="C23" s="25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139</v>
      </c>
    </row>
    <row r="24" spans="1:60" x14ac:dyDescent="0.2">
      <c r="A24" s="213"/>
      <c r="B24" s="214" t="s">
        <v>29</v>
      </c>
      <c r="C24" s="252"/>
      <c r="D24" s="215"/>
      <c r="E24" s="216"/>
      <c r="F24" s="216"/>
      <c r="G24" s="230">
        <f>G8+G19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191</v>
      </c>
    </row>
    <row r="25" spans="1:60" x14ac:dyDescent="0.2">
      <c r="C25" s="253"/>
      <c r="D25" s="10"/>
      <c r="AG25" t="s">
        <v>192</v>
      </c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HFZnAY0JtwNdUUQXkebWIUzUiTb5mFZcsfIW/EQt6vSjrEcYr9r1dmKG+E8WbQjBEJASAFy+CmATe9fKoWpgw==" saltValue="XLKu5M3DGhGyd57vOWvKcg==" spinCount="100000" sheet="1"/>
  <mergeCells count="9">
    <mergeCell ref="C14:G14"/>
    <mergeCell ref="C16:G16"/>
    <mergeCell ref="C18:G1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E6BB-6A6D-4A9C-9667-3187B3D5B2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SUMIF(AG9:AG91,"&lt;&gt;NOR",G9:G91)</f>
        <v>0</v>
      </c>
      <c r="H8" s="228"/>
      <c r="I8" s="228">
        <f>SUM(I9:I91)</f>
        <v>0</v>
      </c>
      <c r="J8" s="228"/>
      <c r="K8" s="228">
        <f>SUM(K9:K91)</f>
        <v>0</v>
      </c>
      <c r="L8" s="228"/>
      <c r="M8" s="228">
        <f>SUM(M9:M91)</f>
        <v>0</v>
      </c>
      <c r="N8" s="227"/>
      <c r="O8" s="227">
        <f>SUM(O9:O91)</f>
        <v>137.44000000000005</v>
      </c>
      <c r="P8" s="227"/>
      <c r="Q8" s="227">
        <f>SUM(Q9:Q91)</f>
        <v>0</v>
      </c>
      <c r="R8" s="228"/>
      <c r="S8" s="228"/>
      <c r="T8" s="229"/>
      <c r="U8" s="223"/>
      <c r="V8" s="223">
        <f>SUM(V9:V91)</f>
        <v>1502.21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75.95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8.9600000000000009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66.55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200</v>
      </c>
      <c r="D11" s="254"/>
      <c r="E11" s="255">
        <v>75.95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202</v>
      </c>
      <c r="C12" s="248" t="s">
        <v>203</v>
      </c>
      <c r="D12" s="233" t="s">
        <v>204</v>
      </c>
      <c r="E12" s="234">
        <v>497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4.7499999999999999E-3</v>
      </c>
      <c r="O12" s="234">
        <f>ROUND(E12*N12,2)</f>
        <v>2.36</v>
      </c>
      <c r="P12" s="234">
        <v>0</v>
      </c>
      <c r="Q12" s="234">
        <f>ROUND(E12*P12,2)</f>
        <v>0</v>
      </c>
      <c r="R12" s="236"/>
      <c r="S12" s="236" t="s">
        <v>157</v>
      </c>
      <c r="T12" s="237" t="s">
        <v>157</v>
      </c>
      <c r="U12" s="221">
        <v>0.35299999999999998</v>
      </c>
      <c r="V12" s="221">
        <f>ROUND(E12*U12,2)</f>
        <v>175.44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205</v>
      </c>
      <c r="D13" s="254"/>
      <c r="E13" s="255">
        <v>497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201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3</v>
      </c>
      <c r="B14" s="232" t="s">
        <v>206</v>
      </c>
      <c r="C14" s="248" t="s">
        <v>207</v>
      </c>
      <c r="D14" s="233" t="s">
        <v>204</v>
      </c>
      <c r="E14" s="234">
        <v>29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5.0200000000000002E-2</v>
      </c>
      <c r="O14" s="234">
        <f>ROUND(E14*N14,2)</f>
        <v>1.46</v>
      </c>
      <c r="P14" s="234">
        <v>0</v>
      </c>
      <c r="Q14" s="234">
        <f>ROUND(E14*P14,2)</f>
        <v>0</v>
      </c>
      <c r="R14" s="236" t="s">
        <v>208</v>
      </c>
      <c r="S14" s="236" t="s">
        <v>157</v>
      </c>
      <c r="T14" s="237" t="s">
        <v>157</v>
      </c>
      <c r="U14" s="221">
        <v>1.006</v>
      </c>
      <c r="V14" s="221">
        <f>ROUND(E14*U14,2)</f>
        <v>29.17</v>
      </c>
      <c r="W14" s="221"/>
      <c r="X14" s="221" t="s">
        <v>181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0" t="s">
        <v>209</v>
      </c>
      <c r="D15" s="256"/>
      <c r="E15" s="256"/>
      <c r="F15" s="256"/>
      <c r="G15" s="25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199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1" t="s">
        <v>210</v>
      </c>
      <c r="D16" s="254"/>
      <c r="E16" s="255">
        <v>29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4</v>
      </c>
      <c r="B17" s="232" t="s">
        <v>211</v>
      </c>
      <c r="C17" s="248" t="s">
        <v>212</v>
      </c>
      <c r="D17" s="233" t="s">
        <v>204</v>
      </c>
      <c r="E17" s="234">
        <v>29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1.074E-2</v>
      </c>
      <c r="O17" s="234">
        <f>ROUND(E17*N17,2)</f>
        <v>0.31</v>
      </c>
      <c r="P17" s="234">
        <v>0</v>
      </c>
      <c r="Q17" s="234">
        <f>ROUND(E17*P17,2)</f>
        <v>0</v>
      </c>
      <c r="R17" s="236" t="s">
        <v>208</v>
      </c>
      <c r="S17" s="236" t="s">
        <v>157</v>
      </c>
      <c r="T17" s="237" t="s">
        <v>157</v>
      </c>
      <c r="U17" s="221">
        <v>0.51171</v>
      </c>
      <c r="V17" s="221">
        <f>ROUND(E17*U17,2)</f>
        <v>14.84</v>
      </c>
      <c r="W17" s="221"/>
      <c r="X17" s="221" t="s">
        <v>181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213</v>
      </c>
      <c r="D18" s="256"/>
      <c r="E18" s="256"/>
      <c r="F18" s="256"/>
      <c r="G18" s="256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jakoukoliv maltou, z pomocného pracovního lešení o výšce podlahy do 1900 mm a pro zatížení do 1,5 kPa,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214</v>
      </c>
      <c r="D19" s="254"/>
      <c r="E19" s="255">
        <v>29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5</v>
      </c>
      <c r="B20" s="232" t="s">
        <v>215</v>
      </c>
      <c r="C20" s="248" t="s">
        <v>216</v>
      </c>
      <c r="D20" s="233" t="s">
        <v>217</v>
      </c>
      <c r="E20" s="234">
        <v>348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2.5989999999999999E-2</v>
      </c>
      <c r="O20" s="234">
        <f>ROUND(E20*N20,2)</f>
        <v>9.0399999999999991</v>
      </c>
      <c r="P20" s="234">
        <v>0</v>
      </c>
      <c r="Q20" s="234">
        <f>ROUND(E20*P20,2)</f>
        <v>0</v>
      </c>
      <c r="R20" s="236" t="s">
        <v>208</v>
      </c>
      <c r="S20" s="236" t="s">
        <v>157</v>
      </c>
      <c r="T20" s="237" t="s">
        <v>157</v>
      </c>
      <c r="U20" s="221">
        <v>0.26900000000000002</v>
      </c>
      <c r="V20" s="221">
        <f>ROUND(E20*U20,2)</f>
        <v>93.61</v>
      </c>
      <c r="W20" s="221"/>
      <c r="X20" s="221" t="s">
        <v>181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218</v>
      </c>
      <c r="D21" s="256"/>
      <c r="E21" s="256"/>
      <c r="F21" s="256"/>
      <c r="G21" s="256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199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219</v>
      </c>
      <c r="D22" s="254"/>
      <c r="E22" s="255">
        <v>348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6</v>
      </c>
      <c r="B23" s="232" t="s">
        <v>220</v>
      </c>
      <c r="C23" s="248" t="s">
        <v>221</v>
      </c>
      <c r="D23" s="233" t="s">
        <v>217</v>
      </c>
      <c r="E23" s="234">
        <v>43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3.465E-2</v>
      </c>
      <c r="O23" s="234">
        <f>ROUND(E23*N23,2)</f>
        <v>1.49</v>
      </c>
      <c r="P23" s="234">
        <v>0</v>
      </c>
      <c r="Q23" s="234">
        <f>ROUND(E23*P23,2)</f>
        <v>0</v>
      </c>
      <c r="R23" s="236" t="s">
        <v>208</v>
      </c>
      <c r="S23" s="236" t="s">
        <v>157</v>
      </c>
      <c r="T23" s="237" t="s">
        <v>157</v>
      </c>
      <c r="U23" s="221">
        <v>0.29799999999999999</v>
      </c>
      <c r="V23" s="221">
        <f>ROUND(E23*U23,2)</f>
        <v>12.81</v>
      </c>
      <c r="W23" s="221"/>
      <c r="X23" s="221" t="s">
        <v>181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218</v>
      </c>
      <c r="D24" s="256"/>
      <c r="E24" s="256"/>
      <c r="F24" s="256"/>
      <c r="G24" s="256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222</v>
      </c>
      <c r="D25" s="254"/>
      <c r="E25" s="255">
        <v>43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1">
        <v>7</v>
      </c>
      <c r="B26" s="232" t="s">
        <v>223</v>
      </c>
      <c r="C26" s="248" t="s">
        <v>224</v>
      </c>
      <c r="D26" s="233" t="s">
        <v>196</v>
      </c>
      <c r="E26" s="234">
        <v>82.5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6.8000000000000005E-2</v>
      </c>
      <c r="O26" s="234">
        <f>ROUND(E26*N26,2)</f>
        <v>5.61</v>
      </c>
      <c r="P26" s="234">
        <v>0</v>
      </c>
      <c r="Q26" s="234">
        <f>ROUND(E26*P26,2)</f>
        <v>0</v>
      </c>
      <c r="R26" s="236" t="s">
        <v>208</v>
      </c>
      <c r="S26" s="236" t="s">
        <v>157</v>
      </c>
      <c r="T26" s="237" t="s">
        <v>157</v>
      </c>
      <c r="U26" s="221">
        <v>0.71397999999999995</v>
      </c>
      <c r="V26" s="221">
        <f>ROUND(E26*U26,2)</f>
        <v>58.9</v>
      </c>
      <c r="W26" s="221"/>
      <c r="X26" s="221" t="s">
        <v>181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218</v>
      </c>
      <c r="D27" s="256"/>
      <c r="E27" s="256"/>
      <c r="F27" s="256"/>
      <c r="G27" s="25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225</v>
      </c>
      <c r="D28" s="254"/>
      <c r="E28" s="255">
        <v>12.9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226</v>
      </c>
      <c r="D29" s="254"/>
      <c r="E29" s="255">
        <v>69.599999999999994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8</v>
      </c>
      <c r="B30" s="232" t="s">
        <v>227</v>
      </c>
      <c r="C30" s="248" t="s">
        <v>228</v>
      </c>
      <c r="D30" s="233" t="s">
        <v>196</v>
      </c>
      <c r="E30" s="234">
        <v>90.75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3.6069999999999998E-2</v>
      </c>
      <c r="O30" s="234">
        <f>ROUND(E30*N30,2)</f>
        <v>3.27</v>
      </c>
      <c r="P30" s="234">
        <v>0</v>
      </c>
      <c r="Q30" s="234">
        <f>ROUND(E30*P30,2)</f>
        <v>0</v>
      </c>
      <c r="R30" s="236" t="s">
        <v>208</v>
      </c>
      <c r="S30" s="236" t="s">
        <v>157</v>
      </c>
      <c r="T30" s="237" t="s">
        <v>157</v>
      </c>
      <c r="U30" s="221">
        <v>1.58036</v>
      </c>
      <c r="V30" s="221">
        <f>ROUND(E30*U30,2)</f>
        <v>143.41999999999999</v>
      </c>
      <c r="W30" s="221"/>
      <c r="X30" s="221" t="s">
        <v>181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229</v>
      </c>
      <c r="D31" s="256"/>
      <c r="E31" s="256"/>
      <c r="F31" s="256"/>
      <c r="G31" s="25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199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230</v>
      </c>
      <c r="D32" s="254"/>
      <c r="E32" s="255">
        <v>90.75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201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1">
        <v>9</v>
      </c>
      <c r="B33" s="232" t="s">
        <v>231</v>
      </c>
      <c r="C33" s="248" t="s">
        <v>232</v>
      </c>
      <c r="D33" s="233" t="s">
        <v>196</v>
      </c>
      <c r="E33" s="234">
        <v>38.5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4.428E-2</v>
      </c>
      <c r="O33" s="234">
        <f>ROUND(E33*N33,2)</f>
        <v>1.7</v>
      </c>
      <c r="P33" s="234">
        <v>0</v>
      </c>
      <c r="Q33" s="234">
        <f>ROUND(E33*P33,2)</f>
        <v>0</v>
      </c>
      <c r="R33" s="236" t="s">
        <v>208</v>
      </c>
      <c r="S33" s="236" t="s">
        <v>157</v>
      </c>
      <c r="T33" s="237" t="s">
        <v>233</v>
      </c>
      <c r="U33" s="221">
        <v>0.75</v>
      </c>
      <c r="V33" s="221">
        <f>ROUND(E33*U33,2)</f>
        <v>28.88</v>
      </c>
      <c r="W33" s="221"/>
      <c r="X33" s="221" t="s">
        <v>181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234</v>
      </c>
      <c r="D34" s="256"/>
      <c r="E34" s="256"/>
      <c r="F34" s="256"/>
      <c r="G34" s="256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1">
        <v>10</v>
      </c>
      <c r="B35" s="232" t="s">
        <v>235</v>
      </c>
      <c r="C35" s="248" t="s">
        <v>236</v>
      </c>
      <c r="D35" s="233" t="s">
        <v>237</v>
      </c>
      <c r="E35" s="234">
        <v>15.79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2.5</v>
      </c>
      <c r="O35" s="234">
        <f>ROUND(E35*N35,2)</f>
        <v>39.479999999999997</v>
      </c>
      <c r="P35" s="234">
        <v>0</v>
      </c>
      <c r="Q35" s="234">
        <f>ROUND(E35*P35,2)</f>
        <v>0</v>
      </c>
      <c r="R35" s="236" t="s">
        <v>208</v>
      </c>
      <c r="S35" s="236" t="s">
        <v>157</v>
      </c>
      <c r="T35" s="237" t="s">
        <v>157</v>
      </c>
      <c r="U35" s="221">
        <v>3.4</v>
      </c>
      <c r="V35" s="221">
        <f>ROUND(E35*U35,2)</f>
        <v>53.69</v>
      </c>
      <c r="W35" s="221"/>
      <c r="X35" s="221" t="s">
        <v>181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238</v>
      </c>
      <c r="D36" s="256"/>
      <c r="E36" s="256"/>
      <c r="F36" s="256"/>
      <c r="G36" s="25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239</v>
      </c>
      <c r="D37" s="254"/>
      <c r="E37" s="255">
        <v>15.79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11</v>
      </c>
      <c r="B38" s="232" t="s">
        <v>240</v>
      </c>
      <c r="C38" s="248" t="s">
        <v>241</v>
      </c>
      <c r="D38" s="233" t="s">
        <v>237</v>
      </c>
      <c r="E38" s="234">
        <v>0.9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2.5</v>
      </c>
      <c r="O38" s="234">
        <f>ROUND(E38*N38,2)</f>
        <v>2.25</v>
      </c>
      <c r="P38" s="234">
        <v>0</v>
      </c>
      <c r="Q38" s="234">
        <f>ROUND(E38*P38,2)</f>
        <v>0</v>
      </c>
      <c r="R38" s="236" t="s">
        <v>208</v>
      </c>
      <c r="S38" s="236" t="s">
        <v>157</v>
      </c>
      <c r="T38" s="237" t="s">
        <v>157</v>
      </c>
      <c r="U38" s="221">
        <v>5.33</v>
      </c>
      <c r="V38" s="221">
        <f>ROUND(E38*U38,2)</f>
        <v>4.8</v>
      </c>
      <c r="W38" s="221"/>
      <c r="X38" s="221" t="s">
        <v>181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238</v>
      </c>
      <c r="D39" s="256"/>
      <c r="E39" s="256"/>
      <c r="F39" s="256"/>
      <c r="G39" s="25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199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61" t="s">
        <v>242</v>
      </c>
      <c r="D40" s="254"/>
      <c r="E40" s="255">
        <v>0.9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10"/>
      <c r="Z40" s="210"/>
      <c r="AA40" s="210"/>
      <c r="AB40" s="210"/>
      <c r="AC40" s="210"/>
      <c r="AD40" s="210"/>
      <c r="AE40" s="210"/>
      <c r="AF40" s="210"/>
      <c r="AG40" s="210" t="s">
        <v>201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12</v>
      </c>
      <c r="B41" s="232" t="s">
        <v>243</v>
      </c>
      <c r="C41" s="248" t="s">
        <v>244</v>
      </c>
      <c r="D41" s="233" t="s">
        <v>237</v>
      </c>
      <c r="E41" s="234">
        <v>15.79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4">
        <v>0</v>
      </c>
      <c r="O41" s="234">
        <f>ROUND(E41*N41,2)</f>
        <v>0</v>
      </c>
      <c r="P41" s="234">
        <v>0</v>
      </c>
      <c r="Q41" s="234">
        <f>ROUND(E41*P41,2)</f>
        <v>0</v>
      </c>
      <c r="R41" s="236" t="s">
        <v>197</v>
      </c>
      <c r="S41" s="236" t="s">
        <v>157</v>
      </c>
      <c r="T41" s="237" t="s">
        <v>157</v>
      </c>
      <c r="U41" s="221">
        <v>0.41</v>
      </c>
      <c r="V41" s="221">
        <f>ROUND(E41*U41,2)</f>
        <v>6.47</v>
      </c>
      <c r="W41" s="221"/>
      <c r="X41" s="221" t="s">
        <v>181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0" t="s">
        <v>245</v>
      </c>
      <c r="D42" s="256"/>
      <c r="E42" s="256"/>
      <c r="F42" s="256"/>
      <c r="G42" s="256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199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1">
        <v>13</v>
      </c>
      <c r="B43" s="232" t="s">
        <v>246</v>
      </c>
      <c r="C43" s="248" t="s">
        <v>247</v>
      </c>
      <c r="D43" s="233" t="s">
        <v>248</v>
      </c>
      <c r="E43" s="234">
        <v>1.5139499999999999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1.0662499999999999</v>
      </c>
      <c r="O43" s="234">
        <f>ROUND(E43*N43,2)</f>
        <v>1.61</v>
      </c>
      <c r="P43" s="234">
        <v>0</v>
      </c>
      <c r="Q43" s="234">
        <f>ROUND(E43*P43,2)</f>
        <v>0</v>
      </c>
      <c r="R43" s="236" t="s">
        <v>197</v>
      </c>
      <c r="S43" s="236" t="s">
        <v>157</v>
      </c>
      <c r="T43" s="237" t="s">
        <v>157</v>
      </c>
      <c r="U43" s="221">
        <v>15.231</v>
      </c>
      <c r="V43" s="221">
        <f>ROUND(E43*U43,2)</f>
        <v>23.06</v>
      </c>
      <c r="W43" s="221"/>
      <c r="X43" s="221" t="s">
        <v>181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249</v>
      </c>
      <c r="D44" s="256"/>
      <c r="E44" s="256"/>
      <c r="F44" s="256"/>
      <c r="G44" s="256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250</v>
      </c>
      <c r="D45" s="254"/>
      <c r="E45" s="255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1" t="s">
        <v>251</v>
      </c>
      <c r="D46" s="254"/>
      <c r="E46" s="255">
        <v>1.09687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252</v>
      </c>
      <c r="D47" s="254"/>
      <c r="E47" s="255">
        <v>0.18697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201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253</v>
      </c>
      <c r="D48" s="254"/>
      <c r="E48" s="255">
        <v>0.23011000000000001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201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1">
        <v>14</v>
      </c>
      <c r="B49" s="232" t="s">
        <v>254</v>
      </c>
      <c r="C49" s="248" t="s">
        <v>255</v>
      </c>
      <c r="D49" s="233" t="s">
        <v>237</v>
      </c>
      <c r="E49" s="234">
        <v>15.79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1.919</v>
      </c>
      <c r="O49" s="234">
        <f>ROUND(E49*N49,2)</f>
        <v>30.3</v>
      </c>
      <c r="P49" s="234">
        <v>0</v>
      </c>
      <c r="Q49" s="234">
        <f>ROUND(E49*P49,2)</f>
        <v>0</v>
      </c>
      <c r="R49" s="236" t="s">
        <v>197</v>
      </c>
      <c r="S49" s="236" t="s">
        <v>157</v>
      </c>
      <c r="T49" s="237" t="s">
        <v>157</v>
      </c>
      <c r="U49" s="221">
        <v>2.58</v>
      </c>
      <c r="V49" s="221">
        <f>ROUND(E49*U49,2)</f>
        <v>40.74</v>
      </c>
      <c r="W49" s="221"/>
      <c r="X49" s="221" t="s">
        <v>181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256</v>
      </c>
      <c r="D50" s="254"/>
      <c r="E50" s="255">
        <v>15.79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15</v>
      </c>
      <c r="B51" s="232" t="s">
        <v>257</v>
      </c>
      <c r="C51" s="248" t="s">
        <v>258</v>
      </c>
      <c r="D51" s="233" t="s">
        <v>237</v>
      </c>
      <c r="E51" s="234">
        <v>0.9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1.919</v>
      </c>
      <c r="O51" s="234">
        <f>ROUND(E51*N51,2)</f>
        <v>1.73</v>
      </c>
      <c r="P51" s="234">
        <v>0</v>
      </c>
      <c r="Q51" s="234">
        <f>ROUND(E51*P51,2)</f>
        <v>0</v>
      </c>
      <c r="R51" s="236" t="s">
        <v>197</v>
      </c>
      <c r="S51" s="236" t="s">
        <v>157</v>
      </c>
      <c r="T51" s="237" t="s">
        <v>157</v>
      </c>
      <c r="U51" s="221">
        <v>2.3170000000000002</v>
      </c>
      <c r="V51" s="221">
        <f>ROUND(E51*U51,2)</f>
        <v>2.09</v>
      </c>
      <c r="W51" s="221"/>
      <c r="X51" s="221" t="s">
        <v>181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182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259</v>
      </c>
      <c r="D52" s="254"/>
      <c r="E52" s="255">
        <v>0.9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16</v>
      </c>
      <c r="B53" s="232" t="s">
        <v>260</v>
      </c>
      <c r="C53" s="248" t="s">
        <v>261</v>
      </c>
      <c r="D53" s="233" t="s">
        <v>237</v>
      </c>
      <c r="E53" s="234">
        <v>3.2625000000000002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2.1230000000000002</v>
      </c>
      <c r="O53" s="234">
        <f>ROUND(E53*N53,2)</f>
        <v>6.93</v>
      </c>
      <c r="P53" s="234">
        <v>0</v>
      </c>
      <c r="Q53" s="234">
        <f>ROUND(E53*P53,2)</f>
        <v>0</v>
      </c>
      <c r="R53" s="236" t="s">
        <v>197</v>
      </c>
      <c r="S53" s="236" t="s">
        <v>157</v>
      </c>
      <c r="T53" s="237" t="s">
        <v>157</v>
      </c>
      <c r="U53" s="221">
        <v>1.8360000000000001</v>
      </c>
      <c r="V53" s="221">
        <f>ROUND(E53*U53,2)</f>
        <v>5.99</v>
      </c>
      <c r="W53" s="221"/>
      <c r="X53" s="221" t="s">
        <v>181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0" t="s">
        <v>262</v>
      </c>
      <c r="D54" s="256"/>
      <c r="E54" s="256"/>
      <c r="F54" s="256"/>
      <c r="G54" s="256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199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39" t="str">
        <f>C54</f>
        <v>pod mazaniny a dlažby, popř. na plochých střechách, vodorovný nebo ve spádu, s udusáním a urovnáním povrchu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1" t="s">
        <v>263</v>
      </c>
      <c r="D55" s="254"/>
      <c r="E55" s="255">
        <v>3.2625000000000002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33.75" outlineLevel="1" x14ac:dyDescent="0.2">
      <c r="A56" s="231">
        <v>17</v>
      </c>
      <c r="B56" s="232" t="s">
        <v>264</v>
      </c>
      <c r="C56" s="248" t="s">
        <v>265</v>
      </c>
      <c r="D56" s="233" t="s">
        <v>217</v>
      </c>
      <c r="E56" s="234">
        <v>298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2.1000000000000001E-4</v>
      </c>
      <c r="O56" s="234">
        <f>ROUND(E56*N56,2)</f>
        <v>0.06</v>
      </c>
      <c r="P56" s="234">
        <v>0</v>
      </c>
      <c r="Q56" s="234">
        <f>ROUND(E56*P56,2)</f>
        <v>0</v>
      </c>
      <c r="R56" s="236" t="s">
        <v>266</v>
      </c>
      <c r="S56" s="236" t="s">
        <v>157</v>
      </c>
      <c r="T56" s="237" t="s">
        <v>157</v>
      </c>
      <c r="U56" s="221">
        <v>0.27</v>
      </c>
      <c r="V56" s="221">
        <f>ROUND(E56*U56,2)</f>
        <v>80.459999999999994</v>
      </c>
      <c r="W56" s="221"/>
      <c r="X56" s="221" t="s">
        <v>181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1" t="s">
        <v>267</v>
      </c>
      <c r="D57" s="254"/>
      <c r="E57" s="255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201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268</v>
      </c>
      <c r="D58" s="254"/>
      <c r="E58" s="255">
        <v>208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269</v>
      </c>
      <c r="D59" s="254"/>
      <c r="E59" s="255">
        <v>30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270</v>
      </c>
      <c r="D60" s="254"/>
      <c r="E60" s="255">
        <v>60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18</v>
      </c>
      <c r="B61" s="232" t="s">
        <v>271</v>
      </c>
      <c r="C61" s="248" t="s">
        <v>272</v>
      </c>
      <c r="D61" s="233" t="s">
        <v>217</v>
      </c>
      <c r="E61" s="234">
        <v>9.75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3.2000000000000003E-4</v>
      </c>
      <c r="O61" s="234">
        <f>ROUND(E61*N61,2)</f>
        <v>0</v>
      </c>
      <c r="P61" s="234">
        <v>0</v>
      </c>
      <c r="Q61" s="234">
        <f>ROUND(E61*P61,2)</f>
        <v>0</v>
      </c>
      <c r="R61" s="236" t="s">
        <v>273</v>
      </c>
      <c r="S61" s="236" t="s">
        <v>157</v>
      </c>
      <c r="T61" s="237" t="s">
        <v>157</v>
      </c>
      <c r="U61" s="221">
        <v>0.23599999999999999</v>
      </c>
      <c r="V61" s="221">
        <f>ROUND(E61*U61,2)</f>
        <v>2.2999999999999998</v>
      </c>
      <c r="W61" s="221"/>
      <c r="X61" s="221" t="s">
        <v>181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274</v>
      </c>
      <c r="D62" s="254"/>
      <c r="E62" s="255">
        <v>9.75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201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19</v>
      </c>
      <c r="B63" s="232" t="s">
        <v>275</v>
      </c>
      <c r="C63" s="248" t="s">
        <v>276</v>
      </c>
      <c r="D63" s="233" t="s">
        <v>196</v>
      </c>
      <c r="E63" s="234">
        <v>9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9.3710000000000002E-2</v>
      </c>
      <c r="O63" s="234">
        <f>ROUND(E63*N63,2)</f>
        <v>0.84</v>
      </c>
      <c r="P63" s="234">
        <v>0</v>
      </c>
      <c r="Q63" s="234">
        <f>ROUND(E63*P63,2)</f>
        <v>0</v>
      </c>
      <c r="R63" s="236" t="s">
        <v>273</v>
      </c>
      <c r="S63" s="236" t="s">
        <v>157</v>
      </c>
      <c r="T63" s="237" t="s">
        <v>157</v>
      </c>
      <c r="U63" s="221">
        <v>0.78</v>
      </c>
      <c r="V63" s="221">
        <f>ROUND(E63*U63,2)</f>
        <v>7.02</v>
      </c>
      <c r="W63" s="221"/>
      <c r="X63" s="221" t="s">
        <v>181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277</v>
      </c>
      <c r="D64" s="254"/>
      <c r="E64" s="255">
        <v>9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1">
        <v>20</v>
      </c>
      <c r="B65" s="232" t="s">
        <v>278</v>
      </c>
      <c r="C65" s="248" t="s">
        <v>279</v>
      </c>
      <c r="D65" s="233" t="s">
        <v>217</v>
      </c>
      <c r="E65" s="234">
        <v>68.5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1.5970000000000002E-2</v>
      </c>
      <c r="O65" s="234">
        <f>ROUND(E65*N65,2)</f>
        <v>1.0900000000000001</v>
      </c>
      <c r="P65" s="234">
        <v>0</v>
      </c>
      <c r="Q65" s="234">
        <f>ROUND(E65*P65,2)</f>
        <v>0</v>
      </c>
      <c r="R65" s="236" t="s">
        <v>280</v>
      </c>
      <c r="S65" s="236" t="s">
        <v>157</v>
      </c>
      <c r="T65" s="237" t="s">
        <v>157</v>
      </c>
      <c r="U65" s="221">
        <v>0.441</v>
      </c>
      <c r="V65" s="221">
        <f>ROUND(E65*U65,2)</f>
        <v>30.21</v>
      </c>
      <c r="W65" s="221"/>
      <c r="X65" s="221" t="s">
        <v>181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1" t="s">
        <v>281</v>
      </c>
      <c r="D66" s="254"/>
      <c r="E66" s="255">
        <v>68.5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201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31">
        <v>21</v>
      </c>
      <c r="B67" s="232" t="s">
        <v>282</v>
      </c>
      <c r="C67" s="248" t="s">
        <v>283</v>
      </c>
      <c r="D67" s="233" t="s">
        <v>196</v>
      </c>
      <c r="E67" s="234">
        <v>128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0.12288</v>
      </c>
      <c r="O67" s="234">
        <f>ROUND(E67*N67,2)</f>
        <v>15.73</v>
      </c>
      <c r="P67" s="234">
        <v>0</v>
      </c>
      <c r="Q67" s="234">
        <f>ROUND(E67*P67,2)</f>
        <v>0</v>
      </c>
      <c r="R67" s="236" t="s">
        <v>280</v>
      </c>
      <c r="S67" s="236" t="s">
        <v>157</v>
      </c>
      <c r="T67" s="237" t="s">
        <v>157</v>
      </c>
      <c r="U67" s="221">
        <v>1.169</v>
      </c>
      <c r="V67" s="221">
        <f>ROUND(E67*U67,2)</f>
        <v>149.63</v>
      </c>
      <c r="W67" s="221"/>
      <c r="X67" s="221" t="s">
        <v>181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1" t="s">
        <v>284</v>
      </c>
      <c r="D68" s="254"/>
      <c r="E68" s="255">
        <v>128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201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1">
        <v>22</v>
      </c>
      <c r="B69" s="232" t="s">
        <v>285</v>
      </c>
      <c r="C69" s="248" t="s">
        <v>286</v>
      </c>
      <c r="D69" s="233" t="s">
        <v>217</v>
      </c>
      <c r="E69" s="234">
        <v>68.5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4">
        <v>8.2400000000000008E-3</v>
      </c>
      <c r="O69" s="234">
        <f>ROUND(E69*N69,2)</f>
        <v>0.56000000000000005</v>
      </c>
      <c r="P69" s="234">
        <v>0</v>
      </c>
      <c r="Q69" s="234">
        <f>ROUND(E69*P69,2)</f>
        <v>0</v>
      </c>
      <c r="R69" s="236" t="s">
        <v>287</v>
      </c>
      <c r="S69" s="236" t="s">
        <v>157</v>
      </c>
      <c r="T69" s="237" t="s">
        <v>157</v>
      </c>
      <c r="U69" s="221">
        <v>0.442</v>
      </c>
      <c r="V69" s="221">
        <f>ROUND(E69*U69,2)</f>
        <v>30.28</v>
      </c>
      <c r="W69" s="221"/>
      <c r="X69" s="221" t="s">
        <v>181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61" t="s">
        <v>281</v>
      </c>
      <c r="D70" s="254"/>
      <c r="E70" s="255">
        <v>68.5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201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1">
        <v>23</v>
      </c>
      <c r="B71" s="232" t="s">
        <v>288</v>
      </c>
      <c r="C71" s="248" t="s">
        <v>289</v>
      </c>
      <c r="D71" s="233" t="s">
        <v>217</v>
      </c>
      <c r="E71" s="234">
        <v>19.5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8.0000000000000007E-5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290</v>
      </c>
      <c r="S71" s="236" t="s">
        <v>157</v>
      </c>
      <c r="T71" s="237" t="s">
        <v>157</v>
      </c>
      <c r="U71" s="221">
        <v>0.13719999999999999</v>
      </c>
      <c r="V71" s="221">
        <f>ROUND(E71*U71,2)</f>
        <v>2.68</v>
      </c>
      <c r="W71" s="221"/>
      <c r="X71" s="221" t="s">
        <v>181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1" t="s">
        <v>291</v>
      </c>
      <c r="D72" s="254"/>
      <c r="E72" s="255">
        <v>19.5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0">
        <v>24</v>
      </c>
      <c r="B73" s="241" t="s">
        <v>292</v>
      </c>
      <c r="C73" s="250" t="s">
        <v>293</v>
      </c>
      <c r="D73" s="242" t="s">
        <v>294</v>
      </c>
      <c r="E73" s="243">
        <v>48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0</v>
      </c>
      <c r="O73" s="243">
        <f>ROUND(E73*N73,2)</f>
        <v>0</v>
      </c>
      <c r="P73" s="243">
        <v>0</v>
      </c>
      <c r="Q73" s="243">
        <f>ROUND(E73*P73,2)</f>
        <v>0</v>
      </c>
      <c r="R73" s="245"/>
      <c r="S73" s="245" t="s">
        <v>180</v>
      </c>
      <c r="T73" s="246" t="s">
        <v>158</v>
      </c>
      <c r="U73" s="221">
        <v>1</v>
      </c>
      <c r="V73" s="221">
        <f>ROUND(E73*U73,2)</f>
        <v>48</v>
      </c>
      <c r="W73" s="221"/>
      <c r="X73" s="221" t="s">
        <v>181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182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31">
        <v>25</v>
      </c>
      <c r="B74" s="232" t="s">
        <v>295</v>
      </c>
      <c r="C74" s="248" t="s">
        <v>296</v>
      </c>
      <c r="D74" s="233" t="s">
        <v>196</v>
      </c>
      <c r="E74" s="234">
        <v>181.7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5.9199999999999999E-3</v>
      </c>
      <c r="O74" s="234">
        <f>ROUND(E74*N74,2)</f>
        <v>1.08</v>
      </c>
      <c r="P74" s="234">
        <v>0</v>
      </c>
      <c r="Q74" s="234">
        <f>ROUND(E74*P74,2)</f>
        <v>0</v>
      </c>
      <c r="R74" s="236" t="s">
        <v>297</v>
      </c>
      <c r="S74" s="236" t="s">
        <v>157</v>
      </c>
      <c r="T74" s="237" t="s">
        <v>157</v>
      </c>
      <c r="U74" s="221">
        <v>0.26687</v>
      </c>
      <c r="V74" s="221">
        <f>ROUND(E74*U74,2)</f>
        <v>48.49</v>
      </c>
      <c r="W74" s="221"/>
      <c r="X74" s="221" t="s">
        <v>298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299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300</v>
      </c>
      <c r="D75" s="254"/>
      <c r="E75" s="255">
        <v>181.7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1">
        <v>26</v>
      </c>
      <c r="B76" s="232" t="s">
        <v>301</v>
      </c>
      <c r="C76" s="248" t="s">
        <v>302</v>
      </c>
      <c r="D76" s="233" t="s">
        <v>196</v>
      </c>
      <c r="E76" s="234">
        <v>19.5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2.5500000000000002E-3</v>
      </c>
      <c r="O76" s="234">
        <f>ROUND(E76*N76,2)</f>
        <v>0.05</v>
      </c>
      <c r="P76" s="234">
        <v>0</v>
      </c>
      <c r="Q76" s="234">
        <f>ROUND(E76*P76,2)</f>
        <v>0</v>
      </c>
      <c r="R76" s="236" t="s">
        <v>297</v>
      </c>
      <c r="S76" s="236" t="s">
        <v>157</v>
      </c>
      <c r="T76" s="237" t="s">
        <v>157</v>
      </c>
      <c r="U76" s="221">
        <v>1.16123</v>
      </c>
      <c r="V76" s="221">
        <f>ROUND(E76*U76,2)</f>
        <v>22.64</v>
      </c>
      <c r="W76" s="221"/>
      <c r="X76" s="221" t="s">
        <v>298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9" t="s">
        <v>303</v>
      </c>
      <c r="D77" s="238"/>
      <c r="E77" s="238"/>
      <c r="F77" s="238"/>
      <c r="G77" s="238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162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1" t="s">
        <v>304</v>
      </c>
      <c r="D78" s="254"/>
      <c r="E78" s="255">
        <v>19.5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201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1">
        <v>27</v>
      </c>
      <c r="B79" s="232" t="s">
        <v>305</v>
      </c>
      <c r="C79" s="248" t="s">
        <v>306</v>
      </c>
      <c r="D79" s="233" t="s">
        <v>196</v>
      </c>
      <c r="E79" s="234">
        <v>39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9.1599999999999997E-3</v>
      </c>
      <c r="O79" s="234">
        <f>ROUND(E79*N79,2)</f>
        <v>0.36</v>
      </c>
      <c r="P79" s="234">
        <v>0</v>
      </c>
      <c r="Q79" s="234">
        <f>ROUND(E79*P79,2)</f>
        <v>0</v>
      </c>
      <c r="R79" s="236" t="s">
        <v>297</v>
      </c>
      <c r="S79" s="236" t="s">
        <v>157</v>
      </c>
      <c r="T79" s="237" t="s">
        <v>157</v>
      </c>
      <c r="U79" s="221">
        <v>0.88466999999999996</v>
      </c>
      <c r="V79" s="221">
        <f>ROUND(E79*U79,2)</f>
        <v>34.5</v>
      </c>
      <c r="W79" s="221"/>
      <c r="X79" s="221" t="s">
        <v>298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299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17"/>
      <c r="B80" s="218"/>
      <c r="C80" s="260" t="s">
        <v>307</v>
      </c>
      <c r="D80" s="256"/>
      <c r="E80" s="256"/>
      <c r="F80" s="256"/>
      <c r="G80" s="256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199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39" t="str">
        <f>C80</f>
        <v>lepení a dodávka podlahoviny z PVC, bez podkladu. Svaření podlahoviny. Dodávka a lepení podlahových soklíků z měkčeného PVC. Pastování a vyleštění podlah.</v>
      </c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61" t="s">
        <v>308</v>
      </c>
      <c r="D81" s="254"/>
      <c r="E81" s="255">
        <v>39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201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1">
        <v>28</v>
      </c>
      <c r="B82" s="232" t="s">
        <v>309</v>
      </c>
      <c r="C82" s="248" t="s">
        <v>310</v>
      </c>
      <c r="D82" s="233" t="s">
        <v>196</v>
      </c>
      <c r="E82" s="234">
        <v>10.35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4">
        <v>7.0000000000000007E-2</v>
      </c>
      <c r="O82" s="234">
        <f>ROUND(E82*N82,2)</f>
        <v>0.72</v>
      </c>
      <c r="P82" s="234">
        <v>0</v>
      </c>
      <c r="Q82" s="234">
        <f>ROUND(E82*P82,2)</f>
        <v>0</v>
      </c>
      <c r="R82" s="236" t="s">
        <v>311</v>
      </c>
      <c r="S82" s="236" t="s">
        <v>157</v>
      </c>
      <c r="T82" s="237" t="s">
        <v>157</v>
      </c>
      <c r="U82" s="221">
        <v>0</v>
      </c>
      <c r="V82" s="221">
        <f>ROUND(E82*U82,2)</f>
        <v>0</v>
      </c>
      <c r="W82" s="221"/>
      <c r="X82" s="221" t="s">
        <v>312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314</v>
      </c>
      <c r="D83" s="254"/>
      <c r="E83" s="255"/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1" t="s">
        <v>315</v>
      </c>
      <c r="D84" s="254"/>
      <c r="E84" s="255">
        <v>10.35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201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1">
        <v>29</v>
      </c>
      <c r="B85" s="232" t="s">
        <v>316</v>
      </c>
      <c r="C85" s="248" t="s">
        <v>317</v>
      </c>
      <c r="D85" s="233" t="s">
        <v>196</v>
      </c>
      <c r="E85" s="234">
        <v>22.425000000000001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4">
        <v>1.9199999999999998E-2</v>
      </c>
      <c r="O85" s="234">
        <f>ROUND(E85*N85,2)</f>
        <v>0.43</v>
      </c>
      <c r="P85" s="234">
        <v>0</v>
      </c>
      <c r="Q85" s="234">
        <f>ROUND(E85*P85,2)</f>
        <v>0</v>
      </c>
      <c r="R85" s="236" t="s">
        <v>311</v>
      </c>
      <c r="S85" s="236" t="s">
        <v>157</v>
      </c>
      <c r="T85" s="237" t="s">
        <v>157</v>
      </c>
      <c r="U85" s="221">
        <v>0</v>
      </c>
      <c r="V85" s="221">
        <f>ROUND(E85*U85,2)</f>
        <v>0</v>
      </c>
      <c r="W85" s="221"/>
      <c r="X85" s="221" t="s">
        <v>312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314</v>
      </c>
      <c r="D86" s="254"/>
      <c r="E86" s="255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318</v>
      </c>
      <c r="D87" s="254"/>
      <c r="E87" s="255">
        <v>22.425000000000001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201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1">
        <v>30</v>
      </c>
      <c r="B88" s="232" t="s">
        <v>319</v>
      </c>
      <c r="C88" s="248" t="s">
        <v>320</v>
      </c>
      <c r="D88" s="233" t="s">
        <v>204</v>
      </c>
      <c r="E88" s="234">
        <v>35.743499999999997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4.4999999999999999E-4</v>
      </c>
      <c r="O88" s="234">
        <f>ROUND(E88*N88,2)</f>
        <v>0.02</v>
      </c>
      <c r="P88" s="234">
        <v>0</v>
      </c>
      <c r="Q88" s="234">
        <f>ROUND(E88*P88,2)</f>
        <v>0</v>
      </c>
      <c r="R88" s="236" t="s">
        <v>311</v>
      </c>
      <c r="S88" s="236" t="s">
        <v>157</v>
      </c>
      <c r="T88" s="237" t="s">
        <v>157</v>
      </c>
      <c r="U88" s="221">
        <v>0</v>
      </c>
      <c r="V88" s="221">
        <f>ROUND(E88*U88,2)</f>
        <v>0</v>
      </c>
      <c r="W88" s="221"/>
      <c r="X88" s="221" t="s">
        <v>312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61" t="s">
        <v>321</v>
      </c>
      <c r="D89" s="254"/>
      <c r="E89" s="255">
        <v>35.743499999999997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31">
        <v>31</v>
      </c>
      <c r="B90" s="232" t="s">
        <v>322</v>
      </c>
      <c r="C90" s="248" t="s">
        <v>323</v>
      </c>
      <c r="D90" s="233" t="s">
        <v>248</v>
      </c>
      <c r="E90" s="234">
        <v>135.97138000000001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6" t="s">
        <v>208</v>
      </c>
      <c r="S90" s="236" t="s">
        <v>157</v>
      </c>
      <c r="T90" s="237" t="s">
        <v>157</v>
      </c>
      <c r="U90" s="221">
        <v>2.1</v>
      </c>
      <c r="V90" s="221">
        <f>ROUND(E90*U90,2)</f>
        <v>285.54000000000002</v>
      </c>
      <c r="W90" s="221"/>
      <c r="X90" s="221" t="s">
        <v>324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325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0" t="s">
        <v>326</v>
      </c>
      <c r="D91" s="256"/>
      <c r="E91" s="256"/>
      <c r="F91" s="256"/>
      <c r="G91" s="256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199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4" t="s">
        <v>152</v>
      </c>
      <c r="B92" s="225" t="s">
        <v>94</v>
      </c>
      <c r="C92" s="247" t="s">
        <v>95</v>
      </c>
      <c r="D92" s="226"/>
      <c r="E92" s="227"/>
      <c r="F92" s="228"/>
      <c r="G92" s="228">
        <f>SUMIF(AG93:AG144,"&lt;&gt;NOR",G93:G144)</f>
        <v>0</v>
      </c>
      <c r="H92" s="228"/>
      <c r="I92" s="228">
        <f>SUM(I93:I144)</f>
        <v>0</v>
      </c>
      <c r="J92" s="228"/>
      <c r="K92" s="228">
        <f>SUM(K93:K144)</f>
        <v>0</v>
      </c>
      <c r="L92" s="228"/>
      <c r="M92" s="228">
        <f>SUM(M93:M144)</f>
        <v>0</v>
      </c>
      <c r="N92" s="227"/>
      <c r="O92" s="227">
        <f>SUM(O93:O144)</f>
        <v>0.11</v>
      </c>
      <c r="P92" s="227"/>
      <c r="Q92" s="227">
        <f>SUM(Q93:Q144)</f>
        <v>66.080000000000013</v>
      </c>
      <c r="R92" s="228"/>
      <c r="S92" s="228"/>
      <c r="T92" s="229"/>
      <c r="U92" s="223"/>
      <c r="V92" s="223">
        <f>SUM(V93:V144)</f>
        <v>1501.4000000000003</v>
      </c>
      <c r="W92" s="223"/>
      <c r="X92" s="223"/>
      <c r="AG92" t="s">
        <v>153</v>
      </c>
    </row>
    <row r="93" spans="1:60" outlineLevel="1" x14ac:dyDescent="0.2">
      <c r="A93" s="231">
        <v>32</v>
      </c>
      <c r="B93" s="232" t="s">
        <v>327</v>
      </c>
      <c r="C93" s="248" t="s">
        <v>328</v>
      </c>
      <c r="D93" s="233" t="s">
        <v>204</v>
      </c>
      <c r="E93" s="234">
        <v>497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6" t="s">
        <v>329</v>
      </c>
      <c r="S93" s="236" t="s">
        <v>157</v>
      </c>
      <c r="T93" s="237" t="s">
        <v>157</v>
      </c>
      <c r="U93" s="221">
        <v>0.39</v>
      </c>
      <c r="V93" s="221">
        <f>ROUND(E93*U93,2)</f>
        <v>193.83</v>
      </c>
      <c r="W93" s="221"/>
      <c r="X93" s="221" t="s">
        <v>181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17"/>
      <c r="B94" s="218"/>
      <c r="C94" s="260" t="s">
        <v>330</v>
      </c>
      <c r="D94" s="256"/>
      <c r="E94" s="256"/>
      <c r="F94" s="256"/>
      <c r="G94" s="256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199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39" t="str">
        <f>C94</f>
        <v>kanálů, šachet a žump, manipulace s deskami do vzdálenosti 8 m od osy kanálu, očištění nebo vysekání betonu kolem závěsných ok pro zachycení háků zvedacího mechanizmu,</v>
      </c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1" t="s">
        <v>331</v>
      </c>
      <c r="D95" s="254"/>
      <c r="E95" s="255">
        <v>347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201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61" t="s">
        <v>332</v>
      </c>
      <c r="D96" s="254"/>
      <c r="E96" s="255">
        <v>50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10"/>
      <c r="Z96" s="210"/>
      <c r="AA96" s="210"/>
      <c r="AB96" s="210"/>
      <c r="AC96" s="210"/>
      <c r="AD96" s="210"/>
      <c r="AE96" s="210"/>
      <c r="AF96" s="210"/>
      <c r="AG96" s="210" t="s">
        <v>201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1" t="s">
        <v>333</v>
      </c>
      <c r="D97" s="254"/>
      <c r="E97" s="255">
        <v>100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201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1">
        <v>33</v>
      </c>
      <c r="B98" s="232" t="s">
        <v>334</v>
      </c>
      <c r="C98" s="248" t="s">
        <v>335</v>
      </c>
      <c r="D98" s="233" t="s">
        <v>237</v>
      </c>
      <c r="E98" s="234">
        <v>15.79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2.2000000000000002</v>
      </c>
      <c r="Q98" s="234">
        <f>ROUND(E98*P98,2)</f>
        <v>34.74</v>
      </c>
      <c r="R98" s="236" t="s">
        <v>329</v>
      </c>
      <c r="S98" s="236" t="s">
        <v>157</v>
      </c>
      <c r="T98" s="237" t="s">
        <v>157</v>
      </c>
      <c r="U98" s="221">
        <v>10.67</v>
      </c>
      <c r="V98" s="221">
        <f>ROUND(E98*U98,2)</f>
        <v>168.48</v>
      </c>
      <c r="W98" s="221"/>
      <c r="X98" s="221" t="s">
        <v>181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1" t="s">
        <v>336</v>
      </c>
      <c r="D99" s="254"/>
      <c r="E99" s="255">
        <v>11.44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201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1" t="s">
        <v>337</v>
      </c>
      <c r="D100" s="254"/>
      <c r="E100" s="255">
        <v>1.95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201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1" t="s">
        <v>338</v>
      </c>
      <c r="D101" s="254"/>
      <c r="E101" s="255">
        <v>2.4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201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1">
        <v>34</v>
      </c>
      <c r="B102" s="232" t="s">
        <v>339</v>
      </c>
      <c r="C102" s="248" t="s">
        <v>340</v>
      </c>
      <c r="D102" s="233" t="s">
        <v>237</v>
      </c>
      <c r="E102" s="234">
        <v>15.79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6" t="s">
        <v>329</v>
      </c>
      <c r="S102" s="236" t="s">
        <v>157</v>
      </c>
      <c r="T102" s="237" t="s">
        <v>157</v>
      </c>
      <c r="U102" s="221">
        <v>4.8280000000000003</v>
      </c>
      <c r="V102" s="221">
        <f>ROUND(E102*U102,2)</f>
        <v>76.23</v>
      </c>
      <c r="W102" s="221"/>
      <c r="X102" s="221" t="s">
        <v>181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1" t="s">
        <v>239</v>
      </c>
      <c r="D103" s="254"/>
      <c r="E103" s="255">
        <v>15.79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201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1">
        <v>35</v>
      </c>
      <c r="B104" s="232" t="s">
        <v>341</v>
      </c>
      <c r="C104" s="248" t="s">
        <v>342</v>
      </c>
      <c r="D104" s="233" t="s">
        <v>196</v>
      </c>
      <c r="E104" s="234">
        <v>19.5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0.02</v>
      </c>
      <c r="Q104" s="234">
        <f>ROUND(E104*P104,2)</f>
        <v>0.39</v>
      </c>
      <c r="R104" s="236" t="s">
        <v>329</v>
      </c>
      <c r="S104" s="236" t="s">
        <v>157</v>
      </c>
      <c r="T104" s="237" t="s">
        <v>157</v>
      </c>
      <c r="U104" s="221">
        <v>7.8E-2</v>
      </c>
      <c r="V104" s="221">
        <f>ROUND(E104*U104,2)</f>
        <v>1.52</v>
      </c>
      <c r="W104" s="221"/>
      <c r="X104" s="221" t="s">
        <v>181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182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0" t="s">
        <v>343</v>
      </c>
      <c r="D105" s="256"/>
      <c r="E105" s="256"/>
      <c r="F105" s="256"/>
      <c r="G105" s="256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199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36</v>
      </c>
      <c r="B106" s="232" t="s">
        <v>344</v>
      </c>
      <c r="C106" s="248" t="s">
        <v>345</v>
      </c>
      <c r="D106" s="233" t="s">
        <v>196</v>
      </c>
      <c r="E106" s="234">
        <v>9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7.0000000000000007E-2</v>
      </c>
      <c r="Q106" s="234">
        <f>ROUND(E106*P106,2)</f>
        <v>0.63</v>
      </c>
      <c r="R106" s="236" t="s">
        <v>329</v>
      </c>
      <c r="S106" s="236" t="s">
        <v>157</v>
      </c>
      <c r="T106" s="237" t="s">
        <v>157</v>
      </c>
      <c r="U106" s="221">
        <v>0.38</v>
      </c>
      <c r="V106" s="221">
        <f>ROUND(E106*U106,2)</f>
        <v>3.42</v>
      </c>
      <c r="W106" s="221"/>
      <c r="X106" s="221" t="s">
        <v>181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182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0" t="s">
        <v>343</v>
      </c>
      <c r="D107" s="256"/>
      <c r="E107" s="256"/>
      <c r="F107" s="256"/>
      <c r="G107" s="256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199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1">
        <v>37</v>
      </c>
      <c r="B108" s="232" t="s">
        <v>346</v>
      </c>
      <c r="C108" s="248" t="s">
        <v>347</v>
      </c>
      <c r="D108" s="233" t="s">
        <v>196</v>
      </c>
      <c r="E108" s="234">
        <v>128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6" t="s">
        <v>329</v>
      </c>
      <c r="S108" s="236" t="s">
        <v>157</v>
      </c>
      <c r="T108" s="237" t="s">
        <v>157</v>
      </c>
      <c r="U108" s="221">
        <v>0.44</v>
      </c>
      <c r="V108" s="221">
        <f>ROUND(E108*U108,2)</f>
        <v>56.32</v>
      </c>
      <c r="W108" s="221"/>
      <c r="X108" s="221" t="s">
        <v>181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182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0" t="s">
        <v>343</v>
      </c>
      <c r="D109" s="256"/>
      <c r="E109" s="256"/>
      <c r="F109" s="256"/>
      <c r="G109" s="256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199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348</v>
      </c>
      <c r="D110" s="254"/>
      <c r="E110" s="255">
        <v>128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1">
        <v>38</v>
      </c>
      <c r="B111" s="232" t="s">
        <v>349</v>
      </c>
      <c r="C111" s="248" t="s">
        <v>350</v>
      </c>
      <c r="D111" s="233" t="s">
        <v>217</v>
      </c>
      <c r="E111" s="234">
        <v>9.75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</v>
      </c>
      <c r="O111" s="234">
        <f>ROUND(E111*N111,2)</f>
        <v>0</v>
      </c>
      <c r="P111" s="234">
        <v>4.0000000000000002E-4</v>
      </c>
      <c r="Q111" s="234">
        <f>ROUND(E111*P111,2)</f>
        <v>0</v>
      </c>
      <c r="R111" s="236" t="s">
        <v>329</v>
      </c>
      <c r="S111" s="236" t="s">
        <v>157</v>
      </c>
      <c r="T111" s="237" t="s">
        <v>157</v>
      </c>
      <c r="U111" s="221">
        <v>7.0000000000000007E-2</v>
      </c>
      <c r="V111" s="221">
        <f>ROUND(E111*U111,2)</f>
        <v>0.68</v>
      </c>
      <c r="W111" s="221"/>
      <c r="X111" s="221" t="s">
        <v>181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1" t="s">
        <v>351</v>
      </c>
      <c r="D112" s="254"/>
      <c r="E112" s="255">
        <v>9.75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201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39</v>
      </c>
      <c r="B113" s="232" t="s">
        <v>352</v>
      </c>
      <c r="C113" s="248" t="s">
        <v>353</v>
      </c>
      <c r="D113" s="233" t="s">
        <v>217</v>
      </c>
      <c r="E113" s="234">
        <v>68.5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0</v>
      </c>
      <c r="O113" s="234">
        <f>ROUND(E113*N113,2)</f>
        <v>0</v>
      </c>
      <c r="P113" s="234">
        <v>8.2400000000000008E-3</v>
      </c>
      <c r="Q113" s="234">
        <f>ROUND(E113*P113,2)</f>
        <v>0.56000000000000005</v>
      </c>
      <c r="R113" s="236" t="s">
        <v>329</v>
      </c>
      <c r="S113" s="236" t="s">
        <v>157</v>
      </c>
      <c r="T113" s="237" t="s">
        <v>157</v>
      </c>
      <c r="U113" s="221">
        <v>0.09</v>
      </c>
      <c r="V113" s="221">
        <f>ROUND(E113*U113,2)</f>
        <v>6.17</v>
      </c>
      <c r="W113" s="221"/>
      <c r="X113" s="221" t="s">
        <v>181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182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61" t="s">
        <v>354</v>
      </c>
      <c r="D114" s="254"/>
      <c r="E114" s="255">
        <v>4.5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201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1" t="s">
        <v>355</v>
      </c>
      <c r="D115" s="254"/>
      <c r="E115" s="255">
        <v>64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201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40</v>
      </c>
      <c r="B116" s="232" t="s">
        <v>356</v>
      </c>
      <c r="C116" s="248" t="s">
        <v>357</v>
      </c>
      <c r="D116" s="233" t="s">
        <v>217</v>
      </c>
      <c r="E116" s="234">
        <v>434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4.6000000000000001E-4</v>
      </c>
      <c r="Q116" s="234">
        <f>ROUND(E116*P116,2)</f>
        <v>0.2</v>
      </c>
      <c r="R116" s="236" t="s">
        <v>329</v>
      </c>
      <c r="S116" s="236" t="s">
        <v>157</v>
      </c>
      <c r="T116" s="237" t="s">
        <v>157</v>
      </c>
      <c r="U116" s="221">
        <v>0.81</v>
      </c>
      <c r="V116" s="221">
        <f>ROUND(E116*U116,2)</f>
        <v>351.54</v>
      </c>
      <c r="W116" s="221"/>
      <c r="X116" s="221" t="s">
        <v>181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1" t="s">
        <v>358</v>
      </c>
      <c r="D117" s="254"/>
      <c r="E117" s="255">
        <v>86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201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1" t="s">
        <v>219</v>
      </c>
      <c r="D118" s="254"/>
      <c r="E118" s="255">
        <v>348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41</v>
      </c>
      <c r="B119" s="232" t="s">
        <v>359</v>
      </c>
      <c r="C119" s="248" t="s">
        <v>360</v>
      </c>
      <c r="D119" s="233" t="s">
        <v>217</v>
      </c>
      <c r="E119" s="234">
        <v>298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4.6000000000000001E-4</v>
      </c>
      <c r="Q119" s="234">
        <f>ROUND(E119*P119,2)</f>
        <v>0.14000000000000001</v>
      </c>
      <c r="R119" s="236" t="s">
        <v>329</v>
      </c>
      <c r="S119" s="236" t="s">
        <v>157</v>
      </c>
      <c r="T119" s="237" t="s">
        <v>157</v>
      </c>
      <c r="U119" s="221">
        <v>0.9</v>
      </c>
      <c r="V119" s="221">
        <f>ROUND(E119*U119,2)</f>
        <v>268.2</v>
      </c>
      <c r="W119" s="221"/>
      <c r="X119" s="221" t="s">
        <v>181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182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1" t="s">
        <v>361</v>
      </c>
      <c r="D120" s="254"/>
      <c r="E120" s="255">
        <v>298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201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42</v>
      </c>
      <c r="B121" s="232" t="s">
        <v>362</v>
      </c>
      <c r="C121" s="248" t="s">
        <v>363</v>
      </c>
      <c r="D121" s="233" t="s">
        <v>204</v>
      </c>
      <c r="E121" s="234">
        <v>29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7.2999999999999995E-2</v>
      </c>
      <c r="Q121" s="234">
        <f>ROUND(E121*P121,2)</f>
        <v>2.12</v>
      </c>
      <c r="R121" s="236" t="s">
        <v>329</v>
      </c>
      <c r="S121" s="236" t="s">
        <v>157</v>
      </c>
      <c r="T121" s="237" t="s">
        <v>157</v>
      </c>
      <c r="U121" s="221">
        <v>1.1599999999999999</v>
      </c>
      <c r="V121" s="221">
        <f>ROUND(E121*U121,2)</f>
        <v>33.64</v>
      </c>
      <c r="W121" s="221"/>
      <c r="X121" s="221" t="s">
        <v>181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182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0" t="s">
        <v>364</v>
      </c>
      <c r="D122" s="256"/>
      <c r="E122" s="256"/>
      <c r="F122" s="256"/>
      <c r="G122" s="256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199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1">
        <v>43</v>
      </c>
      <c r="B123" s="232" t="s">
        <v>365</v>
      </c>
      <c r="C123" s="248" t="s">
        <v>366</v>
      </c>
      <c r="D123" s="233" t="s">
        <v>217</v>
      </c>
      <c r="E123" s="234">
        <v>43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4">
        <v>4.8999999999999998E-4</v>
      </c>
      <c r="O123" s="234">
        <f>ROUND(E123*N123,2)</f>
        <v>0.02</v>
      </c>
      <c r="P123" s="234">
        <v>3.7999999999999999E-2</v>
      </c>
      <c r="Q123" s="234">
        <f>ROUND(E123*P123,2)</f>
        <v>1.63</v>
      </c>
      <c r="R123" s="236" t="s">
        <v>329</v>
      </c>
      <c r="S123" s="236" t="s">
        <v>157</v>
      </c>
      <c r="T123" s="237" t="s">
        <v>157</v>
      </c>
      <c r="U123" s="221">
        <v>0.59499999999999997</v>
      </c>
      <c r="V123" s="221">
        <f>ROUND(E123*U123,2)</f>
        <v>25.59</v>
      </c>
      <c r="W123" s="221"/>
      <c r="X123" s="221" t="s">
        <v>181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182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49" t="s">
        <v>367</v>
      </c>
      <c r="D124" s="238"/>
      <c r="E124" s="238"/>
      <c r="F124" s="238"/>
      <c r="G124" s="238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162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1">
        <v>44</v>
      </c>
      <c r="B125" s="232" t="s">
        <v>368</v>
      </c>
      <c r="C125" s="248" t="s">
        <v>369</v>
      </c>
      <c r="D125" s="233" t="s">
        <v>217</v>
      </c>
      <c r="E125" s="234">
        <v>174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4.8999999999999998E-4</v>
      </c>
      <c r="O125" s="234">
        <f>ROUND(E125*N125,2)</f>
        <v>0.09</v>
      </c>
      <c r="P125" s="234">
        <v>8.1000000000000003E-2</v>
      </c>
      <c r="Q125" s="234">
        <f>ROUND(E125*P125,2)</f>
        <v>14.09</v>
      </c>
      <c r="R125" s="236" t="s">
        <v>329</v>
      </c>
      <c r="S125" s="236" t="s">
        <v>157</v>
      </c>
      <c r="T125" s="237" t="s">
        <v>157</v>
      </c>
      <c r="U125" s="221">
        <v>0.81200000000000006</v>
      </c>
      <c r="V125" s="221">
        <f>ROUND(E125*U125,2)</f>
        <v>141.29</v>
      </c>
      <c r="W125" s="221"/>
      <c r="X125" s="221" t="s">
        <v>181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182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9" t="s">
        <v>367</v>
      </c>
      <c r="D126" s="238"/>
      <c r="E126" s="238"/>
      <c r="F126" s="238"/>
      <c r="G126" s="238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162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1" t="s">
        <v>370</v>
      </c>
      <c r="D127" s="254"/>
      <c r="E127" s="255">
        <v>174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201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1">
        <v>45</v>
      </c>
      <c r="B128" s="232" t="s">
        <v>371</v>
      </c>
      <c r="C128" s="248" t="s">
        <v>372</v>
      </c>
      <c r="D128" s="233" t="s">
        <v>217</v>
      </c>
      <c r="E128" s="234">
        <v>217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0.04</v>
      </c>
      <c r="Q128" s="234">
        <f>ROUND(E128*P128,2)</f>
        <v>8.68</v>
      </c>
      <c r="R128" s="236" t="s">
        <v>329</v>
      </c>
      <c r="S128" s="236" t="s">
        <v>157</v>
      </c>
      <c r="T128" s="237" t="s">
        <v>157</v>
      </c>
      <c r="U128" s="221">
        <v>0.18</v>
      </c>
      <c r="V128" s="221">
        <f>ROUND(E128*U128,2)</f>
        <v>39.06</v>
      </c>
      <c r="W128" s="221"/>
      <c r="X128" s="221" t="s">
        <v>181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182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1" t="s">
        <v>222</v>
      </c>
      <c r="D129" s="254"/>
      <c r="E129" s="255">
        <v>43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1" t="s">
        <v>373</v>
      </c>
      <c r="D130" s="254"/>
      <c r="E130" s="255">
        <v>174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201</v>
      </c>
      <c r="AH130" s="210">
        <v>5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46</v>
      </c>
      <c r="B131" s="232" t="s">
        <v>374</v>
      </c>
      <c r="C131" s="248" t="s">
        <v>375</v>
      </c>
      <c r="D131" s="233" t="s">
        <v>217</v>
      </c>
      <c r="E131" s="234">
        <v>30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6.6000000000000003E-2</v>
      </c>
      <c r="Q131" s="234">
        <f>ROUND(E131*P131,2)</f>
        <v>1.98</v>
      </c>
      <c r="R131" s="236" t="s">
        <v>329</v>
      </c>
      <c r="S131" s="236" t="s">
        <v>157</v>
      </c>
      <c r="T131" s="237" t="s">
        <v>157</v>
      </c>
      <c r="U131" s="221">
        <v>1.2709999999999999</v>
      </c>
      <c r="V131" s="221">
        <f>ROUND(E131*U131,2)</f>
        <v>38.130000000000003</v>
      </c>
      <c r="W131" s="221"/>
      <c r="X131" s="221" t="s">
        <v>181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60" t="s">
        <v>376</v>
      </c>
      <c r="D132" s="256"/>
      <c r="E132" s="256"/>
      <c r="F132" s="256"/>
      <c r="G132" s="256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199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1">
        <v>47</v>
      </c>
      <c r="B133" s="232" t="s">
        <v>377</v>
      </c>
      <c r="C133" s="248" t="s">
        <v>378</v>
      </c>
      <c r="D133" s="233" t="s">
        <v>196</v>
      </c>
      <c r="E133" s="234">
        <v>128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6" t="s">
        <v>379</v>
      </c>
      <c r="S133" s="236" t="s">
        <v>157</v>
      </c>
      <c r="T133" s="237" t="s">
        <v>157</v>
      </c>
      <c r="U133" s="221">
        <v>0.23599999999999999</v>
      </c>
      <c r="V133" s="221">
        <f>ROUND(E133*U133,2)</f>
        <v>30.21</v>
      </c>
      <c r="W133" s="221"/>
      <c r="X133" s="221" t="s">
        <v>181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17"/>
      <c r="B134" s="218"/>
      <c r="C134" s="260" t="s">
        <v>380</v>
      </c>
      <c r="D134" s="256"/>
      <c r="E134" s="256"/>
      <c r="F134" s="256"/>
      <c r="G134" s="256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199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39" t="str">
        <f>C134</f>
        <v>krajníků, desek nebo panelů od spojovacího materiálu s odklizením a uložením očištěných hmot a spojovacího materiálu na skládku na vzdálenost do 10 m</v>
      </c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1" t="s">
        <v>284</v>
      </c>
      <c r="D135" s="254"/>
      <c r="E135" s="255">
        <v>128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201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1">
        <v>48</v>
      </c>
      <c r="B136" s="232" t="s">
        <v>381</v>
      </c>
      <c r="C136" s="248" t="s">
        <v>382</v>
      </c>
      <c r="D136" s="233" t="s">
        <v>196</v>
      </c>
      <c r="E136" s="234">
        <v>181.7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4">
        <v>0</v>
      </c>
      <c r="O136" s="234">
        <f>ROUND(E136*N136,2)</f>
        <v>0</v>
      </c>
      <c r="P136" s="234">
        <v>4.8700000000000002E-3</v>
      </c>
      <c r="Q136" s="234">
        <f>ROUND(E136*P136,2)</f>
        <v>0.88</v>
      </c>
      <c r="R136" s="236" t="s">
        <v>266</v>
      </c>
      <c r="S136" s="236" t="s">
        <v>157</v>
      </c>
      <c r="T136" s="237" t="s">
        <v>157</v>
      </c>
      <c r="U136" s="221">
        <v>4.1000000000000002E-2</v>
      </c>
      <c r="V136" s="221">
        <f>ROUND(E136*U136,2)</f>
        <v>7.45</v>
      </c>
      <c r="W136" s="221"/>
      <c r="X136" s="221" t="s">
        <v>181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61" t="s">
        <v>383</v>
      </c>
      <c r="D137" s="254"/>
      <c r="E137" s="255">
        <v>135.19999999999999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201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1" t="s">
        <v>384</v>
      </c>
      <c r="D138" s="254"/>
      <c r="E138" s="255">
        <v>22.5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201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61" t="s">
        <v>385</v>
      </c>
      <c r="D139" s="254"/>
      <c r="E139" s="255">
        <v>24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201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1">
        <v>49</v>
      </c>
      <c r="B140" s="232" t="s">
        <v>386</v>
      </c>
      <c r="C140" s="248" t="s">
        <v>387</v>
      </c>
      <c r="D140" s="233" t="s">
        <v>217</v>
      </c>
      <c r="E140" s="234">
        <v>19.5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4">
        <v>0</v>
      </c>
      <c r="O140" s="234">
        <f>ROUND(E140*N140,2)</f>
        <v>0</v>
      </c>
      <c r="P140" s="234">
        <v>8.0000000000000007E-5</v>
      </c>
      <c r="Q140" s="234">
        <f>ROUND(E140*P140,2)</f>
        <v>0</v>
      </c>
      <c r="R140" s="236" t="s">
        <v>290</v>
      </c>
      <c r="S140" s="236" t="s">
        <v>157</v>
      </c>
      <c r="T140" s="237" t="s">
        <v>157</v>
      </c>
      <c r="U140" s="221">
        <v>3.5000000000000003E-2</v>
      </c>
      <c r="V140" s="221">
        <f>ROUND(E140*U140,2)</f>
        <v>0.68</v>
      </c>
      <c r="W140" s="221"/>
      <c r="X140" s="221" t="s">
        <v>181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182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61" t="s">
        <v>388</v>
      </c>
      <c r="D141" s="254"/>
      <c r="E141" s="255">
        <v>19.5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201</v>
      </c>
      <c r="AH141" s="210">
        <v>5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40">
        <v>50</v>
      </c>
      <c r="B142" s="241" t="s">
        <v>389</v>
      </c>
      <c r="C142" s="250" t="s">
        <v>390</v>
      </c>
      <c r="D142" s="242" t="s">
        <v>196</v>
      </c>
      <c r="E142" s="243">
        <v>39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21</v>
      </c>
      <c r="M142" s="245">
        <f>G142*(1+L142/100)</f>
        <v>0</v>
      </c>
      <c r="N142" s="243">
        <v>0</v>
      </c>
      <c r="O142" s="243">
        <f>ROUND(E142*N142,2)</f>
        <v>0</v>
      </c>
      <c r="P142" s="243">
        <v>1E-3</v>
      </c>
      <c r="Q142" s="243">
        <f>ROUND(E142*P142,2)</f>
        <v>0.04</v>
      </c>
      <c r="R142" s="245" t="s">
        <v>290</v>
      </c>
      <c r="S142" s="245" t="s">
        <v>157</v>
      </c>
      <c r="T142" s="246" t="s">
        <v>157</v>
      </c>
      <c r="U142" s="221">
        <v>0.28100000000000003</v>
      </c>
      <c r="V142" s="221">
        <f>ROUND(E142*U142,2)</f>
        <v>10.96</v>
      </c>
      <c r="W142" s="221"/>
      <c r="X142" s="221" t="s">
        <v>181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182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0">
        <v>51</v>
      </c>
      <c r="B143" s="241" t="s">
        <v>391</v>
      </c>
      <c r="C143" s="250" t="s">
        <v>392</v>
      </c>
      <c r="D143" s="242" t="s">
        <v>294</v>
      </c>
      <c r="E143" s="243">
        <v>24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21</v>
      </c>
      <c r="M143" s="245">
        <f>G143*(1+L143/100)</f>
        <v>0</v>
      </c>
      <c r="N143" s="243">
        <v>0</v>
      </c>
      <c r="O143" s="243">
        <f>ROUND(E143*N143,2)</f>
        <v>0</v>
      </c>
      <c r="P143" s="243">
        <v>0</v>
      </c>
      <c r="Q143" s="243">
        <f>ROUND(E143*P143,2)</f>
        <v>0</v>
      </c>
      <c r="R143" s="245"/>
      <c r="S143" s="245" t="s">
        <v>180</v>
      </c>
      <c r="T143" s="246" t="s">
        <v>158</v>
      </c>
      <c r="U143" s="221">
        <v>1</v>
      </c>
      <c r="V143" s="221">
        <f>ROUND(E143*U143,2)</f>
        <v>24</v>
      </c>
      <c r="W143" s="221"/>
      <c r="X143" s="221" t="s">
        <v>181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182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0">
        <v>52</v>
      </c>
      <c r="B144" s="241" t="s">
        <v>393</v>
      </c>
      <c r="C144" s="250" t="s">
        <v>394</v>
      </c>
      <c r="D144" s="242" t="s">
        <v>294</v>
      </c>
      <c r="E144" s="243">
        <v>24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21</v>
      </c>
      <c r="M144" s="245">
        <f>G144*(1+L144/100)</f>
        <v>0</v>
      </c>
      <c r="N144" s="243">
        <v>0</v>
      </c>
      <c r="O144" s="243">
        <f>ROUND(E144*N144,2)</f>
        <v>0</v>
      </c>
      <c r="P144" s="243">
        <v>0</v>
      </c>
      <c r="Q144" s="243">
        <f>ROUND(E144*P144,2)</f>
        <v>0</v>
      </c>
      <c r="R144" s="245"/>
      <c r="S144" s="245" t="s">
        <v>180</v>
      </c>
      <c r="T144" s="246" t="s">
        <v>158</v>
      </c>
      <c r="U144" s="221">
        <v>1</v>
      </c>
      <c r="V144" s="221">
        <f>ROUND(E144*U144,2)</f>
        <v>24</v>
      </c>
      <c r="W144" s="221"/>
      <c r="X144" s="221" t="s">
        <v>181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182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x14ac:dyDescent="0.2">
      <c r="A145" s="224" t="s">
        <v>152</v>
      </c>
      <c r="B145" s="225" t="s">
        <v>96</v>
      </c>
      <c r="C145" s="247" t="s">
        <v>97</v>
      </c>
      <c r="D145" s="226"/>
      <c r="E145" s="227"/>
      <c r="F145" s="228"/>
      <c r="G145" s="228">
        <f>SUMIF(AG146:AG147,"&lt;&gt;NOR",G146:G147)</f>
        <v>0</v>
      </c>
      <c r="H145" s="228"/>
      <c r="I145" s="228">
        <f>SUM(I146:I147)</f>
        <v>0</v>
      </c>
      <c r="J145" s="228"/>
      <c r="K145" s="228">
        <f>SUM(K146:K147)</f>
        <v>0</v>
      </c>
      <c r="L145" s="228"/>
      <c r="M145" s="228">
        <f>SUM(M146:M147)</f>
        <v>0</v>
      </c>
      <c r="N145" s="227"/>
      <c r="O145" s="227">
        <f>SUM(O146:O147)</f>
        <v>0.14000000000000001</v>
      </c>
      <c r="P145" s="227"/>
      <c r="Q145" s="227">
        <f>SUM(Q146:Q147)</f>
        <v>0</v>
      </c>
      <c r="R145" s="228"/>
      <c r="S145" s="228"/>
      <c r="T145" s="229"/>
      <c r="U145" s="223"/>
      <c r="V145" s="223">
        <f>SUM(V146:V147)</f>
        <v>18.62</v>
      </c>
      <c r="W145" s="223"/>
      <c r="X145" s="223"/>
      <c r="AG145" t="s">
        <v>153</v>
      </c>
    </row>
    <row r="146" spans="1:60" outlineLevel="1" x14ac:dyDescent="0.2">
      <c r="A146" s="231">
        <v>53</v>
      </c>
      <c r="B146" s="232" t="s">
        <v>395</v>
      </c>
      <c r="C146" s="248" t="s">
        <v>396</v>
      </c>
      <c r="D146" s="233" t="s">
        <v>196</v>
      </c>
      <c r="E146" s="234">
        <v>87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1.58E-3</v>
      </c>
      <c r="O146" s="234">
        <f>ROUND(E146*N146,2)</f>
        <v>0.14000000000000001</v>
      </c>
      <c r="P146" s="234">
        <v>0</v>
      </c>
      <c r="Q146" s="234">
        <f>ROUND(E146*P146,2)</f>
        <v>0</v>
      </c>
      <c r="R146" s="236" t="s">
        <v>397</v>
      </c>
      <c r="S146" s="236" t="s">
        <v>157</v>
      </c>
      <c r="T146" s="237" t="s">
        <v>157</v>
      </c>
      <c r="U146" s="221">
        <v>0.214</v>
      </c>
      <c r="V146" s="221">
        <f>ROUND(E146*U146,2)</f>
        <v>18.62</v>
      </c>
      <c r="W146" s="221"/>
      <c r="X146" s="221" t="s">
        <v>181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182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1" t="s">
        <v>398</v>
      </c>
      <c r="D147" s="254"/>
      <c r="E147" s="255">
        <v>87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4" t="s">
        <v>152</v>
      </c>
      <c r="B148" s="225" t="s">
        <v>98</v>
      </c>
      <c r="C148" s="247" t="s">
        <v>99</v>
      </c>
      <c r="D148" s="226"/>
      <c r="E148" s="227"/>
      <c r="F148" s="228"/>
      <c r="G148" s="228">
        <f>SUMIF(AG149:AG153,"&lt;&gt;NOR",G149:G153)</f>
        <v>0</v>
      </c>
      <c r="H148" s="228"/>
      <c r="I148" s="228">
        <f>SUM(I149:I153)</f>
        <v>0</v>
      </c>
      <c r="J148" s="228"/>
      <c r="K148" s="228">
        <f>SUM(K149:K153)</f>
        <v>0</v>
      </c>
      <c r="L148" s="228"/>
      <c r="M148" s="228">
        <f>SUM(M149:M153)</f>
        <v>0</v>
      </c>
      <c r="N148" s="227"/>
      <c r="O148" s="227">
        <f>SUM(O149:O153)</f>
        <v>0</v>
      </c>
      <c r="P148" s="227"/>
      <c r="Q148" s="227">
        <f>SUM(Q149:Q153)</f>
        <v>0</v>
      </c>
      <c r="R148" s="228"/>
      <c r="S148" s="228"/>
      <c r="T148" s="229"/>
      <c r="U148" s="223"/>
      <c r="V148" s="223">
        <f>SUM(V149:V153)</f>
        <v>134.76</v>
      </c>
      <c r="W148" s="223"/>
      <c r="X148" s="223"/>
      <c r="AG148" t="s">
        <v>153</v>
      </c>
    </row>
    <row r="149" spans="1:60" outlineLevel="1" x14ac:dyDescent="0.2">
      <c r="A149" s="240">
        <v>54</v>
      </c>
      <c r="B149" s="241" t="s">
        <v>399</v>
      </c>
      <c r="C149" s="250" t="s">
        <v>400</v>
      </c>
      <c r="D149" s="242" t="s">
        <v>196</v>
      </c>
      <c r="E149" s="243">
        <v>750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21</v>
      </c>
      <c r="M149" s="245">
        <f>G149*(1+L149/100)</f>
        <v>0</v>
      </c>
      <c r="N149" s="243">
        <v>0</v>
      </c>
      <c r="O149" s="243">
        <f>ROUND(E149*N149,2)</f>
        <v>0</v>
      </c>
      <c r="P149" s="243">
        <v>0</v>
      </c>
      <c r="Q149" s="243">
        <f>ROUND(E149*P149,2)</f>
        <v>0</v>
      </c>
      <c r="R149" s="245" t="s">
        <v>208</v>
      </c>
      <c r="S149" s="245" t="s">
        <v>157</v>
      </c>
      <c r="T149" s="246" t="s">
        <v>157</v>
      </c>
      <c r="U149" s="221">
        <v>1.4999999999999999E-2</v>
      </c>
      <c r="V149" s="221">
        <f>ROUND(E149*U149,2)</f>
        <v>11.25</v>
      </c>
      <c r="W149" s="221"/>
      <c r="X149" s="221" t="s">
        <v>181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182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1">
        <v>55</v>
      </c>
      <c r="B150" s="232" t="s">
        <v>401</v>
      </c>
      <c r="C150" s="248" t="s">
        <v>402</v>
      </c>
      <c r="D150" s="233" t="s">
        <v>237</v>
      </c>
      <c r="E150" s="234">
        <v>14.73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4">
        <v>0</v>
      </c>
      <c r="O150" s="234">
        <f>ROUND(E150*N150,2)</f>
        <v>0</v>
      </c>
      <c r="P150" s="234">
        <v>0</v>
      </c>
      <c r="Q150" s="234">
        <f>ROUND(E150*P150,2)</f>
        <v>0</v>
      </c>
      <c r="R150" s="236" t="s">
        <v>403</v>
      </c>
      <c r="S150" s="236" t="s">
        <v>157</v>
      </c>
      <c r="T150" s="237" t="s">
        <v>157</v>
      </c>
      <c r="U150" s="221">
        <v>8.3849999999999998</v>
      </c>
      <c r="V150" s="221">
        <f>ROUND(E150*U150,2)</f>
        <v>123.51</v>
      </c>
      <c r="W150" s="221"/>
      <c r="X150" s="221" t="s">
        <v>181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182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0" t="s">
        <v>404</v>
      </c>
      <c r="D151" s="256"/>
      <c r="E151" s="256"/>
      <c r="F151" s="256"/>
      <c r="G151" s="256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199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39" t="str">
        <f>C151</f>
        <v>o půdorysné ploše do 15 m2 na vzdálenost do 3 m od okraje vyklízeného prostoru nebo s naložením na dopravní prostředek,</v>
      </c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1" t="s">
        <v>405</v>
      </c>
      <c r="D152" s="254"/>
      <c r="E152" s="255">
        <v>12.48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201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1" t="s">
        <v>406</v>
      </c>
      <c r="D153" s="254"/>
      <c r="E153" s="255">
        <v>2.25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24" t="s">
        <v>152</v>
      </c>
      <c r="B154" s="225" t="s">
        <v>100</v>
      </c>
      <c r="C154" s="247" t="s">
        <v>101</v>
      </c>
      <c r="D154" s="226"/>
      <c r="E154" s="227"/>
      <c r="F154" s="228"/>
      <c r="G154" s="228">
        <f>SUMIF(AG155:AG155,"&lt;&gt;NOR",G155:G155)</f>
        <v>0</v>
      </c>
      <c r="H154" s="228"/>
      <c r="I154" s="228">
        <f>SUM(I155:I155)</f>
        <v>0</v>
      </c>
      <c r="J154" s="228"/>
      <c r="K154" s="228">
        <f>SUM(K155:K155)</f>
        <v>0</v>
      </c>
      <c r="L154" s="228"/>
      <c r="M154" s="228">
        <f>SUM(M155:M155)</f>
        <v>0</v>
      </c>
      <c r="N154" s="227"/>
      <c r="O154" s="227">
        <f>SUM(O155:O155)</f>
        <v>0</v>
      </c>
      <c r="P154" s="227"/>
      <c r="Q154" s="227">
        <f>SUM(Q155:Q155)</f>
        <v>0</v>
      </c>
      <c r="R154" s="228"/>
      <c r="S154" s="228"/>
      <c r="T154" s="229"/>
      <c r="U154" s="223"/>
      <c r="V154" s="223">
        <f>SUM(V155:V155)</f>
        <v>24</v>
      </c>
      <c r="W154" s="223"/>
      <c r="X154" s="223"/>
      <c r="AG154" t="s">
        <v>153</v>
      </c>
    </row>
    <row r="155" spans="1:60" outlineLevel="1" x14ac:dyDescent="0.2">
      <c r="A155" s="240">
        <v>56</v>
      </c>
      <c r="B155" s="241" t="s">
        <v>407</v>
      </c>
      <c r="C155" s="250" t="s">
        <v>408</v>
      </c>
      <c r="D155" s="242" t="s">
        <v>294</v>
      </c>
      <c r="E155" s="243">
        <v>24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3">
        <v>0</v>
      </c>
      <c r="O155" s="243">
        <f>ROUND(E155*N155,2)</f>
        <v>0</v>
      </c>
      <c r="P155" s="243">
        <v>0</v>
      </c>
      <c r="Q155" s="243">
        <f>ROUND(E155*P155,2)</f>
        <v>0</v>
      </c>
      <c r="R155" s="245"/>
      <c r="S155" s="245" t="s">
        <v>157</v>
      </c>
      <c r="T155" s="246" t="s">
        <v>157</v>
      </c>
      <c r="U155" s="221">
        <v>1</v>
      </c>
      <c r="V155" s="221">
        <f>ROUND(E155*U155,2)</f>
        <v>24</v>
      </c>
      <c r="W155" s="221"/>
      <c r="X155" s="221" t="s">
        <v>181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182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24" t="s">
        <v>152</v>
      </c>
      <c r="B156" s="225" t="s">
        <v>102</v>
      </c>
      <c r="C156" s="247" t="s">
        <v>103</v>
      </c>
      <c r="D156" s="226"/>
      <c r="E156" s="227"/>
      <c r="F156" s="228"/>
      <c r="G156" s="228">
        <f>SUMIF(AG157:AG177,"&lt;&gt;NOR",G157:G177)</f>
        <v>0</v>
      </c>
      <c r="H156" s="228"/>
      <c r="I156" s="228">
        <f>SUM(I157:I177)</f>
        <v>0</v>
      </c>
      <c r="J156" s="228"/>
      <c r="K156" s="228">
        <f>SUM(K157:K177)</f>
        <v>0</v>
      </c>
      <c r="L156" s="228"/>
      <c r="M156" s="228">
        <f>SUM(M157:M177)</f>
        <v>0</v>
      </c>
      <c r="N156" s="227"/>
      <c r="O156" s="227">
        <f>SUM(O157:O177)</f>
        <v>0.03</v>
      </c>
      <c r="P156" s="227"/>
      <c r="Q156" s="227">
        <f>SUM(Q157:Q177)</f>
        <v>7.0499999999999989</v>
      </c>
      <c r="R156" s="228"/>
      <c r="S156" s="228"/>
      <c r="T156" s="229"/>
      <c r="U156" s="223"/>
      <c r="V156" s="223">
        <f>SUM(V157:V177)</f>
        <v>240.01000000000002</v>
      </c>
      <c r="W156" s="223"/>
      <c r="X156" s="223"/>
      <c r="AG156" t="s">
        <v>153</v>
      </c>
    </row>
    <row r="157" spans="1:60" ht="22.5" outlineLevel="1" x14ac:dyDescent="0.2">
      <c r="A157" s="231">
        <v>57</v>
      </c>
      <c r="B157" s="232" t="s">
        <v>409</v>
      </c>
      <c r="C157" s="248" t="s">
        <v>410</v>
      </c>
      <c r="D157" s="233" t="s">
        <v>196</v>
      </c>
      <c r="E157" s="234">
        <v>80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4.8099999999999997E-2</v>
      </c>
      <c r="Q157" s="234">
        <f>ROUND(E157*P157,2)</f>
        <v>3.85</v>
      </c>
      <c r="R157" s="236" t="s">
        <v>411</v>
      </c>
      <c r="S157" s="236" t="s">
        <v>157</v>
      </c>
      <c r="T157" s="237" t="s">
        <v>157</v>
      </c>
      <c r="U157" s="221">
        <v>0.75</v>
      </c>
      <c r="V157" s="221">
        <f>ROUND(E157*U157,2)</f>
        <v>60</v>
      </c>
      <c r="W157" s="221"/>
      <c r="X157" s="221" t="s">
        <v>181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182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1" t="s">
        <v>412</v>
      </c>
      <c r="D158" s="254"/>
      <c r="E158" s="255">
        <v>80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>
        <v>5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0">
        <v>58</v>
      </c>
      <c r="B159" s="241" t="s">
        <v>413</v>
      </c>
      <c r="C159" s="250" t="s">
        <v>414</v>
      </c>
      <c r="D159" s="242" t="s">
        <v>204</v>
      </c>
      <c r="E159" s="243">
        <v>68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21</v>
      </c>
      <c r="M159" s="245">
        <f>G159*(1+L159/100)</f>
        <v>0</v>
      </c>
      <c r="N159" s="243">
        <v>0</v>
      </c>
      <c r="O159" s="243">
        <f>ROUND(E159*N159,2)</f>
        <v>0</v>
      </c>
      <c r="P159" s="243">
        <v>0</v>
      </c>
      <c r="Q159" s="243">
        <f>ROUND(E159*P159,2)</f>
        <v>0</v>
      </c>
      <c r="R159" s="245" t="s">
        <v>415</v>
      </c>
      <c r="S159" s="245" t="s">
        <v>157</v>
      </c>
      <c r="T159" s="246" t="s">
        <v>233</v>
      </c>
      <c r="U159" s="221">
        <v>5.8000000000000003E-2</v>
      </c>
      <c r="V159" s="221">
        <f>ROUND(E159*U159,2)</f>
        <v>3.94</v>
      </c>
      <c r="W159" s="221"/>
      <c r="X159" s="221" t="s">
        <v>181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182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0">
        <v>59</v>
      </c>
      <c r="B160" s="241" t="s">
        <v>416</v>
      </c>
      <c r="C160" s="250" t="s">
        <v>417</v>
      </c>
      <c r="D160" s="242" t="s">
        <v>204</v>
      </c>
      <c r="E160" s="243">
        <v>24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21</v>
      </c>
      <c r="M160" s="245">
        <f>G160*(1+L160/100)</f>
        <v>0</v>
      </c>
      <c r="N160" s="243">
        <v>0</v>
      </c>
      <c r="O160" s="243">
        <f>ROUND(E160*N160,2)</f>
        <v>0</v>
      </c>
      <c r="P160" s="243">
        <v>0</v>
      </c>
      <c r="Q160" s="243">
        <f>ROUND(E160*P160,2)</f>
        <v>0</v>
      </c>
      <c r="R160" s="245" t="s">
        <v>415</v>
      </c>
      <c r="S160" s="245" t="s">
        <v>157</v>
      </c>
      <c r="T160" s="246" t="s">
        <v>233</v>
      </c>
      <c r="U160" s="221">
        <v>8.7999999999999995E-2</v>
      </c>
      <c r="V160" s="221">
        <f>ROUND(E160*U160,2)</f>
        <v>2.11</v>
      </c>
      <c r="W160" s="221"/>
      <c r="X160" s="221" t="s">
        <v>181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182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0">
        <v>60</v>
      </c>
      <c r="B161" s="241" t="s">
        <v>418</v>
      </c>
      <c r="C161" s="250" t="s">
        <v>419</v>
      </c>
      <c r="D161" s="242" t="s">
        <v>217</v>
      </c>
      <c r="E161" s="243">
        <v>800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0</v>
      </c>
      <c r="O161" s="243">
        <f>ROUND(E161*N161,2)</f>
        <v>0</v>
      </c>
      <c r="P161" s="243">
        <v>2.3000000000000001E-4</v>
      </c>
      <c r="Q161" s="243">
        <f>ROUND(E161*P161,2)</f>
        <v>0.18</v>
      </c>
      <c r="R161" s="245" t="s">
        <v>415</v>
      </c>
      <c r="S161" s="245" t="s">
        <v>157</v>
      </c>
      <c r="T161" s="246" t="s">
        <v>157</v>
      </c>
      <c r="U161" s="221">
        <v>7.1999999999999995E-2</v>
      </c>
      <c r="V161" s="221">
        <f>ROUND(E161*U161,2)</f>
        <v>57.6</v>
      </c>
      <c r="W161" s="221"/>
      <c r="X161" s="221" t="s">
        <v>181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182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61</v>
      </c>
      <c r="B162" s="232" t="s">
        <v>420</v>
      </c>
      <c r="C162" s="248" t="s">
        <v>421</v>
      </c>
      <c r="D162" s="233" t="s">
        <v>217</v>
      </c>
      <c r="E162" s="234">
        <v>669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2.0000000000000002E-5</v>
      </c>
      <c r="O162" s="234">
        <f>ROUND(E162*N162,2)</f>
        <v>0.01</v>
      </c>
      <c r="P162" s="234">
        <v>1E-3</v>
      </c>
      <c r="Q162" s="234">
        <f>ROUND(E162*P162,2)</f>
        <v>0.67</v>
      </c>
      <c r="R162" s="236" t="s">
        <v>422</v>
      </c>
      <c r="S162" s="236" t="s">
        <v>157</v>
      </c>
      <c r="T162" s="237" t="s">
        <v>157</v>
      </c>
      <c r="U162" s="221">
        <v>5.0999999999999997E-2</v>
      </c>
      <c r="V162" s="221">
        <f>ROUND(E162*U162,2)</f>
        <v>34.119999999999997</v>
      </c>
      <c r="W162" s="221"/>
      <c r="X162" s="221" t="s">
        <v>181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182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61" t="s">
        <v>423</v>
      </c>
      <c r="D163" s="254"/>
      <c r="E163" s="255">
        <v>669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1">
        <v>62</v>
      </c>
      <c r="B164" s="232" t="s">
        <v>424</v>
      </c>
      <c r="C164" s="248" t="s">
        <v>425</v>
      </c>
      <c r="D164" s="233" t="s">
        <v>217</v>
      </c>
      <c r="E164" s="234">
        <v>227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4">
        <v>2.0000000000000002E-5</v>
      </c>
      <c r="O164" s="234">
        <f>ROUND(E164*N164,2)</f>
        <v>0</v>
      </c>
      <c r="P164" s="234">
        <v>3.2000000000000002E-3</v>
      </c>
      <c r="Q164" s="234">
        <f>ROUND(E164*P164,2)</f>
        <v>0.73</v>
      </c>
      <c r="R164" s="236" t="s">
        <v>422</v>
      </c>
      <c r="S164" s="236" t="s">
        <v>157</v>
      </c>
      <c r="T164" s="237" t="s">
        <v>157</v>
      </c>
      <c r="U164" s="221">
        <v>5.2999999999999999E-2</v>
      </c>
      <c r="V164" s="221">
        <f>ROUND(E164*U164,2)</f>
        <v>12.03</v>
      </c>
      <c r="W164" s="221"/>
      <c r="X164" s="221" t="s">
        <v>181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182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1" t="s">
        <v>426</v>
      </c>
      <c r="D165" s="254"/>
      <c r="E165" s="255">
        <v>68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1" t="s">
        <v>427</v>
      </c>
      <c r="D166" s="254"/>
      <c r="E166" s="255">
        <v>88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428</v>
      </c>
      <c r="D167" s="254"/>
      <c r="E167" s="255">
        <v>56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201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1" t="s">
        <v>429</v>
      </c>
      <c r="D168" s="254"/>
      <c r="E168" s="255">
        <v>15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1">
        <v>63</v>
      </c>
      <c r="B169" s="232" t="s">
        <v>430</v>
      </c>
      <c r="C169" s="248" t="s">
        <v>431</v>
      </c>
      <c r="D169" s="233" t="s">
        <v>217</v>
      </c>
      <c r="E169" s="234">
        <v>283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5.0000000000000002E-5</v>
      </c>
      <c r="O169" s="234">
        <f>ROUND(E169*N169,2)</f>
        <v>0.01</v>
      </c>
      <c r="P169" s="234">
        <v>5.3200000000000001E-3</v>
      </c>
      <c r="Q169" s="234">
        <f>ROUND(E169*P169,2)</f>
        <v>1.51</v>
      </c>
      <c r="R169" s="236" t="s">
        <v>422</v>
      </c>
      <c r="S169" s="236" t="s">
        <v>157</v>
      </c>
      <c r="T169" s="237" t="s">
        <v>157</v>
      </c>
      <c r="U169" s="221">
        <v>0.10299999999999999</v>
      </c>
      <c r="V169" s="221">
        <f>ROUND(E169*U169,2)</f>
        <v>29.15</v>
      </c>
      <c r="W169" s="221"/>
      <c r="X169" s="221" t="s">
        <v>181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182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61" t="s">
        <v>432</v>
      </c>
      <c r="D170" s="254"/>
      <c r="E170" s="255">
        <v>27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1" t="s">
        <v>433</v>
      </c>
      <c r="D171" s="254"/>
      <c r="E171" s="255">
        <v>256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201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0">
        <v>64</v>
      </c>
      <c r="B172" s="241" t="s">
        <v>434</v>
      </c>
      <c r="C172" s="250" t="s">
        <v>435</v>
      </c>
      <c r="D172" s="242" t="s">
        <v>204</v>
      </c>
      <c r="E172" s="243">
        <v>200</v>
      </c>
      <c r="F172" s="244"/>
      <c r="G172" s="245">
        <f>ROUND(E172*F172,2)</f>
        <v>0</v>
      </c>
      <c r="H172" s="244"/>
      <c r="I172" s="245">
        <f>ROUND(E172*H172,2)</f>
        <v>0</v>
      </c>
      <c r="J172" s="244"/>
      <c r="K172" s="245">
        <f>ROUND(E172*J172,2)</f>
        <v>0</v>
      </c>
      <c r="L172" s="245">
        <v>21</v>
      </c>
      <c r="M172" s="245">
        <f>G172*(1+L172/100)</f>
        <v>0</v>
      </c>
      <c r="N172" s="243">
        <v>0</v>
      </c>
      <c r="O172" s="243">
        <f>ROUND(E172*N172,2)</f>
        <v>0</v>
      </c>
      <c r="P172" s="243">
        <v>1.3999999999999999E-4</v>
      </c>
      <c r="Q172" s="243">
        <f>ROUND(E172*P172,2)</f>
        <v>0.03</v>
      </c>
      <c r="R172" s="245" t="s">
        <v>422</v>
      </c>
      <c r="S172" s="245" t="s">
        <v>157</v>
      </c>
      <c r="T172" s="246" t="s">
        <v>233</v>
      </c>
      <c r="U172" s="221">
        <v>5.0000000000000001E-3</v>
      </c>
      <c r="V172" s="221">
        <f>ROUND(E172*U172,2)</f>
        <v>1</v>
      </c>
      <c r="W172" s="221"/>
      <c r="X172" s="221" t="s">
        <v>181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182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40">
        <v>65</v>
      </c>
      <c r="B173" s="241" t="s">
        <v>436</v>
      </c>
      <c r="C173" s="250" t="s">
        <v>437</v>
      </c>
      <c r="D173" s="242" t="s">
        <v>204</v>
      </c>
      <c r="E173" s="243">
        <v>80</v>
      </c>
      <c r="F173" s="244"/>
      <c r="G173" s="245">
        <f>ROUND(E173*F173,2)</f>
        <v>0</v>
      </c>
      <c r="H173" s="244"/>
      <c r="I173" s="245">
        <f>ROUND(E173*H173,2)</f>
        <v>0</v>
      </c>
      <c r="J173" s="244"/>
      <c r="K173" s="245">
        <f>ROUND(E173*J173,2)</f>
        <v>0</v>
      </c>
      <c r="L173" s="245">
        <v>21</v>
      </c>
      <c r="M173" s="245">
        <f>G173*(1+L173/100)</f>
        <v>0</v>
      </c>
      <c r="N173" s="243">
        <v>0</v>
      </c>
      <c r="O173" s="243">
        <f>ROUND(E173*N173,2)</f>
        <v>0</v>
      </c>
      <c r="P173" s="243">
        <v>3.1E-4</v>
      </c>
      <c r="Q173" s="243">
        <f>ROUND(E173*P173,2)</f>
        <v>0.02</v>
      </c>
      <c r="R173" s="245" t="s">
        <v>422</v>
      </c>
      <c r="S173" s="245" t="s">
        <v>157</v>
      </c>
      <c r="T173" s="246" t="s">
        <v>233</v>
      </c>
      <c r="U173" s="221">
        <v>5.0000000000000001E-3</v>
      </c>
      <c r="V173" s="221">
        <f>ROUND(E173*U173,2)</f>
        <v>0.4</v>
      </c>
      <c r="W173" s="221"/>
      <c r="X173" s="221" t="s">
        <v>181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182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33.75" outlineLevel="1" x14ac:dyDescent="0.2">
      <c r="A174" s="240">
        <v>66</v>
      </c>
      <c r="B174" s="241" t="s">
        <v>438</v>
      </c>
      <c r="C174" s="250" t="s">
        <v>439</v>
      </c>
      <c r="D174" s="242" t="s">
        <v>248</v>
      </c>
      <c r="E174" s="243">
        <v>6.7815200000000004</v>
      </c>
      <c r="F174" s="244"/>
      <c r="G174" s="245">
        <f>ROUND(E174*F174,2)</f>
        <v>0</v>
      </c>
      <c r="H174" s="244"/>
      <c r="I174" s="245">
        <f>ROUND(E174*H174,2)</f>
        <v>0</v>
      </c>
      <c r="J174" s="244"/>
      <c r="K174" s="245">
        <f>ROUND(E174*J174,2)</f>
        <v>0</v>
      </c>
      <c r="L174" s="245">
        <v>21</v>
      </c>
      <c r="M174" s="245">
        <f>G174*(1+L174/100)</f>
        <v>0</v>
      </c>
      <c r="N174" s="243">
        <v>0</v>
      </c>
      <c r="O174" s="243">
        <f>ROUND(E174*N174,2)</f>
        <v>0</v>
      </c>
      <c r="P174" s="243">
        <v>0</v>
      </c>
      <c r="Q174" s="243">
        <f>ROUND(E174*P174,2)</f>
        <v>0</v>
      </c>
      <c r="R174" s="245" t="s">
        <v>422</v>
      </c>
      <c r="S174" s="245" t="s">
        <v>157</v>
      </c>
      <c r="T174" s="246" t="s">
        <v>157</v>
      </c>
      <c r="U174" s="221">
        <v>3.5630000000000002</v>
      </c>
      <c r="V174" s="221">
        <f>ROUND(E174*U174,2)</f>
        <v>24.16</v>
      </c>
      <c r="W174" s="221"/>
      <c r="X174" s="221" t="s">
        <v>181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182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0">
        <v>67</v>
      </c>
      <c r="B175" s="241" t="s">
        <v>440</v>
      </c>
      <c r="C175" s="250" t="s">
        <v>441</v>
      </c>
      <c r="D175" s="242" t="s">
        <v>204</v>
      </c>
      <c r="E175" s="243">
        <v>40</v>
      </c>
      <c r="F175" s="244"/>
      <c r="G175" s="245">
        <f>ROUND(E175*F175,2)</f>
        <v>0</v>
      </c>
      <c r="H175" s="244"/>
      <c r="I175" s="245">
        <f>ROUND(E175*H175,2)</f>
        <v>0</v>
      </c>
      <c r="J175" s="244"/>
      <c r="K175" s="245">
        <f>ROUND(E175*J175,2)</f>
        <v>0</v>
      </c>
      <c r="L175" s="245">
        <v>21</v>
      </c>
      <c r="M175" s="245">
        <f>G175*(1+L175/100)</f>
        <v>0</v>
      </c>
      <c r="N175" s="243">
        <v>4.0000000000000003E-5</v>
      </c>
      <c r="O175" s="243">
        <f>ROUND(E175*N175,2)</f>
        <v>0</v>
      </c>
      <c r="P175" s="243">
        <v>4.4999999999999999E-4</v>
      </c>
      <c r="Q175" s="243">
        <f>ROUND(E175*P175,2)</f>
        <v>0.02</v>
      </c>
      <c r="R175" s="245" t="s">
        <v>422</v>
      </c>
      <c r="S175" s="245" t="s">
        <v>157</v>
      </c>
      <c r="T175" s="246" t="s">
        <v>157</v>
      </c>
      <c r="U175" s="221">
        <v>5.1999999999999998E-2</v>
      </c>
      <c r="V175" s="221">
        <f>ROUND(E175*U175,2)</f>
        <v>2.08</v>
      </c>
      <c r="W175" s="221"/>
      <c r="X175" s="221" t="s">
        <v>181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182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0">
        <v>68</v>
      </c>
      <c r="B176" s="241" t="s">
        <v>442</v>
      </c>
      <c r="C176" s="250" t="s">
        <v>443</v>
      </c>
      <c r="D176" s="242" t="s">
        <v>204</v>
      </c>
      <c r="E176" s="243">
        <v>80</v>
      </c>
      <c r="F176" s="244"/>
      <c r="G176" s="245">
        <f>ROUND(E176*F176,2)</f>
        <v>0</v>
      </c>
      <c r="H176" s="244"/>
      <c r="I176" s="245">
        <f>ROUND(E176*H176,2)</f>
        <v>0</v>
      </c>
      <c r="J176" s="244"/>
      <c r="K176" s="245">
        <f>ROUND(E176*J176,2)</f>
        <v>0</v>
      </c>
      <c r="L176" s="245">
        <v>21</v>
      </c>
      <c r="M176" s="245">
        <f>G176*(1+L176/100)</f>
        <v>0</v>
      </c>
      <c r="N176" s="243">
        <v>9.0000000000000006E-5</v>
      </c>
      <c r="O176" s="243">
        <f>ROUND(E176*N176,2)</f>
        <v>0.01</v>
      </c>
      <c r="P176" s="243">
        <v>4.4999999999999999E-4</v>
      </c>
      <c r="Q176" s="243">
        <f>ROUND(E176*P176,2)</f>
        <v>0.04</v>
      </c>
      <c r="R176" s="245" t="s">
        <v>422</v>
      </c>
      <c r="S176" s="245" t="s">
        <v>157</v>
      </c>
      <c r="T176" s="246" t="s">
        <v>157</v>
      </c>
      <c r="U176" s="221">
        <v>0.16600000000000001</v>
      </c>
      <c r="V176" s="221">
        <f>ROUND(E176*U176,2)</f>
        <v>13.28</v>
      </c>
      <c r="W176" s="221"/>
      <c r="X176" s="221" t="s">
        <v>181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182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40">
        <v>69</v>
      </c>
      <c r="B177" s="241" t="s">
        <v>444</v>
      </c>
      <c r="C177" s="250" t="s">
        <v>445</v>
      </c>
      <c r="D177" s="242" t="s">
        <v>248</v>
      </c>
      <c r="E177" s="243">
        <v>5.3999999999999999E-2</v>
      </c>
      <c r="F177" s="244"/>
      <c r="G177" s="245">
        <f>ROUND(E177*F177,2)</f>
        <v>0</v>
      </c>
      <c r="H177" s="244"/>
      <c r="I177" s="245">
        <f>ROUND(E177*H177,2)</f>
        <v>0</v>
      </c>
      <c r="J177" s="244"/>
      <c r="K177" s="245">
        <f>ROUND(E177*J177,2)</f>
        <v>0</v>
      </c>
      <c r="L177" s="245">
        <v>21</v>
      </c>
      <c r="M177" s="245">
        <f>G177*(1+L177/100)</f>
        <v>0</v>
      </c>
      <c r="N177" s="243">
        <v>0</v>
      </c>
      <c r="O177" s="243">
        <f>ROUND(E177*N177,2)</f>
        <v>0</v>
      </c>
      <c r="P177" s="243">
        <v>0</v>
      </c>
      <c r="Q177" s="243">
        <f>ROUND(E177*P177,2)</f>
        <v>0</v>
      </c>
      <c r="R177" s="245" t="s">
        <v>422</v>
      </c>
      <c r="S177" s="245" t="s">
        <v>157</v>
      </c>
      <c r="T177" s="246" t="s">
        <v>157</v>
      </c>
      <c r="U177" s="221">
        <v>2.5750000000000002</v>
      </c>
      <c r="V177" s="221">
        <f>ROUND(E177*U177,2)</f>
        <v>0.14000000000000001</v>
      </c>
      <c r="W177" s="221"/>
      <c r="X177" s="221" t="s">
        <v>181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182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4" t="s">
        <v>152</v>
      </c>
      <c r="B178" s="225" t="s">
        <v>104</v>
      </c>
      <c r="C178" s="247" t="s">
        <v>105</v>
      </c>
      <c r="D178" s="226"/>
      <c r="E178" s="227"/>
      <c r="F178" s="228"/>
      <c r="G178" s="228">
        <f>SUMIF(AG179:AG198,"&lt;&gt;NOR",G179:G198)</f>
        <v>0</v>
      </c>
      <c r="H178" s="228"/>
      <c r="I178" s="228">
        <f>SUM(I179:I198)</f>
        <v>0</v>
      </c>
      <c r="J178" s="228"/>
      <c r="K178" s="228">
        <f>SUM(K179:K198)</f>
        <v>0</v>
      </c>
      <c r="L178" s="228"/>
      <c r="M178" s="228">
        <f>SUM(M179:M198)</f>
        <v>0</v>
      </c>
      <c r="N178" s="227"/>
      <c r="O178" s="227">
        <f>SUM(O179:O198)</f>
        <v>0.38</v>
      </c>
      <c r="P178" s="227"/>
      <c r="Q178" s="227">
        <f>SUM(Q179:Q198)</f>
        <v>0</v>
      </c>
      <c r="R178" s="228"/>
      <c r="S178" s="228"/>
      <c r="T178" s="229"/>
      <c r="U178" s="223"/>
      <c r="V178" s="223">
        <f>SUM(V179:V198)</f>
        <v>136.41</v>
      </c>
      <c r="W178" s="223"/>
      <c r="X178" s="223"/>
      <c r="AG178" t="s">
        <v>153</v>
      </c>
    </row>
    <row r="179" spans="1:60" ht="33.75" outlineLevel="1" x14ac:dyDescent="0.2">
      <c r="A179" s="231">
        <v>70</v>
      </c>
      <c r="B179" s="232" t="s">
        <v>446</v>
      </c>
      <c r="C179" s="248" t="s">
        <v>447</v>
      </c>
      <c r="D179" s="233" t="s">
        <v>204</v>
      </c>
      <c r="E179" s="234">
        <v>2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2.9399999999999999E-3</v>
      </c>
      <c r="O179" s="234">
        <f>ROUND(E179*N179,2)</f>
        <v>0.01</v>
      </c>
      <c r="P179" s="234">
        <v>0</v>
      </c>
      <c r="Q179" s="234">
        <f>ROUND(E179*P179,2)</f>
        <v>0</v>
      </c>
      <c r="R179" s="236" t="s">
        <v>411</v>
      </c>
      <c r="S179" s="236" t="s">
        <v>157</v>
      </c>
      <c r="T179" s="237" t="s">
        <v>233</v>
      </c>
      <c r="U179" s="221">
        <v>1.6950000000000001</v>
      </c>
      <c r="V179" s="221">
        <f>ROUND(E179*U179,2)</f>
        <v>3.39</v>
      </c>
      <c r="W179" s="221"/>
      <c r="X179" s="221" t="s">
        <v>181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182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17"/>
      <c r="B180" s="218"/>
      <c r="C180" s="249" t="s">
        <v>448</v>
      </c>
      <c r="D180" s="238"/>
      <c r="E180" s="238"/>
      <c r="F180" s="238"/>
      <c r="G180" s="238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162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39" t="str">
        <f>C180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62" t="s">
        <v>449</v>
      </c>
      <c r="D181" s="257"/>
      <c r="E181" s="257"/>
      <c r="F181" s="257"/>
      <c r="G181" s="257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162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2.5" outlineLevel="1" x14ac:dyDescent="0.2">
      <c r="A182" s="231">
        <v>71</v>
      </c>
      <c r="B182" s="232" t="s">
        <v>450</v>
      </c>
      <c r="C182" s="248" t="s">
        <v>451</v>
      </c>
      <c r="D182" s="233" t="s">
        <v>217</v>
      </c>
      <c r="E182" s="234">
        <v>88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6" t="s">
        <v>415</v>
      </c>
      <c r="S182" s="236" t="s">
        <v>157</v>
      </c>
      <c r="T182" s="237" t="s">
        <v>157</v>
      </c>
      <c r="U182" s="221">
        <v>0.13900000000000001</v>
      </c>
      <c r="V182" s="221">
        <f>ROUND(E182*U182,2)</f>
        <v>12.23</v>
      </c>
      <c r="W182" s="221"/>
      <c r="X182" s="221" t="s">
        <v>181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182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1" t="s">
        <v>452</v>
      </c>
      <c r="D183" s="254"/>
      <c r="E183" s="255">
        <v>88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201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40">
        <v>72</v>
      </c>
      <c r="B184" s="241" t="s">
        <v>453</v>
      </c>
      <c r="C184" s="250" t="s">
        <v>454</v>
      </c>
      <c r="D184" s="242" t="s">
        <v>217</v>
      </c>
      <c r="E184" s="243">
        <v>256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21</v>
      </c>
      <c r="M184" s="245">
        <f>G184*(1+L184/100)</f>
        <v>0</v>
      </c>
      <c r="N184" s="243">
        <v>0</v>
      </c>
      <c r="O184" s="243">
        <f>ROUND(E184*N184,2)</f>
        <v>0</v>
      </c>
      <c r="P184" s="243">
        <v>0</v>
      </c>
      <c r="Q184" s="243">
        <f>ROUND(E184*P184,2)</f>
        <v>0</v>
      </c>
      <c r="R184" s="245" t="s">
        <v>415</v>
      </c>
      <c r="S184" s="245" t="s">
        <v>157</v>
      </c>
      <c r="T184" s="246" t="s">
        <v>157</v>
      </c>
      <c r="U184" s="221">
        <v>0.188</v>
      </c>
      <c r="V184" s="221">
        <f>ROUND(E184*U184,2)</f>
        <v>48.13</v>
      </c>
      <c r="W184" s="221"/>
      <c r="X184" s="221" t="s">
        <v>181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182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1">
        <v>73</v>
      </c>
      <c r="B185" s="232" t="s">
        <v>455</v>
      </c>
      <c r="C185" s="248" t="s">
        <v>456</v>
      </c>
      <c r="D185" s="233" t="s">
        <v>217</v>
      </c>
      <c r="E185" s="234">
        <v>692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6" t="s">
        <v>415</v>
      </c>
      <c r="S185" s="236" t="s">
        <v>157</v>
      </c>
      <c r="T185" s="237" t="s">
        <v>157</v>
      </c>
      <c r="U185" s="221">
        <v>0.105</v>
      </c>
      <c r="V185" s="221">
        <f>ROUND(E185*U185,2)</f>
        <v>72.66</v>
      </c>
      <c r="W185" s="221"/>
      <c r="X185" s="221" t="s">
        <v>181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182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61" t="s">
        <v>457</v>
      </c>
      <c r="D186" s="254"/>
      <c r="E186" s="255">
        <v>692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201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40">
        <v>74</v>
      </c>
      <c r="B187" s="241" t="s">
        <v>458</v>
      </c>
      <c r="C187" s="250" t="s">
        <v>459</v>
      </c>
      <c r="D187" s="242" t="s">
        <v>204</v>
      </c>
      <c r="E187" s="243">
        <v>6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21</v>
      </c>
      <c r="M187" s="245">
        <f>G187*(1+L187/100)</f>
        <v>0</v>
      </c>
      <c r="N187" s="243">
        <v>0</v>
      </c>
      <c r="O187" s="243">
        <f>ROUND(E187*N187,2)</f>
        <v>0</v>
      </c>
      <c r="P187" s="243">
        <v>0</v>
      </c>
      <c r="Q187" s="243">
        <f>ROUND(E187*P187,2)</f>
        <v>0</v>
      </c>
      <c r="R187" s="245" t="s">
        <v>311</v>
      </c>
      <c r="S187" s="245" t="s">
        <v>157</v>
      </c>
      <c r="T187" s="246" t="s">
        <v>157</v>
      </c>
      <c r="U187" s="221">
        <v>0</v>
      </c>
      <c r="V187" s="221">
        <f>ROUND(E187*U187,2)</f>
        <v>0</v>
      </c>
      <c r="W187" s="221"/>
      <c r="X187" s="221" t="s">
        <v>312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313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40">
        <v>75</v>
      </c>
      <c r="B188" s="241" t="s">
        <v>460</v>
      </c>
      <c r="C188" s="250" t="s">
        <v>461</v>
      </c>
      <c r="D188" s="242" t="s">
        <v>217</v>
      </c>
      <c r="E188" s="243">
        <v>578</v>
      </c>
      <c r="F188" s="244"/>
      <c r="G188" s="245">
        <f>ROUND(E188*F188,2)</f>
        <v>0</v>
      </c>
      <c r="H188" s="244"/>
      <c r="I188" s="245">
        <f>ROUND(E188*H188,2)</f>
        <v>0</v>
      </c>
      <c r="J188" s="244"/>
      <c r="K188" s="245">
        <f>ROUND(E188*J188,2)</f>
        <v>0</v>
      </c>
      <c r="L188" s="245">
        <v>21</v>
      </c>
      <c r="M188" s="245">
        <f>G188*(1+L188/100)</f>
        <v>0</v>
      </c>
      <c r="N188" s="243">
        <v>3.0000000000000001E-5</v>
      </c>
      <c r="O188" s="243">
        <f>ROUND(E188*N188,2)</f>
        <v>0.02</v>
      </c>
      <c r="P188" s="243">
        <v>0</v>
      </c>
      <c r="Q188" s="243">
        <f>ROUND(E188*P188,2)</f>
        <v>0</v>
      </c>
      <c r="R188" s="245" t="s">
        <v>311</v>
      </c>
      <c r="S188" s="245" t="s">
        <v>157</v>
      </c>
      <c r="T188" s="246" t="s">
        <v>157</v>
      </c>
      <c r="U188" s="221">
        <v>0</v>
      </c>
      <c r="V188" s="221">
        <f>ROUND(E188*U188,2)</f>
        <v>0</v>
      </c>
      <c r="W188" s="221"/>
      <c r="X188" s="221" t="s">
        <v>312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0">
        <v>76</v>
      </c>
      <c r="B189" s="241" t="s">
        <v>462</v>
      </c>
      <c r="C189" s="250" t="s">
        <v>463</v>
      </c>
      <c r="D189" s="242" t="s">
        <v>217</v>
      </c>
      <c r="E189" s="243">
        <v>68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21</v>
      </c>
      <c r="M189" s="245">
        <f>G189*(1+L189/100)</f>
        <v>0</v>
      </c>
      <c r="N189" s="243">
        <v>4.0000000000000003E-5</v>
      </c>
      <c r="O189" s="243">
        <f>ROUND(E189*N189,2)</f>
        <v>0</v>
      </c>
      <c r="P189" s="243">
        <v>0</v>
      </c>
      <c r="Q189" s="243">
        <f>ROUND(E189*P189,2)</f>
        <v>0</v>
      </c>
      <c r="R189" s="245" t="s">
        <v>311</v>
      </c>
      <c r="S189" s="245" t="s">
        <v>157</v>
      </c>
      <c r="T189" s="246" t="s">
        <v>157</v>
      </c>
      <c r="U189" s="221">
        <v>0</v>
      </c>
      <c r="V189" s="221">
        <f>ROUND(E189*U189,2)</f>
        <v>0</v>
      </c>
      <c r="W189" s="221"/>
      <c r="X189" s="221" t="s">
        <v>312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313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40">
        <v>77</v>
      </c>
      <c r="B190" s="241" t="s">
        <v>464</v>
      </c>
      <c r="C190" s="250" t="s">
        <v>465</v>
      </c>
      <c r="D190" s="242" t="s">
        <v>217</v>
      </c>
      <c r="E190" s="243">
        <v>88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21</v>
      </c>
      <c r="M190" s="245">
        <f>G190*(1+L190/100)</f>
        <v>0</v>
      </c>
      <c r="N190" s="243">
        <v>5.0000000000000002E-5</v>
      </c>
      <c r="O190" s="243">
        <f>ROUND(E190*N190,2)</f>
        <v>0</v>
      </c>
      <c r="P190" s="243">
        <v>0</v>
      </c>
      <c r="Q190" s="243">
        <f>ROUND(E190*P190,2)</f>
        <v>0</v>
      </c>
      <c r="R190" s="245" t="s">
        <v>311</v>
      </c>
      <c r="S190" s="245" t="s">
        <v>157</v>
      </c>
      <c r="T190" s="246" t="s">
        <v>157</v>
      </c>
      <c r="U190" s="221">
        <v>0</v>
      </c>
      <c r="V190" s="221">
        <f>ROUND(E190*U190,2)</f>
        <v>0</v>
      </c>
      <c r="W190" s="221"/>
      <c r="X190" s="221" t="s">
        <v>312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0">
        <v>78</v>
      </c>
      <c r="B191" s="241" t="s">
        <v>466</v>
      </c>
      <c r="C191" s="250" t="s">
        <v>467</v>
      </c>
      <c r="D191" s="242" t="s">
        <v>204</v>
      </c>
      <c r="E191" s="243">
        <v>2700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21</v>
      </c>
      <c r="M191" s="245">
        <f>G191*(1+L191/100)</f>
        <v>0</v>
      </c>
      <c r="N191" s="243">
        <v>0</v>
      </c>
      <c r="O191" s="243">
        <f>ROUND(E191*N191,2)</f>
        <v>0</v>
      </c>
      <c r="P191" s="243">
        <v>0</v>
      </c>
      <c r="Q191" s="243">
        <f>ROUND(E191*P191,2)</f>
        <v>0</v>
      </c>
      <c r="R191" s="245" t="s">
        <v>311</v>
      </c>
      <c r="S191" s="245" t="s">
        <v>157</v>
      </c>
      <c r="T191" s="246" t="s">
        <v>157</v>
      </c>
      <c r="U191" s="221">
        <v>0</v>
      </c>
      <c r="V191" s="221">
        <f>ROUND(E191*U191,2)</f>
        <v>0</v>
      </c>
      <c r="W191" s="221"/>
      <c r="X191" s="221" t="s">
        <v>312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0">
        <v>79</v>
      </c>
      <c r="B192" s="241" t="s">
        <v>468</v>
      </c>
      <c r="C192" s="250" t="s">
        <v>469</v>
      </c>
      <c r="D192" s="242" t="s">
        <v>204</v>
      </c>
      <c r="E192" s="243">
        <v>15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21</v>
      </c>
      <c r="M192" s="245">
        <f>G192*(1+L192/100)</f>
        <v>0</v>
      </c>
      <c r="N192" s="243">
        <v>0</v>
      </c>
      <c r="O192" s="243">
        <f>ROUND(E192*N192,2)</f>
        <v>0</v>
      </c>
      <c r="P192" s="243">
        <v>0</v>
      </c>
      <c r="Q192" s="243">
        <f>ROUND(E192*P192,2)</f>
        <v>0</v>
      </c>
      <c r="R192" s="245" t="s">
        <v>311</v>
      </c>
      <c r="S192" s="245" t="s">
        <v>157</v>
      </c>
      <c r="T192" s="246" t="s">
        <v>157</v>
      </c>
      <c r="U192" s="221">
        <v>0</v>
      </c>
      <c r="V192" s="221">
        <f>ROUND(E192*U192,2)</f>
        <v>0</v>
      </c>
      <c r="W192" s="221"/>
      <c r="X192" s="221" t="s">
        <v>312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313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33.75" outlineLevel="1" x14ac:dyDescent="0.2">
      <c r="A193" s="240">
        <v>80</v>
      </c>
      <c r="B193" s="241" t="s">
        <v>470</v>
      </c>
      <c r="C193" s="250" t="s">
        <v>471</v>
      </c>
      <c r="D193" s="242" t="s">
        <v>217</v>
      </c>
      <c r="E193" s="243">
        <v>56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3">
        <v>3.1E-4</v>
      </c>
      <c r="O193" s="243">
        <f>ROUND(E193*N193,2)</f>
        <v>0.02</v>
      </c>
      <c r="P193" s="243">
        <v>0</v>
      </c>
      <c r="Q193" s="243">
        <f>ROUND(E193*P193,2)</f>
        <v>0</v>
      </c>
      <c r="R193" s="245" t="s">
        <v>311</v>
      </c>
      <c r="S193" s="245" t="s">
        <v>157</v>
      </c>
      <c r="T193" s="246" t="s">
        <v>157</v>
      </c>
      <c r="U193" s="221">
        <v>0</v>
      </c>
      <c r="V193" s="221">
        <f>ROUND(E193*U193,2)</f>
        <v>0</v>
      </c>
      <c r="W193" s="221"/>
      <c r="X193" s="221" t="s">
        <v>312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313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33.75" outlineLevel="1" x14ac:dyDescent="0.2">
      <c r="A194" s="240">
        <v>81</v>
      </c>
      <c r="B194" s="241" t="s">
        <v>472</v>
      </c>
      <c r="C194" s="250" t="s">
        <v>473</v>
      </c>
      <c r="D194" s="242" t="s">
        <v>217</v>
      </c>
      <c r="E194" s="243">
        <v>15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3.4000000000000002E-4</v>
      </c>
      <c r="O194" s="243">
        <f>ROUND(E194*N194,2)</f>
        <v>0.01</v>
      </c>
      <c r="P194" s="243">
        <v>0</v>
      </c>
      <c r="Q194" s="243">
        <f>ROUND(E194*P194,2)</f>
        <v>0</v>
      </c>
      <c r="R194" s="245" t="s">
        <v>311</v>
      </c>
      <c r="S194" s="245" t="s">
        <v>157</v>
      </c>
      <c r="T194" s="246" t="s">
        <v>157</v>
      </c>
      <c r="U194" s="221">
        <v>0</v>
      </c>
      <c r="V194" s="221">
        <f>ROUND(E194*U194,2)</f>
        <v>0</v>
      </c>
      <c r="W194" s="221"/>
      <c r="X194" s="221" t="s">
        <v>312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1" x14ac:dyDescent="0.2">
      <c r="A195" s="240">
        <v>82</v>
      </c>
      <c r="B195" s="241" t="s">
        <v>474</v>
      </c>
      <c r="C195" s="250" t="s">
        <v>475</v>
      </c>
      <c r="D195" s="242" t="s">
        <v>217</v>
      </c>
      <c r="E195" s="243">
        <v>27</v>
      </c>
      <c r="F195" s="244"/>
      <c r="G195" s="245">
        <f>ROUND(E195*F195,2)</f>
        <v>0</v>
      </c>
      <c r="H195" s="244"/>
      <c r="I195" s="245">
        <f>ROUND(E195*H195,2)</f>
        <v>0</v>
      </c>
      <c r="J195" s="244"/>
      <c r="K195" s="245">
        <f>ROUND(E195*J195,2)</f>
        <v>0</v>
      </c>
      <c r="L195" s="245">
        <v>21</v>
      </c>
      <c r="M195" s="245">
        <f>G195*(1+L195/100)</f>
        <v>0</v>
      </c>
      <c r="N195" s="243">
        <v>7.3999999999999999E-4</v>
      </c>
      <c r="O195" s="243">
        <f>ROUND(E195*N195,2)</f>
        <v>0.02</v>
      </c>
      <c r="P195" s="243">
        <v>0</v>
      </c>
      <c r="Q195" s="243">
        <f>ROUND(E195*P195,2)</f>
        <v>0</v>
      </c>
      <c r="R195" s="245" t="s">
        <v>311</v>
      </c>
      <c r="S195" s="245" t="s">
        <v>157</v>
      </c>
      <c r="T195" s="246" t="s">
        <v>157</v>
      </c>
      <c r="U195" s="221">
        <v>0</v>
      </c>
      <c r="V195" s="221">
        <f>ROUND(E195*U195,2)</f>
        <v>0</v>
      </c>
      <c r="W195" s="221"/>
      <c r="X195" s="221" t="s">
        <v>312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313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1" x14ac:dyDescent="0.2">
      <c r="A196" s="231">
        <v>83</v>
      </c>
      <c r="B196" s="232" t="s">
        <v>476</v>
      </c>
      <c r="C196" s="248" t="s">
        <v>477</v>
      </c>
      <c r="D196" s="233" t="s">
        <v>217</v>
      </c>
      <c r="E196" s="234">
        <v>256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1.17E-3</v>
      </c>
      <c r="O196" s="234">
        <f>ROUND(E196*N196,2)</f>
        <v>0.3</v>
      </c>
      <c r="P196" s="234">
        <v>0</v>
      </c>
      <c r="Q196" s="234">
        <f>ROUND(E196*P196,2)</f>
        <v>0</v>
      </c>
      <c r="R196" s="236" t="s">
        <v>311</v>
      </c>
      <c r="S196" s="236" t="s">
        <v>157</v>
      </c>
      <c r="T196" s="237" t="s">
        <v>157</v>
      </c>
      <c r="U196" s="221">
        <v>0</v>
      </c>
      <c r="V196" s="221">
        <f>ROUND(E196*U196,2)</f>
        <v>0</v>
      </c>
      <c r="W196" s="221"/>
      <c r="X196" s="221" t="s">
        <v>312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>
        <v>84</v>
      </c>
      <c r="B197" s="218" t="s">
        <v>478</v>
      </c>
      <c r="C197" s="263" t="s">
        <v>479</v>
      </c>
      <c r="D197" s="219" t="s">
        <v>0</v>
      </c>
      <c r="E197" s="258"/>
      <c r="F197" s="222"/>
      <c r="G197" s="221">
        <f>ROUND(E197*F197,2)</f>
        <v>0</v>
      </c>
      <c r="H197" s="222"/>
      <c r="I197" s="221">
        <f>ROUND(E197*H197,2)</f>
        <v>0</v>
      </c>
      <c r="J197" s="222"/>
      <c r="K197" s="221">
        <f>ROUND(E197*J197,2)</f>
        <v>0</v>
      </c>
      <c r="L197" s="221">
        <v>21</v>
      </c>
      <c r="M197" s="221">
        <f>G197*(1+L197/100)</f>
        <v>0</v>
      </c>
      <c r="N197" s="220">
        <v>0</v>
      </c>
      <c r="O197" s="220">
        <f>ROUND(E197*N197,2)</f>
        <v>0</v>
      </c>
      <c r="P197" s="220">
        <v>0</v>
      </c>
      <c r="Q197" s="220">
        <f>ROUND(E197*P197,2)</f>
        <v>0</v>
      </c>
      <c r="R197" s="221" t="s">
        <v>411</v>
      </c>
      <c r="S197" s="221" t="s">
        <v>157</v>
      </c>
      <c r="T197" s="221" t="s">
        <v>157</v>
      </c>
      <c r="U197" s="221">
        <v>0</v>
      </c>
      <c r="V197" s="221">
        <f>ROUND(E197*U197,2)</f>
        <v>0</v>
      </c>
      <c r="W197" s="221"/>
      <c r="X197" s="221" t="s">
        <v>324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325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64" t="s">
        <v>480</v>
      </c>
      <c r="D198" s="259"/>
      <c r="E198" s="259"/>
      <c r="F198" s="259"/>
      <c r="G198" s="259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199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4" t="s">
        <v>152</v>
      </c>
      <c r="B199" s="225" t="s">
        <v>106</v>
      </c>
      <c r="C199" s="247" t="s">
        <v>107</v>
      </c>
      <c r="D199" s="226"/>
      <c r="E199" s="227"/>
      <c r="F199" s="228"/>
      <c r="G199" s="228">
        <f>SUMIF(AG200:AG243,"&lt;&gt;NOR",G200:G243)</f>
        <v>0</v>
      </c>
      <c r="H199" s="228"/>
      <c r="I199" s="228">
        <f>SUM(I200:I243)</f>
        <v>0</v>
      </c>
      <c r="J199" s="228"/>
      <c r="K199" s="228">
        <f>SUM(K200:K243)</f>
        <v>0</v>
      </c>
      <c r="L199" s="228"/>
      <c r="M199" s="228">
        <f>SUM(M200:M243)</f>
        <v>0</v>
      </c>
      <c r="N199" s="227"/>
      <c r="O199" s="227">
        <f>SUM(O200:O243)</f>
        <v>0.11</v>
      </c>
      <c r="P199" s="227"/>
      <c r="Q199" s="227">
        <f>SUM(Q200:Q243)</f>
        <v>0.49</v>
      </c>
      <c r="R199" s="228"/>
      <c r="S199" s="228"/>
      <c r="T199" s="229"/>
      <c r="U199" s="223"/>
      <c r="V199" s="223">
        <f>SUM(V200:V243)</f>
        <v>101.06</v>
      </c>
      <c r="W199" s="223"/>
      <c r="X199" s="223"/>
      <c r="AG199" t="s">
        <v>153</v>
      </c>
    </row>
    <row r="200" spans="1:60" outlineLevel="1" x14ac:dyDescent="0.2">
      <c r="A200" s="240">
        <v>85</v>
      </c>
      <c r="B200" s="241" t="s">
        <v>481</v>
      </c>
      <c r="C200" s="250" t="s">
        <v>482</v>
      </c>
      <c r="D200" s="242" t="s">
        <v>217</v>
      </c>
      <c r="E200" s="243">
        <v>16</v>
      </c>
      <c r="F200" s="244"/>
      <c r="G200" s="245">
        <f>ROUND(E200*F200,2)</f>
        <v>0</v>
      </c>
      <c r="H200" s="244"/>
      <c r="I200" s="245">
        <f>ROUND(E200*H200,2)</f>
        <v>0</v>
      </c>
      <c r="J200" s="244"/>
      <c r="K200" s="245">
        <f>ROUND(E200*J200,2)</f>
        <v>0</v>
      </c>
      <c r="L200" s="245">
        <v>21</v>
      </c>
      <c r="M200" s="245">
        <f>G200*(1+L200/100)</f>
        <v>0</v>
      </c>
      <c r="N200" s="243">
        <v>0</v>
      </c>
      <c r="O200" s="243">
        <f>ROUND(E200*N200,2)</f>
        <v>0</v>
      </c>
      <c r="P200" s="243">
        <v>2.1299999999999999E-3</v>
      </c>
      <c r="Q200" s="243">
        <f>ROUND(E200*P200,2)</f>
        <v>0.03</v>
      </c>
      <c r="R200" s="245" t="s">
        <v>415</v>
      </c>
      <c r="S200" s="245" t="s">
        <v>157</v>
      </c>
      <c r="T200" s="246" t="s">
        <v>157</v>
      </c>
      <c r="U200" s="221">
        <v>0.17299999999999999</v>
      </c>
      <c r="V200" s="221">
        <f>ROUND(E200*U200,2)</f>
        <v>2.77</v>
      </c>
      <c r="W200" s="221"/>
      <c r="X200" s="221" t="s">
        <v>181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182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0">
        <v>86</v>
      </c>
      <c r="B201" s="241" t="s">
        <v>483</v>
      </c>
      <c r="C201" s="250" t="s">
        <v>484</v>
      </c>
      <c r="D201" s="242" t="s">
        <v>217</v>
      </c>
      <c r="E201" s="243">
        <v>60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21</v>
      </c>
      <c r="M201" s="245">
        <f>G201*(1+L201/100)</f>
        <v>0</v>
      </c>
      <c r="N201" s="243">
        <v>0</v>
      </c>
      <c r="O201" s="243">
        <f>ROUND(E201*N201,2)</f>
        <v>0</v>
      </c>
      <c r="P201" s="243">
        <v>4.9699999999999996E-3</v>
      </c>
      <c r="Q201" s="243">
        <f>ROUND(E201*P201,2)</f>
        <v>0.3</v>
      </c>
      <c r="R201" s="245" t="s">
        <v>415</v>
      </c>
      <c r="S201" s="245" t="s">
        <v>157</v>
      </c>
      <c r="T201" s="246" t="s">
        <v>157</v>
      </c>
      <c r="U201" s="221">
        <v>0.20399999999999999</v>
      </c>
      <c r="V201" s="221">
        <f>ROUND(E201*U201,2)</f>
        <v>12.24</v>
      </c>
      <c r="W201" s="221"/>
      <c r="X201" s="221" t="s">
        <v>181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182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0">
        <v>87</v>
      </c>
      <c r="B202" s="241" t="s">
        <v>485</v>
      </c>
      <c r="C202" s="250" t="s">
        <v>486</v>
      </c>
      <c r="D202" s="242" t="s">
        <v>217</v>
      </c>
      <c r="E202" s="243">
        <v>21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21</v>
      </c>
      <c r="M202" s="245">
        <f>G202*(1+L202/100)</f>
        <v>0</v>
      </c>
      <c r="N202" s="243">
        <v>0</v>
      </c>
      <c r="O202" s="243">
        <f>ROUND(E202*N202,2)</f>
        <v>0</v>
      </c>
      <c r="P202" s="243">
        <v>6.7000000000000002E-3</v>
      </c>
      <c r="Q202" s="243">
        <f>ROUND(E202*P202,2)</f>
        <v>0.14000000000000001</v>
      </c>
      <c r="R202" s="245" t="s">
        <v>415</v>
      </c>
      <c r="S202" s="245" t="s">
        <v>157</v>
      </c>
      <c r="T202" s="246" t="s">
        <v>157</v>
      </c>
      <c r="U202" s="221">
        <v>0.23899999999999999</v>
      </c>
      <c r="V202" s="221">
        <f>ROUND(E202*U202,2)</f>
        <v>5.0199999999999996</v>
      </c>
      <c r="W202" s="221"/>
      <c r="X202" s="221" t="s">
        <v>181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182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0">
        <v>88</v>
      </c>
      <c r="B203" s="241" t="s">
        <v>487</v>
      </c>
      <c r="C203" s="250" t="s">
        <v>488</v>
      </c>
      <c r="D203" s="242" t="s">
        <v>204</v>
      </c>
      <c r="E203" s="243">
        <v>9</v>
      </c>
      <c r="F203" s="244"/>
      <c r="G203" s="245">
        <f>ROUND(E203*F203,2)</f>
        <v>0</v>
      </c>
      <c r="H203" s="244"/>
      <c r="I203" s="245">
        <f>ROUND(E203*H203,2)</f>
        <v>0</v>
      </c>
      <c r="J203" s="244"/>
      <c r="K203" s="245">
        <f>ROUND(E203*J203,2)</f>
        <v>0</v>
      </c>
      <c r="L203" s="245">
        <v>21</v>
      </c>
      <c r="M203" s="245">
        <f>G203*(1+L203/100)</f>
        <v>0</v>
      </c>
      <c r="N203" s="243">
        <v>8.0000000000000004E-4</v>
      </c>
      <c r="O203" s="243">
        <f>ROUND(E203*N203,2)</f>
        <v>0.01</v>
      </c>
      <c r="P203" s="243">
        <v>0</v>
      </c>
      <c r="Q203" s="243">
        <f>ROUND(E203*P203,2)</f>
        <v>0</v>
      </c>
      <c r="R203" s="245" t="s">
        <v>415</v>
      </c>
      <c r="S203" s="245" t="s">
        <v>157</v>
      </c>
      <c r="T203" s="246" t="s">
        <v>157</v>
      </c>
      <c r="U203" s="221">
        <v>0.59399999999999997</v>
      </c>
      <c r="V203" s="221">
        <f>ROUND(E203*U203,2)</f>
        <v>5.35</v>
      </c>
      <c r="W203" s="221"/>
      <c r="X203" s="221" t="s">
        <v>181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0">
        <v>89</v>
      </c>
      <c r="B204" s="241" t="s">
        <v>489</v>
      </c>
      <c r="C204" s="250" t="s">
        <v>490</v>
      </c>
      <c r="D204" s="242" t="s">
        <v>204</v>
      </c>
      <c r="E204" s="243">
        <v>3</v>
      </c>
      <c r="F204" s="244"/>
      <c r="G204" s="245">
        <f>ROUND(E204*F204,2)</f>
        <v>0</v>
      </c>
      <c r="H204" s="244"/>
      <c r="I204" s="245">
        <f>ROUND(E204*H204,2)</f>
        <v>0</v>
      </c>
      <c r="J204" s="244"/>
      <c r="K204" s="245">
        <f>ROUND(E204*J204,2)</f>
        <v>0</v>
      </c>
      <c r="L204" s="245">
        <v>21</v>
      </c>
      <c r="M204" s="245">
        <f>G204*(1+L204/100)</f>
        <v>0</v>
      </c>
      <c r="N204" s="243">
        <v>9.8999999999999999E-4</v>
      </c>
      <c r="O204" s="243">
        <f>ROUND(E204*N204,2)</f>
        <v>0</v>
      </c>
      <c r="P204" s="243">
        <v>0</v>
      </c>
      <c r="Q204" s="243">
        <f>ROUND(E204*P204,2)</f>
        <v>0</v>
      </c>
      <c r="R204" s="245" t="s">
        <v>415</v>
      </c>
      <c r="S204" s="245" t="s">
        <v>157</v>
      </c>
      <c r="T204" s="246" t="s">
        <v>157</v>
      </c>
      <c r="U204" s="221">
        <v>0.66900000000000004</v>
      </c>
      <c r="V204" s="221">
        <f>ROUND(E204*U204,2)</f>
        <v>2.0099999999999998</v>
      </c>
      <c r="W204" s="221"/>
      <c r="X204" s="221" t="s">
        <v>181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182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0">
        <v>90</v>
      </c>
      <c r="B205" s="241" t="s">
        <v>491</v>
      </c>
      <c r="C205" s="250" t="s">
        <v>492</v>
      </c>
      <c r="D205" s="242" t="s">
        <v>204</v>
      </c>
      <c r="E205" s="243">
        <v>1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21</v>
      </c>
      <c r="M205" s="245">
        <f>G205*(1+L205/100)</f>
        <v>0</v>
      </c>
      <c r="N205" s="243">
        <v>1.3500000000000001E-3</v>
      </c>
      <c r="O205" s="243">
        <f>ROUND(E205*N205,2)</f>
        <v>0</v>
      </c>
      <c r="P205" s="243">
        <v>0</v>
      </c>
      <c r="Q205" s="243">
        <f>ROUND(E205*P205,2)</f>
        <v>0</v>
      </c>
      <c r="R205" s="245" t="s">
        <v>415</v>
      </c>
      <c r="S205" s="245" t="s">
        <v>157</v>
      </c>
      <c r="T205" s="246" t="s">
        <v>157</v>
      </c>
      <c r="U205" s="221">
        <v>0.754</v>
      </c>
      <c r="V205" s="221">
        <f>ROUND(E205*U205,2)</f>
        <v>0.75</v>
      </c>
      <c r="W205" s="221"/>
      <c r="X205" s="221" t="s">
        <v>181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182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0">
        <v>91</v>
      </c>
      <c r="B206" s="241" t="s">
        <v>493</v>
      </c>
      <c r="C206" s="250" t="s">
        <v>494</v>
      </c>
      <c r="D206" s="242" t="s">
        <v>204</v>
      </c>
      <c r="E206" s="243">
        <v>1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21</v>
      </c>
      <c r="M206" s="245">
        <f>G206*(1+L206/100)</f>
        <v>0</v>
      </c>
      <c r="N206" s="243">
        <v>2.1800000000000001E-3</v>
      </c>
      <c r="O206" s="243">
        <f>ROUND(E206*N206,2)</f>
        <v>0</v>
      </c>
      <c r="P206" s="243">
        <v>0</v>
      </c>
      <c r="Q206" s="243">
        <f>ROUND(E206*P206,2)</f>
        <v>0</v>
      </c>
      <c r="R206" s="245" t="s">
        <v>415</v>
      </c>
      <c r="S206" s="245" t="s">
        <v>157</v>
      </c>
      <c r="T206" s="246" t="s">
        <v>157</v>
      </c>
      <c r="U206" s="221">
        <v>1.157</v>
      </c>
      <c r="V206" s="221">
        <f>ROUND(E206*U206,2)</f>
        <v>1.1599999999999999</v>
      </c>
      <c r="W206" s="221"/>
      <c r="X206" s="221" t="s">
        <v>181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182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31">
        <v>92</v>
      </c>
      <c r="B207" s="232" t="s">
        <v>495</v>
      </c>
      <c r="C207" s="248" t="s">
        <v>496</v>
      </c>
      <c r="D207" s="233" t="s">
        <v>217</v>
      </c>
      <c r="E207" s="234">
        <v>16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4">
        <v>5.2999999999999998E-4</v>
      </c>
      <c r="O207" s="234">
        <f>ROUND(E207*N207,2)</f>
        <v>0.01</v>
      </c>
      <c r="P207" s="234">
        <v>0</v>
      </c>
      <c r="Q207" s="234">
        <f>ROUND(E207*P207,2)</f>
        <v>0</v>
      </c>
      <c r="R207" s="236" t="s">
        <v>415</v>
      </c>
      <c r="S207" s="236" t="s">
        <v>157</v>
      </c>
      <c r="T207" s="237" t="s">
        <v>157</v>
      </c>
      <c r="U207" s="221">
        <v>0.27889999999999998</v>
      </c>
      <c r="V207" s="221">
        <f>ROUND(E207*U207,2)</f>
        <v>4.46</v>
      </c>
      <c r="W207" s="221"/>
      <c r="X207" s="221" t="s">
        <v>181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182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60" t="s">
        <v>497</v>
      </c>
      <c r="D208" s="256"/>
      <c r="E208" s="256"/>
      <c r="F208" s="256"/>
      <c r="G208" s="256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199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62" t="s">
        <v>498</v>
      </c>
      <c r="D209" s="257"/>
      <c r="E209" s="257"/>
      <c r="F209" s="257"/>
      <c r="G209" s="257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162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62" t="s">
        <v>449</v>
      </c>
      <c r="D210" s="257"/>
      <c r="E210" s="257"/>
      <c r="F210" s="257"/>
      <c r="G210" s="257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162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1" x14ac:dyDescent="0.2">
      <c r="A211" s="231">
        <v>93</v>
      </c>
      <c r="B211" s="232" t="s">
        <v>499</v>
      </c>
      <c r="C211" s="248" t="s">
        <v>500</v>
      </c>
      <c r="D211" s="233" t="s">
        <v>217</v>
      </c>
      <c r="E211" s="234">
        <v>60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6.8999999999999997E-4</v>
      </c>
      <c r="O211" s="234">
        <f>ROUND(E211*N211,2)</f>
        <v>0.04</v>
      </c>
      <c r="P211" s="234">
        <v>0</v>
      </c>
      <c r="Q211" s="234">
        <f>ROUND(E211*P211,2)</f>
        <v>0</v>
      </c>
      <c r="R211" s="236" t="s">
        <v>415</v>
      </c>
      <c r="S211" s="236" t="s">
        <v>157</v>
      </c>
      <c r="T211" s="237" t="s">
        <v>157</v>
      </c>
      <c r="U211" s="221">
        <v>0.33279999999999998</v>
      </c>
      <c r="V211" s="221">
        <f>ROUND(E211*U211,2)</f>
        <v>19.97</v>
      </c>
      <c r="W211" s="221"/>
      <c r="X211" s="221" t="s">
        <v>181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182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60" t="s">
        <v>497</v>
      </c>
      <c r="D212" s="256"/>
      <c r="E212" s="256"/>
      <c r="F212" s="256"/>
      <c r="G212" s="256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199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62" t="s">
        <v>498</v>
      </c>
      <c r="D213" s="257"/>
      <c r="E213" s="257"/>
      <c r="F213" s="257"/>
      <c r="G213" s="257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162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62" t="s">
        <v>449</v>
      </c>
      <c r="D214" s="257"/>
      <c r="E214" s="257"/>
      <c r="F214" s="257"/>
      <c r="G214" s="257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162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2.5" outlineLevel="1" x14ac:dyDescent="0.2">
      <c r="A215" s="231">
        <v>94</v>
      </c>
      <c r="B215" s="232" t="s">
        <v>501</v>
      </c>
      <c r="C215" s="248" t="s">
        <v>502</v>
      </c>
      <c r="D215" s="233" t="s">
        <v>217</v>
      </c>
      <c r="E215" s="234">
        <v>21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4">
        <v>2.1800000000000001E-3</v>
      </c>
      <c r="O215" s="234">
        <f>ROUND(E215*N215,2)</f>
        <v>0.05</v>
      </c>
      <c r="P215" s="234">
        <v>0</v>
      </c>
      <c r="Q215" s="234">
        <f>ROUND(E215*P215,2)</f>
        <v>0</v>
      </c>
      <c r="R215" s="236" t="s">
        <v>415</v>
      </c>
      <c r="S215" s="236" t="s">
        <v>157</v>
      </c>
      <c r="T215" s="237" t="s">
        <v>157</v>
      </c>
      <c r="U215" s="221">
        <v>0.56179999999999997</v>
      </c>
      <c r="V215" s="221">
        <f>ROUND(E215*U215,2)</f>
        <v>11.8</v>
      </c>
      <c r="W215" s="221"/>
      <c r="X215" s="221" t="s">
        <v>181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182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60" t="s">
        <v>497</v>
      </c>
      <c r="D216" s="256"/>
      <c r="E216" s="256"/>
      <c r="F216" s="256"/>
      <c r="G216" s="256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199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62" t="s">
        <v>498</v>
      </c>
      <c r="D217" s="257"/>
      <c r="E217" s="257"/>
      <c r="F217" s="257"/>
      <c r="G217" s="257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10"/>
      <c r="Z217" s="210"/>
      <c r="AA217" s="210"/>
      <c r="AB217" s="210"/>
      <c r="AC217" s="210"/>
      <c r="AD217" s="210"/>
      <c r="AE217" s="210"/>
      <c r="AF217" s="210"/>
      <c r="AG217" s="210" t="s">
        <v>162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62" t="s">
        <v>449</v>
      </c>
      <c r="D218" s="257"/>
      <c r="E218" s="257"/>
      <c r="F218" s="257"/>
      <c r="G218" s="257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162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1">
        <v>95</v>
      </c>
      <c r="B219" s="232" t="s">
        <v>503</v>
      </c>
      <c r="C219" s="248" t="s">
        <v>504</v>
      </c>
      <c r="D219" s="233" t="s">
        <v>217</v>
      </c>
      <c r="E219" s="234">
        <v>16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6.9999999999999994E-5</v>
      </c>
      <c r="O219" s="234">
        <f>ROUND(E219*N219,2)</f>
        <v>0</v>
      </c>
      <c r="P219" s="234">
        <v>0</v>
      </c>
      <c r="Q219" s="234">
        <f>ROUND(E219*P219,2)</f>
        <v>0</v>
      </c>
      <c r="R219" s="236" t="s">
        <v>415</v>
      </c>
      <c r="S219" s="236" t="s">
        <v>157</v>
      </c>
      <c r="T219" s="237" t="s">
        <v>157</v>
      </c>
      <c r="U219" s="221">
        <v>0.129</v>
      </c>
      <c r="V219" s="221">
        <f>ROUND(E219*U219,2)</f>
        <v>2.06</v>
      </c>
      <c r="W219" s="221"/>
      <c r="X219" s="221" t="s">
        <v>181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182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49" t="s">
        <v>505</v>
      </c>
      <c r="D220" s="238"/>
      <c r="E220" s="238"/>
      <c r="F220" s="238"/>
      <c r="G220" s="238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162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1">
        <v>96</v>
      </c>
      <c r="B221" s="232" t="s">
        <v>506</v>
      </c>
      <c r="C221" s="248" t="s">
        <v>507</v>
      </c>
      <c r="D221" s="233" t="s">
        <v>217</v>
      </c>
      <c r="E221" s="234">
        <v>60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6.9999999999999994E-5</v>
      </c>
      <c r="O221" s="234">
        <f>ROUND(E221*N221,2)</f>
        <v>0</v>
      </c>
      <c r="P221" s="234">
        <v>0</v>
      </c>
      <c r="Q221" s="234">
        <f>ROUND(E221*P221,2)</f>
        <v>0</v>
      </c>
      <c r="R221" s="236" t="s">
        <v>415</v>
      </c>
      <c r="S221" s="236" t="s">
        <v>157</v>
      </c>
      <c r="T221" s="237" t="s">
        <v>157</v>
      </c>
      <c r="U221" s="221">
        <v>0.14199999999999999</v>
      </c>
      <c r="V221" s="221">
        <f>ROUND(E221*U221,2)</f>
        <v>8.52</v>
      </c>
      <c r="W221" s="221"/>
      <c r="X221" s="221" t="s">
        <v>181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182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49" t="s">
        <v>505</v>
      </c>
      <c r="D222" s="238"/>
      <c r="E222" s="238"/>
      <c r="F222" s="238"/>
      <c r="G222" s="238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162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1">
        <v>97</v>
      </c>
      <c r="B223" s="232" t="s">
        <v>508</v>
      </c>
      <c r="C223" s="248" t="s">
        <v>509</v>
      </c>
      <c r="D223" s="233" t="s">
        <v>217</v>
      </c>
      <c r="E223" s="234">
        <v>21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4">
        <v>2.1000000000000001E-4</v>
      </c>
      <c r="O223" s="234">
        <f>ROUND(E223*N223,2)</f>
        <v>0</v>
      </c>
      <c r="P223" s="234">
        <v>0</v>
      </c>
      <c r="Q223" s="234">
        <f>ROUND(E223*P223,2)</f>
        <v>0</v>
      </c>
      <c r="R223" s="236" t="s">
        <v>415</v>
      </c>
      <c r="S223" s="236" t="s">
        <v>157</v>
      </c>
      <c r="T223" s="237" t="s">
        <v>157</v>
      </c>
      <c r="U223" s="221">
        <v>0.2</v>
      </c>
      <c r="V223" s="221">
        <f>ROUND(E223*U223,2)</f>
        <v>4.2</v>
      </c>
      <c r="W223" s="221"/>
      <c r="X223" s="221" t="s">
        <v>181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182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49" t="s">
        <v>505</v>
      </c>
      <c r="D224" s="238"/>
      <c r="E224" s="238"/>
      <c r="F224" s="238"/>
      <c r="G224" s="238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162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40">
        <v>98</v>
      </c>
      <c r="B225" s="241" t="s">
        <v>418</v>
      </c>
      <c r="C225" s="250" t="s">
        <v>419</v>
      </c>
      <c r="D225" s="242" t="s">
        <v>217</v>
      </c>
      <c r="E225" s="243">
        <v>88</v>
      </c>
      <c r="F225" s="244"/>
      <c r="G225" s="245">
        <f>ROUND(E225*F225,2)</f>
        <v>0</v>
      </c>
      <c r="H225" s="244"/>
      <c r="I225" s="245">
        <f>ROUND(E225*H225,2)</f>
        <v>0</v>
      </c>
      <c r="J225" s="244"/>
      <c r="K225" s="245">
        <f>ROUND(E225*J225,2)</f>
        <v>0</v>
      </c>
      <c r="L225" s="245">
        <v>21</v>
      </c>
      <c r="M225" s="245">
        <f>G225*(1+L225/100)</f>
        <v>0</v>
      </c>
      <c r="N225" s="243">
        <v>0</v>
      </c>
      <c r="O225" s="243">
        <f>ROUND(E225*N225,2)</f>
        <v>0</v>
      </c>
      <c r="P225" s="243">
        <v>2.3000000000000001E-4</v>
      </c>
      <c r="Q225" s="243">
        <f>ROUND(E225*P225,2)</f>
        <v>0.02</v>
      </c>
      <c r="R225" s="245" t="s">
        <v>415</v>
      </c>
      <c r="S225" s="245" t="s">
        <v>157</v>
      </c>
      <c r="T225" s="246" t="s">
        <v>157</v>
      </c>
      <c r="U225" s="221">
        <v>7.1999999999999995E-2</v>
      </c>
      <c r="V225" s="221">
        <f>ROUND(E225*U225,2)</f>
        <v>6.34</v>
      </c>
      <c r="W225" s="221"/>
      <c r="X225" s="221" t="s">
        <v>181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182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1">
        <v>99</v>
      </c>
      <c r="B226" s="232" t="s">
        <v>510</v>
      </c>
      <c r="C226" s="248" t="s">
        <v>511</v>
      </c>
      <c r="D226" s="233" t="s">
        <v>204</v>
      </c>
      <c r="E226" s="234">
        <v>22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0</v>
      </c>
      <c r="O226" s="234">
        <f>ROUND(E226*N226,2)</f>
        <v>0</v>
      </c>
      <c r="P226" s="234">
        <v>0</v>
      </c>
      <c r="Q226" s="234">
        <f>ROUND(E226*P226,2)</f>
        <v>0</v>
      </c>
      <c r="R226" s="236" t="s">
        <v>415</v>
      </c>
      <c r="S226" s="236" t="s">
        <v>157</v>
      </c>
      <c r="T226" s="237" t="s">
        <v>157</v>
      </c>
      <c r="U226" s="221">
        <v>0.16500000000000001</v>
      </c>
      <c r="V226" s="221">
        <f>ROUND(E226*U226,2)</f>
        <v>3.63</v>
      </c>
      <c r="W226" s="221"/>
      <c r="X226" s="221" t="s">
        <v>181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182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60" t="s">
        <v>512</v>
      </c>
      <c r="D227" s="256"/>
      <c r="E227" s="256"/>
      <c r="F227" s="256"/>
      <c r="G227" s="256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199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61" t="s">
        <v>513</v>
      </c>
      <c r="D228" s="254"/>
      <c r="E228" s="255">
        <v>22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201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1">
        <v>100</v>
      </c>
      <c r="B229" s="232" t="s">
        <v>514</v>
      </c>
      <c r="C229" s="248" t="s">
        <v>515</v>
      </c>
      <c r="D229" s="233" t="s">
        <v>217</v>
      </c>
      <c r="E229" s="234">
        <v>76</v>
      </c>
      <c r="F229" s="235"/>
      <c r="G229" s="236">
        <f>ROUND(E229*F229,2)</f>
        <v>0</v>
      </c>
      <c r="H229" s="235"/>
      <c r="I229" s="236">
        <f>ROUND(E229*H229,2)</f>
        <v>0</v>
      </c>
      <c r="J229" s="235"/>
      <c r="K229" s="236">
        <f>ROUND(E229*J229,2)</f>
        <v>0</v>
      </c>
      <c r="L229" s="236">
        <v>21</v>
      </c>
      <c r="M229" s="236">
        <f>G229*(1+L229/100)</f>
        <v>0</v>
      </c>
      <c r="N229" s="234">
        <v>0</v>
      </c>
      <c r="O229" s="234">
        <f>ROUND(E229*N229,2)</f>
        <v>0</v>
      </c>
      <c r="P229" s="234">
        <v>0</v>
      </c>
      <c r="Q229" s="234">
        <f>ROUND(E229*P229,2)</f>
        <v>0</v>
      </c>
      <c r="R229" s="236" t="s">
        <v>415</v>
      </c>
      <c r="S229" s="236" t="s">
        <v>157</v>
      </c>
      <c r="T229" s="237" t="s">
        <v>157</v>
      </c>
      <c r="U229" s="221">
        <v>2.9000000000000001E-2</v>
      </c>
      <c r="V229" s="221">
        <f>ROUND(E229*U229,2)</f>
        <v>2.2000000000000002</v>
      </c>
      <c r="W229" s="221"/>
      <c r="X229" s="221" t="s">
        <v>181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182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49" t="s">
        <v>516</v>
      </c>
      <c r="D230" s="238"/>
      <c r="E230" s="238"/>
      <c r="F230" s="238"/>
      <c r="G230" s="238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162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61" t="s">
        <v>517</v>
      </c>
      <c r="D231" s="254"/>
      <c r="E231" s="255">
        <v>16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201</v>
      </c>
      <c r="AH231" s="210">
        <v>5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61" t="s">
        <v>518</v>
      </c>
      <c r="D232" s="254"/>
      <c r="E232" s="255">
        <v>60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201</v>
      </c>
      <c r="AH232" s="210">
        <v>5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1">
        <v>101</v>
      </c>
      <c r="B233" s="232" t="s">
        <v>519</v>
      </c>
      <c r="C233" s="248" t="s">
        <v>520</v>
      </c>
      <c r="D233" s="233" t="s">
        <v>217</v>
      </c>
      <c r="E233" s="234">
        <v>21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0</v>
      </c>
      <c r="Q233" s="234">
        <f>ROUND(E233*P233,2)</f>
        <v>0</v>
      </c>
      <c r="R233" s="236" t="s">
        <v>415</v>
      </c>
      <c r="S233" s="236" t="s">
        <v>157</v>
      </c>
      <c r="T233" s="237" t="s">
        <v>157</v>
      </c>
      <c r="U233" s="221">
        <v>0.05</v>
      </c>
      <c r="V233" s="221">
        <f>ROUND(E233*U233,2)</f>
        <v>1.05</v>
      </c>
      <c r="W233" s="221"/>
      <c r="X233" s="221" t="s">
        <v>181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182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49" t="s">
        <v>516</v>
      </c>
      <c r="D234" s="238"/>
      <c r="E234" s="238"/>
      <c r="F234" s="238"/>
      <c r="G234" s="238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162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61" t="s">
        <v>521</v>
      </c>
      <c r="D235" s="254"/>
      <c r="E235" s="255">
        <v>21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201</v>
      </c>
      <c r="AH235" s="210">
        <v>5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1">
        <v>102</v>
      </c>
      <c r="B236" s="232" t="s">
        <v>522</v>
      </c>
      <c r="C236" s="248" t="s">
        <v>523</v>
      </c>
      <c r="D236" s="233" t="s">
        <v>217</v>
      </c>
      <c r="E236" s="234">
        <v>97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4">
        <v>1.0000000000000001E-5</v>
      </c>
      <c r="O236" s="234">
        <f>ROUND(E236*N236,2)</f>
        <v>0</v>
      </c>
      <c r="P236" s="234">
        <v>0</v>
      </c>
      <c r="Q236" s="234">
        <f>ROUND(E236*P236,2)</f>
        <v>0</v>
      </c>
      <c r="R236" s="236" t="s">
        <v>415</v>
      </c>
      <c r="S236" s="236" t="s">
        <v>157</v>
      </c>
      <c r="T236" s="237" t="s">
        <v>157</v>
      </c>
      <c r="U236" s="221">
        <v>6.2E-2</v>
      </c>
      <c r="V236" s="221">
        <f>ROUND(E236*U236,2)</f>
        <v>6.01</v>
      </c>
      <c r="W236" s="221"/>
      <c r="X236" s="221" t="s">
        <v>181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182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49" t="s">
        <v>524</v>
      </c>
      <c r="D237" s="238"/>
      <c r="E237" s="238"/>
      <c r="F237" s="238"/>
      <c r="G237" s="238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162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1" t="s">
        <v>525</v>
      </c>
      <c r="D238" s="254"/>
      <c r="E238" s="255">
        <v>76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201</v>
      </c>
      <c r="AH238" s="210">
        <v>5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61" t="s">
        <v>526</v>
      </c>
      <c r="D239" s="254"/>
      <c r="E239" s="255">
        <v>21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>
        <v>5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1">
        <v>103</v>
      </c>
      <c r="B240" s="232" t="s">
        <v>527</v>
      </c>
      <c r="C240" s="248" t="s">
        <v>528</v>
      </c>
      <c r="D240" s="233" t="s">
        <v>248</v>
      </c>
      <c r="E240" s="234">
        <v>0.45071</v>
      </c>
      <c r="F240" s="235"/>
      <c r="G240" s="236">
        <f>ROUND(E240*F240,2)</f>
        <v>0</v>
      </c>
      <c r="H240" s="235"/>
      <c r="I240" s="236">
        <f>ROUND(E240*H240,2)</f>
        <v>0</v>
      </c>
      <c r="J240" s="235"/>
      <c r="K240" s="236">
        <f>ROUND(E240*J240,2)</f>
        <v>0</v>
      </c>
      <c r="L240" s="236">
        <v>21</v>
      </c>
      <c r="M240" s="236">
        <f>G240*(1+L240/100)</f>
        <v>0</v>
      </c>
      <c r="N240" s="234">
        <v>0</v>
      </c>
      <c r="O240" s="234">
        <f>ROUND(E240*N240,2)</f>
        <v>0</v>
      </c>
      <c r="P240" s="234">
        <v>0</v>
      </c>
      <c r="Q240" s="234">
        <f>ROUND(E240*P240,2)</f>
        <v>0</v>
      </c>
      <c r="R240" s="236" t="s">
        <v>415</v>
      </c>
      <c r="S240" s="236" t="s">
        <v>157</v>
      </c>
      <c r="T240" s="237" t="s">
        <v>157</v>
      </c>
      <c r="U240" s="221">
        <v>3.379</v>
      </c>
      <c r="V240" s="221">
        <f>ROUND(E240*U240,2)</f>
        <v>1.52</v>
      </c>
      <c r="W240" s="221"/>
      <c r="X240" s="221" t="s">
        <v>181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182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60" t="s">
        <v>529</v>
      </c>
      <c r="D241" s="256"/>
      <c r="E241" s="256"/>
      <c r="F241" s="256"/>
      <c r="G241" s="256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199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>
        <v>104</v>
      </c>
      <c r="B242" s="218" t="s">
        <v>530</v>
      </c>
      <c r="C242" s="263" t="s">
        <v>531</v>
      </c>
      <c r="D242" s="219" t="s">
        <v>0</v>
      </c>
      <c r="E242" s="258"/>
      <c r="F242" s="222"/>
      <c r="G242" s="221">
        <f>ROUND(E242*F242,2)</f>
        <v>0</v>
      </c>
      <c r="H242" s="222"/>
      <c r="I242" s="221">
        <f>ROUND(E242*H242,2)</f>
        <v>0</v>
      </c>
      <c r="J242" s="222"/>
      <c r="K242" s="221">
        <f>ROUND(E242*J242,2)</f>
        <v>0</v>
      </c>
      <c r="L242" s="221">
        <v>21</v>
      </c>
      <c r="M242" s="221">
        <f>G242*(1+L242/100)</f>
        <v>0</v>
      </c>
      <c r="N242" s="220">
        <v>0</v>
      </c>
      <c r="O242" s="220">
        <f>ROUND(E242*N242,2)</f>
        <v>0</v>
      </c>
      <c r="P242" s="220">
        <v>0</v>
      </c>
      <c r="Q242" s="220">
        <f>ROUND(E242*P242,2)</f>
        <v>0</v>
      </c>
      <c r="R242" s="221" t="s">
        <v>415</v>
      </c>
      <c r="S242" s="221" t="s">
        <v>157</v>
      </c>
      <c r="T242" s="221" t="s">
        <v>233</v>
      </c>
      <c r="U242" s="221">
        <v>0</v>
      </c>
      <c r="V242" s="221">
        <f>ROUND(E242*U242,2)</f>
        <v>0</v>
      </c>
      <c r="W242" s="221"/>
      <c r="X242" s="221" t="s">
        <v>324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325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4" t="s">
        <v>532</v>
      </c>
      <c r="D243" s="259"/>
      <c r="E243" s="259"/>
      <c r="F243" s="259"/>
      <c r="G243" s="259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199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">
      <c r="A244" s="224" t="s">
        <v>152</v>
      </c>
      <c r="B244" s="225" t="s">
        <v>108</v>
      </c>
      <c r="C244" s="247" t="s">
        <v>109</v>
      </c>
      <c r="D244" s="226"/>
      <c r="E244" s="227"/>
      <c r="F244" s="228"/>
      <c r="G244" s="228">
        <f>SUMIF(AG245:AG274,"&lt;&gt;NOR",G245:G274)</f>
        <v>0</v>
      </c>
      <c r="H244" s="228"/>
      <c r="I244" s="228">
        <f>SUM(I245:I274)</f>
        <v>0</v>
      </c>
      <c r="J244" s="228"/>
      <c r="K244" s="228">
        <f>SUM(K245:K274)</f>
        <v>0</v>
      </c>
      <c r="L244" s="228"/>
      <c r="M244" s="228">
        <f>SUM(M245:M274)</f>
        <v>0</v>
      </c>
      <c r="N244" s="227"/>
      <c r="O244" s="227">
        <f>SUM(O245:O274)</f>
        <v>1.63</v>
      </c>
      <c r="P244" s="227"/>
      <c r="Q244" s="227">
        <f>SUM(Q245:Q274)</f>
        <v>0</v>
      </c>
      <c r="R244" s="228"/>
      <c r="S244" s="228"/>
      <c r="T244" s="229"/>
      <c r="U244" s="223"/>
      <c r="V244" s="223">
        <f>SUM(V245:V274)</f>
        <v>386.07</v>
      </c>
      <c r="W244" s="223"/>
      <c r="X244" s="223"/>
      <c r="AG244" t="s">
        <v>153</v>
      </c>
    </row>
    <row r="245" spans="1:60" outlineLevel="1" x14ac:dyDescent="0.2">
      <c r="A245" s="231">
        <v>105</v>
      </c>
      <c r="B245" s="232" t="s">
        <v>533</v>
      </c>
      <c r="C245" s="248" t="s">
        <v>534</v>
      </c>
      <c r="D245" s="233" t="s">
        <v>217</v>
      </c>
      <c r="E245" s="234">
        <v>669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4">
        <v>6.8000000000000005E-4</v>
      </c>
      <c r="O245" s="234">
        <f>ROUND(E245*N245,2)</f>
        <v>0.45</v>
      </c>
      <c r="P245" s="234">
        <v>0</v>
      </c>
      <c r="Q245" s="234">
        <f>ROUND(E245*P245,2)</f>
        <v>0</v>
      </c>
      <c r="R245" s="236" t="s">
        <v>415</v>
      </c>
      <c r="S245" s="236" t="s">
        <v>157</v>
      </c>
      <c r="T245" s="237" t="s">
        <v>157</v>
      </c>
      <c r="U245" s="221">
        <v>0.23899999999999999</v>
      </c>
      <c r="V245" s="221">
        <f>ROUND(E245*U245,2)</f>
        <v>159.88999999999999</v>
      </c>
      <c r="W245" s="221"/>
      <c r="X245" s="221" t="s">
        <v>181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182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0" t="s">
        <v>535</v>
      </c>
      <c r="D246" s="256"/>
      <c r="E246" s="256"/>
      <c r="F246" s="256"/>
      <c r="G246" s="256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199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1">
        <v>106</v>
      </c>
      <c r="B247" s="232" t="s">
        <v>536</v>
      </c>
      <c r="C247" s="248" t="s">
        <v>537</v>
      </c>
      <c r="D247" s="233" t="s">
        <v>217</v>
      </c>
      <c r="E247" s="234">
        <v>68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7.7999999999999999E-4</v>
      </c>
      <c r="O247" s="234">
        <f>ROUND(E247*N247,2)</f>
        <v>0.05</v>
      </c>
      <c r="P247" s="234">
        <v>0</v>
      </c>
      <c r="Q247" s="234">
        <f>ROUND(E247*P247,2)</f>
        <v>0</v>
      </c>
      <c r="R247" s="236" t="s">
        <v>415</v>
      </c>
      <c r="S247" s="236" t="s">
        <v>157</v>
      </c>
      <c r="T247" s="237" t="s">
        <v>157</v>
      </c>
      <c r="U247" s="221">
        <v>0.26300000000000001</v>
      </c>
      <c r="V247" s="221">
        <f>ROUND(E247*U247,2)</f>
        <v>17.88</v>
      </c>
      <c r="W247" s="221"/>
      <c r="X247" s="221" t="s">
        <v>181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182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60" t="s">
        <v>535</v>
      </c>
      <c r="D248" s="256"/>
      <c r="E248" s="256"/>
      <c r="F248" s="256"/>
      <c r="G248" s="256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199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1">
        <v>107</v>
      </c>
      <c r="B249" s="232" t="s">
        <v>538</v>
      </c>
      <c r="C249" s="248" t="s">
        <v>539</v>
      </c>
      <c r="D249" s="233" t="s">
        <v>217</v>
      </c>
      <c r="E249" s="234">
        <v>88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4">
        <v>9.1E-4</v>
      </c>
      <c r="O249" s="234">
        <f>ROUND(E249*N249,2)</f>
        <v>0.08</v>
      </c>
      <c r="P249" s="234">
        <v>0</v>
      </c>
      <c r="Q249" s="234">
        <f>ROUND(E249*P249,2)</f>
        <v>0</v>
      </c>
      <c r="R249" s="236" t="s">
        <v>415</v>
      </c>
      <c r="S249" s="236" t="s">
        <v>157</v>
      </c>
      <c r="T249" s="237" t="s">
        <v>157</v>
      </c>
      <c r="U249" s="221">
        <v>0.27400000000000002</v>
      </c>
      <c r="V249" s="221">
        <f>ROUND(E249*U249,2)</f>
        <v>24.11</v>
      </c>
      <c r="W249" s="221"/>
      <c r="X249" s="221" t="s">
        <v>181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182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0" t="s">
        <v>535</v>
      </c>
      <c r="D250" s="256"/>
      <c r="E250" s="256"/>
      <c r="F250" s="256"/>
      <c r="G250" s="256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199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1">
        <v>108</v>
      </c>
      <c r="B251" s="232" t="s">
        <v>540</v>
      </c>
      <c r="C251" s="248" t="s">
        <v>541</v>
      </c>
      <c r="D251" s="233" t="s">
        <v>217</v>
      </c>
      <c r="E251" s="234">
        <v>56</v>
      </c>
      <c r="F251" s="235"/>
      <c r="G251" s="236">
        <f>ROUND(E251*F251,2)</f>
        <v>0</v>
      </c>
      <c r="H251" s="235"/>
      <c r="I251" s="236">
        <f>ROUND(E251*H251,2)</f>
        <v>0</v>
      </c>
      <c r="J251" s="235"/>
      <c r="K251" s="236">
        <f>ROUND(E251*J251,2)</f>
        <v>0</v>
      </c>
      <c r="L251" s="236">
        <v>21</v>
      </c>
      <c r="M251" s="236">
        <f>G251*(1+L251/100)</f>
        <v>0</v>
      </c>
      <c r="N251" s="234">
        <v>1.1000000000000001E-3</v>
      </c>
      <c r="O251" s="234">
        <f>ROUND(E251*N251,2)</f>
        <v>0.06</v>
      </c>
      <c r="P251" s="234">
        <v>0</v>
      </c>
      <c r="Q251" s="234">
        <f>ROUND(E251*P251,2)</f>
        <v>0</v>
      </c>
      <c r="R251" s="236" t="s">
        <v>415</v>
      </c>
      <c r="S251" s="236" t="s">
        <v>157</v>
      </c>
      <c r="T251" s="237" t="s">
        <v>157</v>
      </c>
      <c r="U251" s="221">
        <v>0.28499999999999998</v>
      </c>
      <c r="V251" s="221">
        <f>ROUND(E251*U251,2)</f>
        <v>15.96</v>
      </c>
      <c r="W251" s="221"/>
      <c r="X251" s="221" t="s">
        <v>181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182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60" t="s">
        <v>535</v>
      </c>
      <c r="D252" s="256"/>
      <c r="E252" s="256"/>
      <c r="F252" s="256"/>
      <c r="G252" s="256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199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1">
        <v>109</v>
      </c>
      <c r="B253" s="232" t="s">
        <v>542</v>
      </c>
      <c r="C253" s="248" t="s">
        <v>543</v>
      </c>
      <c r="D253" s="233" t="s">
        <v>217</v>
      </c>
      <c r="E253" s="234">
        <v>15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4">
        <v>1.82E-3</v>
      </c>
      <c r="O253" s="234">
        <f>ROUND(E253*N253,2)</f>
        <v>0.03</v>
      </c>
      <c r="P253" s="234">
        <v>0</v>
      </c>
      <c r="Q253" s="234">
        <f>ROUND(E253*P253,2)</f>
        <v>0</v>
      </c>
      <c r="R253" s="236" t="s">
        <v>415</v>
      </c>
      <c r="S253" s="236" t="s">
        <v>157</v>
      </c>
      <c r="T253" s="237" t="s">
        <v>157</v>
      </c>
      <c r="U253" s="221">
        <v>0.31900000000000001</v>
      </c>
      <c r="V253" s="221">
        <f>ROUND(E253*U253,2)</f>
        <v>4.79</v>
      </c>
      <c r="W253" s="221"/>
      <c r="X253" s="221" t="s">
        <v>181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182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0" t="s">
        <v>535</v>
      </c>
      <c r="D254" s="256"/>
      <c r="E254" s="256"/>
      <c r="F254" s="256"/>
      <c r="G254" s="256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199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1">
        <v>110</v>
      </c>
      <c r="B255" s="232" t="s">
        <v>544</v>
      </c>
      <c r="C255" s="248" t="s">
        <v>545</v>
      </c>
      <c r="D255" s="233" t="s">
        <v>217</v>
      </c>
      <c r="E255" s="234">
        <v>27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4">
        <v>2.1700000000000001E-3</v>
      </c>
      <c r="O255" s="234">
        <f>ROUND(E255*N255,2)</f>
        <v>0.06</v>
      </c>
      <c r="P255" s="234">
        <v>0</v>
      </c>
      <c r="Q255" s="234">
        <f>ROUND(E255*P255,2)</f>
        <v>0</v>
      </c>
      <c r="R255" s="236" t="s">
        <v>415</v>
      </c>
      <c r="S255" s="236" t="s">
        <v>157</v>
      </c>
      <c r="T255" s="237" t="s">
        <v>157</v>
      </c>
      <c r="U255" s="221">
        <v>0.33200000000000002</v>
      </c>
      <c r="V255" s="221">
        <f>ROUND(E255*U255,2)</f>
        <v>8.9600000000000009</v>
      </c>
      <c r="W255" s="221"/>
      <c r="X255" s="221" t="s">
        <v>181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182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60" t="s">
        <v>535</v>
      </c>
      <c r="D256" s="256"/>
      <c r="E256" s="256"/>
      <c r="F256" s="256"/>
      <c r="G256" s="256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199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1">
        <v>111</v>
      </c>
      <c r="B257" s="232" t="s">
        <v>546</v>
      </c>
      <c r="C257" s="248" t="s">
        <v>547</v>
      </c>
      <c r="D257" s="233" t="s">
        <v>217</v>
      </c>
      <c r="E257" s="234">
        <v>256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4">
        <v>3.5200000000000001E-3</v>
      </c>
      <c r="O257" s="234">
        <f>ROUND(E257*N257,2)</f>
        <v>0.9</v>
      </c>
      <c r="P257" s="234">
        <v>0</v>
      </c>
      <c r="Q257" s="234">
        <f>ROUND(E257*P257,2)</f>
        <v>0</v>
      </c>
      <c r="R257" s="236" t="s">
        <v>415</v>
      </c>
      <c r="S257" s="236" t="s">
        <v>157</v>
      </c>
      <c r="T257" s="237" t="s">
        <v>157</v>
      </c>
      <c r="U257" s="221">
        <v>0.34799999999999998</v>
      </c>
      <c r="V257" s="221">
        <f>ROUND(E257*U257,2)</f>
        <v>89.09</v>
      </c>
      <c r="W257" s="221"/>
      <c r="X257" s="221" t="s">
        <v>181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182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17"/>
      <c r="B258" s="218"/>
      <c r="C258" s="260" t="s">
        <v>535</v>
      </c>
      <c r="D258" s="256"/>
      <c r="E258" s="256"/>
      <c r="F258" s="256"/>
      <c r="G258" s="256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10"/>
      <c r="Z258" s="210"/>
      <c r="AA258" s="210"/>
      <c r="AB258" s="210"/>
      <c r="AC258" s="210"/>
      <c r="AD258" s="210"/>
      <c r="AE258" s="210"/>
      <c r="AF258" s="210"/>
      <c r="AG258" s="210" t="s">
        <v>199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40">
        <v>112</v>
      </c>
      <c r="B259" s="241" t="s">
        <v>548</v>
      </c>
      <c r="C259" s="250" t="s">
        <v>549</v>
      </c>
      <c r="D259" s="242" t="s">
        <v>204</v>
      </c>
      <c r="E259" s="243">
        <v>2</v>
      </c>
      <c r="F259" s="244"/>
      <c r="G259" s="245">
        <f>ROUND(E259*F259,2)</f>
        <v>0</v>
      </c>
      <c r="H259" s="244"/>
      <c r="I259" s="245">
        <f>ROUND(E259*H259,2)</f>
        <v>0</v>
      </c>
      <c r="J259" s="244"/>
      <c r="K259" s="245">
        <f>ROUND(E259*J259,2)</f>
        <v>0</v>
      </c>
      <c r="L259" s="245">
        <v>21</v>
      </c>
      <c r="M259" s="245">
        <f>G259*(1+L259/100)</f>
        <v>0</v>
      </c>
      <c r="N259" s="243">
        <v>1.7000000000000001E-4</v>
      </c>
      <c r="O259" s="243">
        <f>ROUND(E259*N259,2)</f>
        <v>0</v>
      </c>
      <c r="P259" s="243">
        <v>0</v>
      </c>
      <c r="Q259" s="243">
        <f>ROUND(E259*P259,2)</f>
        <v>0</v>
      </c>
      <c r="R259" s="245" t="s">
        <v>422</v>
      </c>
      <c r="S259" s="245" t="s">
        <v>157</v>
      </c>
      <c r="T259" s="246" t="s">
        <v>157</v>
      </c>
      <c r="U259" s="221">
        <v>0.48</v>
      </c>
      <c r="V259" s="221">
        <f>ROUND(E259*U259,2)</f>
        <v>0.96</v>
      </c>
      <c r="W259" s="221"/>
      <c r="X259" s="221" t="s">
        <v>181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182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1">
        <v>113</v>
      </c>
      <c r="B260" s="232" t="s">
        <v>550</v>
      </c>
      <c r="C260" s="248" t="s">
        <v>551</v>
      </c>
      <c r="D260" s="233" t="s">
        <v>204</v>
      </c>
      <c r="E260" s="234">
        <v>58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6.0000000000000002E-5</v>
      </c>
      <c r="O260" s="234">
        <f>ROUND(E260*N260,2)</f>
        <v>0</v>
      </c>
      <c r="P260" s="234">
        <v>0</v>
      </c>
      <c r="Q260" s="234">
        <f>ROUND(E260*P260,2)</f>
        <v>0</v>
      </c>
      <c r="R260" s="236" t="s">
        <v>422</v>
      </c>
      <c r="S260" s="236" t="s">
        <v>157</v>
      </c>
      <c r="T260" s="237" t="s">
        <v>157</v>
      </c>
      <c r="U260" s="221">
        <v>0.26</v>
      </c>
      <c r="V260" s="221">
        <f>ROUND(E260*U260,2)</f>
        <v>15.08</v>
      </c>
      <c r="W260" s="221"/>
      <c r="X260" s="221" t="s">
        <v>181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182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61" t="s">
        <v>552</v>
      </c>
      <c r="D261" s="254"/>
      <c r="E261" s="255">
        <v>58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201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1">
        <v>114</v>
      </c>
      <c r="B262" s="232" t="s">
        <v>553</v>
      </c>
      <c r="C262" s="248" t="s">
        <v>554</v>
      </c>
      <c r="D262" s="233" t="s">
        <v>204</v>
      </c>
      <c r="E262" s="234">
        <v>86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0</v>
      </c>
      <c r="O262" s="234">
        <f>ROUND(E262*N262,2)</f>
        <v>0</v>
      </c>
      <c r="P262" s="234">
        <v>0</v>
      </c>
      <c r="Q262" s="234">
        <f>ROUND(E262*P262,2)</f>
        <v>0</v>
      </c>
      <c r="R262" s="236" t="s">
        <v>422</v>
      </c>
      <c r="S262" s="236" t="s">
        <v>157</v>
      </c>
      <c r="T262" s="237" t="s">
        <v>157</v>
      </c>
      <c r="U262" s="221">
        <v>0.215</v>
      </c>
      <c r="V262" s="221">
        <f>ROUND(E262*U262,2)</f>
        <v>18.489999999999998</v>
      </c>
      <c r="W262" s="221"/>
      <c r="X262" s="221" t="s">
        <v>181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182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61" t="s">
        <v>555</v>
      </c>
      <c r="D263" s="254"/>
      <c r="E263" s="255">
        <v>86</v>
      </c>
      <c r="F263" s="221"/>
      <c r="G263" s="221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201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115</v>
      </c>
      <c r="B264" s="232" t="s">
        <v>556</v>
      </c>
      <c r="C264" s="248" t="s">
        <v>557</v>
      </c>
      <c r="D264" s="233" t="s">
        <v>217</v>
      </c>
      <c r="E264" s="234">
        <v>896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0</v>
      </c>
      <c r="O264" s="234">
        <f>ROUND(E264*N264,2)</f>
        <v>0</v>
      </c>
      <c r="P264" s="234">
        <v>0</v>
      </c>
      <c r="Q264" s="234">
        <f>ROUND(E264*P264,2)</f>
        <v>0</v>
      </c>
      <c r="R264" s="236" t="s">
        <v>422</v>
      </c>
      <c r="S264" s="236" t="s">
        <v>157</v>
      </c>
      <c r="T264" s="237" t="s">
        <v>157</v>
      </c>
      <c r="U264" s="221">
        <v>2.1499999999999998E-2</v>
      </c>
      <c r="V264" s="221">
        <f>ROUND(E264*U264,2)</f>
        <v>19.260000000000002</v>
      </c>
      <c r="W264" s="221"/>
      <c r="X264" s="221" t="s">
        <v>181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182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61" t="s">
        <v>423</v>
      </c>
      <c r="D265" s="254"/>
      <c r="E265" s="255">
        <v>669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201</v>
      </c>
      <c r="AH265" s="210">
        <v>5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61" t="s">
        <v>426</v>
      </c>
      <c r="D266" s="254"/>
      <c r="E266" s="255">
        <v>68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201</v>
      </c>
      <c r="AH266" s="210">
        <v>5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61" t="s">
        <v>427</v>
      </c>
      <c r="D267" s="254"/>
      <c r="E267" s="255">
        <v>88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201</v>
      </c>
      <c r="AH267" s="210">
        <v>5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61" t="s">
        <v>428</v>
      </c>
      <c r="D268" s="254"/>
      <c r="E268" s="255">
        <v>56</v>
      </c>
      <c r="F268" s="221"/>
      <c r="G268" s="221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201</v>
      </c>
      <c r="AH268" s="210">
        <v>5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61" t="s">
        <v>429</v>
      </c>
      <c r="D269" s="254"/>
      <c r="E269" s="255">
        <v>15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201</v>
      </c>
      <c r="AH269" s="210">
        <v>5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1">
        <v>116</v>
      </c>
      <c r="B270" s="232" t="s">
        <v>558</v>
      </c>
      <c r="C270" s="248" t="s">
        <v>559</v>
      </c>
      <c r="D270" s="233" t="s">
        <v>217</v>
      </c>
      <c r="E270" s="234">
        <v>283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4">
        <v>0</v>
      </c>
      <c r="O270" s="234">
        <f>ROUND(E270*N270,2)</f>
        <v>0</v>
      </c>
      <c r="P270" s="234">
        <v>0</v>
      </c>
      <c r="Q270" s="234">
        <f>ROUND(E270*P270,2)</f>
        <v>0</v>
      </c>
      <c r="R270" s="236" t="s">
        <v>422</v>
      </c>
      <c r="S270" s="236" t="s">
        <v>157</v>
      </c>
      <c r="T270" s="237" t="s">
        <v>157</v>
      </c>
      <c r="U270" s="221">
        <v>4.1000000000000002E-2</v>
      </c>
      <c r="V270" s="221">
        <f>ROUND(E270*U270,2)</f>
        <v>11.6</v>
      </c>
      <c r="W270" s="221"/>
      <c r="X270" s="221" t="s">
        <v>181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182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61" t="s">
        <v>432</v>
      </c>
      <c r="D271" s="254"/>
      <c r="E271" s="255">
        <v>27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201</v>
      </c>
      <c r="AH271" s="210">
        <v>5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61" t="s">
        <v>433</v>
      </c>
      <c r="D272" s="254"/>
      <c r="E272" s="255">
        <v>256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201</v>
      </c>
      <c r="AH272" s="210">
        <v>5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31">
        <v>117</v>
      </c>
      <c r="B273" s="232" t="s">
        <v>560</v>
      </c>
      <c r="C273" s="248" t="s">
        <v>561</v>
      </c>
      <c r="D273" s="233" t="s">
        <v>204</v>
      </c>
      <c r="E273" s="234">
        <v>2</v>
      </c>
      <c r="F273" s="235"/>
      <c r="G273" s="236">
        <f>ROUND(E273*F273,2)</f>
        <v>0</v>
      </c>
      <c r="H273" s="235"/>
      <c r="I273" s="236">
        <f>ROUND(E273*H273,2)</f>
        <v>0</v>
      </c>
      <c r="J273" s="235"/>
      <c r="K273" s="236">
        <f>ROUND(E273*J273,2)</f>
        <v>0</v>
      </c>
      <c r="L273" s="236">
        <v>21</v>
      </c>
      <c r="M273" s="236">
        <f>G273*(1+L273/100)</f>
        <v>0</v>
      </c>
      <c r="N273" s="234">
        <v>4.2999999999999999E-4</v>
      </c>
      <c r="O273" s="234">
        <f>ROUND(E273*N273,2)</f>
        <v>0</v>
      </c>
      <c r="P273" s="234">
        <v>0</v>
      </c>
      <c r="Q273" s="234">
        <f>ROUND(E273*P273,2)</f>
        <v>0</v>
      </c>
      <c r="R273" s="236"/>
      <c r="S273" s="236" t="s">
        <v>180</v>
      </c>
      <c r="T273" s="237" t="s">
        <v>158</v>
      </c>
      <c r="U273" s="221">
        <v>0</v>
      </c>
      <c r="V273" s="221">
        <f>ROUND(E273*U273,2)</f>
        <v>0</v>
      </c>
      <c r="W273" s="221"/>
      <c r="X273" s="221" t="s">
        <v>181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182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17">
        <v>118</v>
      </c>
      <c r="B274" s="218" t="s">
        <v>562</v>
      </c>
      <c r="C274" s="263" t="s">
        <v>563</v>
      </c>
      <c r="D274" s="219" t="s">
        <v>0</v>
      </c>
      <c r="E274" s="258"/>
      <c r="F274" s="222"/>
      <c r="G274" s="221">
        <f>ROUND(E274*F274,2)</f>
        <v>0</v>
      </c>
      <c r="H274" s="222"/>
      <c r="I274" s="221">
        <f>ROUND(E274*H274,2)</f>
        <v>0</v>
      </c>
      <c r="J274" s="222"/>
      <c r="K274" s="221">
        <f>ROUND(E274*J274,2)</f>
        <v>0</v>
      </c>
      <c r="L274" s="221">
        <v>21</v>
      </c>
      <c r="M274" s="221">
        <f>G274*(1+L274/100)</f>
        <v>0</v>
      </c>
      <c r="N274" s="220">
        <v>0</v>
      </c>
      <c r="O274" s="220">
        <f>ROUND(E274*N274,2)</f>
        <v>0</v>
      </c>
      <c r="P274" s="220">
        <v>0</v>
      </c>
      <c r="Q274" s="220">
        <f>ROUND(E274*P274,2)</f>
        <v>0</v>
      </c>
      <c r="R274" s="221" t="s">
        <v>422</v>
      </c>
      <c r="S274" s="221" t="s">
        <v>157</v>
      </c>
      <c r="T274" s="221" t="s">
        <v>233</v>
      </c>
      <c r="U274" s="221">
        <v>0</v>
      </c>
      <c r="V274" s="221">
        <f>ROUND(E274*U274,2)</f>
        <v>0</v>
      </c>
      <c r="W274" s="221"/>
      <c r="X274" s="221" t="s">
        <v>324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325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">
      <c r="A275" s="224" t="s">
        <v>152</v>
      </c>
      <c r="B275" s="225" t="s">
        <v>110</v>
      </c>
      <c r="C275" s="247" t="s">
        <v>111</v>
      </c>
      <c r="D275" s="226"/>
      <c r="E275" s="227"/>
      <c r="F275" s="228"/>
      <c r="G275" s="228">
        <f>SUMIF(AG276:AG312,"&lt;&gt;NOR",G276:G312)</f>
        <v>0</v>
      </c>
      <c r="H275" s="228"/>
      <c r="I275" s="228">
        <f>SUM(I276:I312)</f>
        <v>0</v>
      </c>
      <c r="J275" s="228"/>
      <c r="K275" s="228">
        <f>SUM(K276:K312)</f>
        <v>0</v>
      </c>
      <c r="L275" s="228"/>
      <c r="M275" s="228">
        <f>SUM(M276:M312)</f>
        <v>0</v>
      </c>
      <c r="N275" s="227"/>
      <c r="O275" s="227">
        <f>SUM(O276:O312)</f>
        <v>0.03</v>
      </c>
      <c r="P275" s="227"/>
      <c r="Q275" s="227">
        <f>SUM(Q276:Q312)</f>
        <v>0</v>
      </c>
      <c r="R275" s="228"/>
      <c r="S275" s="228"/>
      <c r="T275" s="229"/>
      <c r="U275" s="223"/>
      <c r="V275" s="223">
        <f>SUM(V276:V312)</f>
        <v>33.690000000000005</v>
      </c>
      <c r="W275" s="223"/>
      <c r="X275" s="223"/>
      <c r="AG275" t="s">
        <v>153</v>
      </c>
    </row>
    <row r="276" spans="1:60" outlineLevel="1" x14ac:dyDescent="0.2">
      <c r="A276" s="231">
        <v>119</v>
      </c>
      <c r="B276" s="232" t="s">
        <v>564</v>
      </c>
      <c r="C276" s="248" t="s">
        <v>565</v>
      </c>
      <c r="D276" s="233" t="s">
        <v>204</v>
      </c>
      <c r="E276" s="234">
        <v>3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21</v>
      </c>
      <c r="M276" s="236">
        <f>G276*(1+L276/100)</f>
        <v>0</v>
      </c>
      <c r="N276" s="234">
        <v>0</v>
      </c>
      <c r="O276" s="234">
        <f>ROUND(E276*N276,2)</f>
        <v>0</v>
      </c>
      <c r="P276" s="234">
        <v>0</v>
      </c>
      <c r="Q276" s="234">
        <f>ROUND(E276*P276,2)</f>
        <v>0</v>
      </c>
      <c r="R276" s="236" t="s">
        <v>422</v>
      </c>
      <c r="S276" s="236" t="s">
        <v>157</v>
      </c>
      <c r="T276" s="237" t="s">
        <v>157</v>
      </c>
      <c r="U276" s="221">
        <v>0.16500000000000001</v>
      </c>
      <c r="V276" s="221">
        <f>ROUND(E276*U276,2)</f>
        <v>0.5</v>
      </c>
      <c r="W276" s="221"/>
      <c r="X276" s="221" t="s">
        <v>181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182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1" t="s">
        <v>566</v>
      </c>
      <c r="D277" s="254"/>
      <c r="E277" s="255">
        <v>2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201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61" t="s">
        <v>567</v>
      </c>
      <c r="D278" s="254"/>
      <c r="E278" s="255">
        <v>1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201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1">
        <v>120</v>
      </c>
      <c r="B279" s="232" t="s">
        <v>568</v>
      </c>
      <c r="C279" s="248" t="s">
        <v>569</v>
      </c>
      <c r="D279" s="233" t="s">
        <v>204</v>
      </c>
      <c r="E279" s="234">
        <v>4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0</v>
      </c>
      <c r="O279" s="234">
        <f>ROUND(E279*N279,2)</f>
        <v>0</v>
      </c>
      <c r="P279" s="234">
        <v>0</v>
      </c>
      <c r="Q279" s="234">
        <f>ROUND(E279*P279,2)</f>
        <v>0</v>
      </c>
      <c r="R279" s="236" t="s">
        <v>422</v>
      </c>
      <c r="S279" s="236" t="s">
        <v>157</v>
      </c>
      <c r="T279" s="237" t="s">
        <v>157</v>
      </c>
      <c r="U279" s="221">
        <v>0.22700000000000001</v>
      </c>
      <c r="V279" s="221">
        <f>ROUND(E279*U279,2)</f>
        <v>0.91</v>
      </c>
      <c r="W279" s="221"/>
      <c r="X279" s="221" t="s">
        <v>181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182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61" t="s">
        <v>570</v>
      </c>
      <c r="D280" s="254"/>
      <c r="E280" s="255">
        <v>2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201</v>
      </c>
      <c r="AH280" s="210">
        <v>5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61" t="s">
        <v>571</v>
      </c>
      <c r="D281" s="254"/>
      <c r="E281" s="255">
        <v>2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201</v>
      </c>
      <c r="AH281" s="210">
        <v>5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1">
        <v>121</v>
      </c>
      <c r="B282" s="232" t="s">
        <v>572</v>
      </c>
      <c r="C282" s="248" t="s">
        <v>573</v>
      </c>
      <c r="D282" s="233" t="s">
        <v>204</v>
      </c>
      <c r="E282" s="234">
        <v>76</v>
      </c>
      <c r="F282" s="235"/>
      <c r="G282" s="236">
        <f>ROUND(E282*F282,2)</f>
        <v>0</v>
      </c>
      <c r="H282" s="235"/>
      <c r="I282" s="236">
        <f>ROUND(E282*H282,2)</f>
        <v>0</v>
      </c>
      <c r="J282" s="235"/>
      <c r="K282" s="236">
        <f>ROUND(E282*J282,2)</f>
        <v>0</v>
      </c>
      <c r="L282" s="236">
        <v>21</v>
      </c>
      <c r="M282" s="236">
        <f>G282*(1+L282/100)</f>
        <v>0</v>
      </c>
      <c r="N282" s="234">
        <v>0</v>
      </c>
      <c r="O282" s="234">
        <f>ROUND(E282*N282,2)</f>
        <v>0</v>
      </c>
      <c r="P282" s="234">
        <v>0</v>
      </c>
      <c r="Q282" s="234">
        <f>ROUND(E282*P282,2)</f>
        <v>0</v>
      </c>
      <c r="R282" s="236" t="s">
        <v>422</v>
      </c>
      <c r="S282" s="236" t="s">
        <v>157</v>
      </c>
      <c r="T282" s="237" t="s">
        <v>233</v>
      </c>
      <c r="U282" s="221">
        <v>0.16500000000000001</v>
      </c>
      <c r="V282" s="221">
        <f>ROUND(E282*U282,2)</f>
        <v>12.54</v>
      </c>
      <c r="W282" s="221"/>
      <c r="X282" s="221" t="s">
        <v>181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182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61" t="s">
        <v>574</v>
      </c>
      <c r="D283" s="254"/>
      <c r="E283" s="255">
        <v>38</v>
      </c>
      <c r="F283" s="221"/>
      <c r="G283" s="221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201</v>
      </c>
      <c r="AH283" s="210">
        <v>5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1" t="s">
        <v>575</v>
      </c>
      <c r="D284" s="254"/>
      <c r="E284" s="255">
        <v>38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201</v>
      </c>
      <c r="AH284" s="210">
        <v>5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31">
        <v>122</v>
      </c>
      <c r="B285" s="232" t="s">
        <v>576</v>
      </c>
      <c r="C285" s="248" t="s">
        <v>577</v>
      </c>
      <c r="D285" s="233" t="s">
        <v>204</v>
      </c>
      <c r="E285" s="234">
        <v>2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21</v>
      </c>
      <c r="M285" s="236">
        <f>G285*(1+L285/100)</f>
        <v>0</v>
      </c>
      <c r="N285" s="234">
        <v>0</v>
      </c>
      <c r="O285" s="234">
        <f>ROUND(E285*N285,2)</f>
        <v>0</v>
      </c>
      <c r="P285" s="234">
        <v>0</v>
      </c>
      <c r="Q285" s="234">
        <f>ROUND(E285*P285,2)</f>
        <v>0</v>
      </c>
      <c r="R285" s="236" t="s">
        <v>422</v>
      </c>
      <c r="S285" s="236" t="s">
        <v>157</v>
      </c>
      <c r="T285" s="237" t="s">
        <v>233</v>
      </c>
      <c r="U285" s="221">
        <v>0.20599999999999999</v>
      </c>
      <c r="V285" s="221">
        <f>ROUND(E285*U285,2)</f>
        <v>0.41</v>
      </c>
      <c r="W285" s="221"/>
      <c r="X285" s="221" t="s">
        <v>181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182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61" t="s">
        <v>578</v>
      </c>
      <c r="D286" s="254"/>
      <c r="E286" s="255">
        <v>1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201</v>
      </c>
      <c r="AH286" s="210">
        <v>5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17"/>
      <c r="B287" s="218"/>
      <c r="C287" s="261" t="s">
        <v>567</v>
      </c>
      <c r="D287" s="254"/>
      <c r="E287" s="255">
        <v>1</v>
      </c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201</v>
      </c>
      <c r="AH287" s="210">
        <v>5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1">
        <v>123</v>
      </c>
      <c r="B288" s="232" t="s">
        <v>579</v>
      </c>
      <c r="C288" s="248" t="s">
        <v>580</v>
      </c>
      <c r="D288" s="233" t="s">
        <v>204</v>
      </c>
      <c r="E288" s="234">
        <v>2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21</v>
      </c>
      <c r="M288" s="236">
        <f>G288*(1+L288/100)</f>
        <v>0</v>
      </c>
      <c r="N288" s="234">
        <v>0</v>
      </c>
      <c r="O288" s="234">
        <f>ROUND(E288*N288,2)</f>
        <v>0</v>
      </c>
      <c r="P288" s="234">
        <v>0</v>
      </c>
      <c r="Q288" s="234">
        <f>ROUND(E288*P288,2)</f>
        <v>0</v>
      </c>
      <c r="R288" s="236" t="s">
        <v>422</v>
      </c>
      <c r="S288" s="236" t="s">
        <v>157</v>
      </c>
      <c r="T288" s="237" t="s">
        <v>233</v>
      </c>
      <c r="U288" s="221">
        <v>0.26800000000000002</v>
      </c>
      <c r="V288" s="221">
        <f>ROUND(E288*U288,2)</f>
        <v>0.54</v>
      </c>
      <c r="W288" s="221"/>
      <c r="X288" s="221" t="s">
        <v>181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182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1" t="s">
        <v>581</v>
      </c>
      <c r="D289" s="254"/>
      <c r="E289" s="255">
        <v>1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201</v>
      </c>
      <c r="AH289" s="210">
        <v>5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61" t="s">
        <v>582</v>
      </c>
      <c r="D290" s="254"/>
      <c r="E290" s="255">
        <v>1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201</v>
      </c>
      <c r="AH290" s="210">
        <v>5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1">
        <v>124</v>
      </c>
      <c r="B291" s="232" t="s">
        <v>583</v>
      </c>
      <c r="C291" s="248" t="s">
        <v>584</v>
      </c>
      <c r="D291" s="233" t="s">
        <v>204</v>
      </c>
      <c r="E291" s="234">
        <v>2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4">
        <v>0</v>
      </c>
      <c r="O291" s="234">
        <f>ROUND(E291*N291,2)</f>
        <v>0</v>
      </c>
      <c r="P291" s="234">
        <v>0</v>
      </c>
      <c r="Q291" s="234">
        <f>ROUND(E291*P291,2)</f>
        <v>0</v>
      </c>
      <c r="R291" s="236" t="s">
        <v>422</v>
      </c>
      <c r="S291" s="236" t="s">
        <v>157</v>
      </c>
      <c r="T291" s="237" t="s">
        <v>233</v>
      </c>
      <c r="U291" s="221">
        <v>0.35</v>
      </c>
      <c r="V291" s="221">
        <f>ROUND(E291*U291,2)</f>
        <v>0.7</v>
      </c>
      <c r="W291" s="221"/>
      <c r="X291" s="221" t="s">
        <v>181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182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61" t="s">
        <v>585</v>
      </c>
      <c r="D292" s="254"/>
      <c r="E292" s="255">
        <v>1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201</v>
      </c>
      <c r="AH292" s="210">
        <v>5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61" t="s">
        <v>586</v>
      </c>
      <c r="D293" s="254"/>
      <c r="E293" s="255">
        <v>1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201</v>
      </c>
      <c r="AH293" s="210">
        <v>5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40">
        <v>125</v>
      </c>
      <c r="B294" s="241" t="s">
        <v>587</v>
      </c>
      <c r="C294" s="250" t="s">
        <v>588</v>
      </c>
      <c r="D294" s="242" t="s">
        <v>204</v>
      </c>
      <c r="E294" s="243">
        <v>3</v>
      </c>
      <c r="F294" s="244"/>
      <c r="G294" s="245">
        <f>ROUND(E294*F294,2)</f>
        <v>0</v>
      </c>
      <c r="H294" s="244"/>
      <c r="I294" s="245">
        <f>ROUND(E294*H294,2)</f>
        <v>0</v>
      </c>
      <c r="J294" s="244"/>
      <c r="K294" s="245">
        <f>ROUND(E294*J294,2)</f>
        <v>0</v>
      </c>
      <c r="L294" s="245">
        <v>21</v>
      </c>
      <c r="M294" s="245">
        <f>G294*(1+L294/100)</f>
        <v>0</v>
      </c>
      <c r="N294" s="243">
        <v>1.2E-4</v>
      </c>
      <c r="O294" s="243">
        <f>ROUND(E294*N294,2)</f>
        <v>0</v>
      </c>
      <c r="P294" s="243">
        <v>0</v>
      </c>
      <c r="Q294" s="243">
        <f>ROUND(E294*P294,2)</f>
        <v>0</v>
      </c>
      <c r="R294" s="245" t="s">
        <v>422</v>
      </c>
      <c r="S294" s="245" t="s">
        <v>157</v>
      </c>
      <c r="T294" s="246" t="s">
        <v>157</v>
      </c>
      <c r="U294" s="221">
        <v>6.2E-2</v>
      </c>
      <c r="V294" s="221">
        <f>ROUND(E294*U294,2)</f>
        <v>0.19</v>
      </c>
      <c r="W294" s="221"/>
      <c r="X294" s="221" t="s">
        <v>181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182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40">
        <v>126</v>
      </c>
      <c r="B295" s="241" t="s">
        <v>589</v>
      </c>
      <c r="C295" s="250" t="s">
        <v>590</v>
      </c>
      <c r="D295" s="242" t="s">
        <v>204</v>
      </c>
      <c r="E295" s="243">
        <v>38</v>
      </c>
      <c r="F295" s="244"/>
      <c r="G295" s="245">
        <f>ROUND(E295*F295,2)</f>
        <v>0</v>
      </c>
      <c r="H295" s="244"/>
      <c r="I295" s="245">
        <f>ROUND(E295*H295,2)</f>
        <v>0</v>
      </c>
      <c r="J295" s="244"/>
      <c r="K295" s="245">
        <f>ROUND(E295*J295,2)</f>
        <v>0</v>
      </c>
      <c r="L295" s="245">
        <v>21</v>
      </c>
      <c r="M295" s="245">
        <f>G295*(1+L295/100)</f>
        <v>0</v>
      </c>
      <c r="N295" s="243">
        <v>2.0000000000000001E-4</v>
      </c>
      <c r="O295" s="243">
        <f>ROUND(E295*N295,2)</f>
        <v>0.01</v>
      </c>
      <c r="P295" s="243">
        <v>0</v>
      </c>
      <c r="Q295" s="243">
        <f>ROUND(E295*P295,2)</f>
        <v>0</v>
      </c>
      <c r="R295" s="245" t="s">
        <v>422</v>
      </c>
      <c r="S295" s="245" t="s">
        <v>157</v>
      </c>
      <c r="T295" s="246" t="s">
        <v>157</v>
      </c>
      <c r="U295" s="221">
        <v>0.17499999999999999</v>
      </c>
      <c r="V295" s="221">
        <f>ROUND(E295*U295,2)</f>
        <v>6.65</v>
      </c>
      <c r="W295" s="221"/>
      <c r="X295" s="221" t="s">
        <v>181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182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0">
        <v>127</v>
      </c>
      <c r="B296" s="241" t="s">
        <v>591</v>
      </c>
      <c r="C296" s="250" t="s">
        <v>592</v>
      </c>
      <c r="D296" s="242" t="s">
        <v>204</v>
      </c>
      <c r="E296" s="243">
        <v>1</v>
      </c>
      <c r="F296" s="244"/>
      <c r="G296" s="245">
        <f>ROUND(E296*F296,2)</f>
        <v>0</v>
      </c>
      <c r="H296" s="244"/>
      <c r="I296" s="245">
        <f>ROUND(E296*H296,2)</f>
        <v>0</v>
      </c>
      <c r="J296" s="244"/>
      <c r="K296" s="245">
        <f>ROUND(E296*J296,2)</f>
        <v>0</v>
      </c>
      <c r="L296" s="245">
        <v>21</v>
      </c>
      <c r="M296" s="245">
        <f>G296*(1+L296/100)</f>
        <v>0</v>
      </c>
      <c r="N296" s="243">
        <v>1.4999999999999999E-4</v>
      </c>
      <c r="O296" s="243">
        <f>ROUND(E296*N296,2)</f>
        <v>0</v>
      </c>
      <c r="P296" s="243">
        <v>0</v>
      </c>
      <c r="Q296" s="243">
        <f>ROUND(E296*P296,2)</f>
        <v>0</v>
      </c>
      <c r="R296" s="245" t="s">
        <v>422</v>
      </c>
      <c r="S296" s="245" t="s">
        <v>157</v>
      </c>
      <c r="T296" s="246" t="s">
        <v>157</v>
      </c>
      <c r="U296" s="221">
        <v>0.16500000000000001</v>
      </c>
      <c r="V296" s="221">
        <f>ROUND(E296*U296,2)</f>
        <v>0.17</v>
      </c>
      <c r="W296" s="221"/>
      <c r="X296" s="221" t="s">
        <v>181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182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0">
        <v>128</v>
      </c>
      <c r="B297" s="241" t="s">
        <v>593</v>
      </c>
      <c r="C297" s="250" t="s">
        <v>594</v>
      </c>
      <c r="D297" s="242" t="s">
        <v>204</v>
      </c>
      <c r="E297" s="243">
        <v>1</v>
      </c>
      <c r="F297" s="244"/>
      <c r="G297" s="245">
        <f>ROUND(E297*F297,2)</f>
        <v>0</v>
      </c>
      <c r="H297" s="244"/>
      <c r="I297" s="245">
        <f>ROUND(E297*H297,2)</f>
        <v>0</v>
      </c>
      <c r="J297" s="244"/>
      <c r="K297" s="245">
        <f>ROUND(E297*J297,2)</f>
        <v>0</v>
      </c>
      <c r="L297" s="245">
        <v>21</v>
      </c>
      <c r="M297" s="245">
        <f>G297*(1+L297/100)</f>
        <v>0</v>
      </c>
      <c r="N297" s="243">
        <v>3.1E-4</v>
      </c>
      <c r="O297" s="243">
        <f>ROUND(E297*N297,2)</f>
        <v>0</v>
      </c>
      <c r="P297" s="243">
        <v>0</v>
      </c>
      <c r="Q297" s="243">
        <f>ROUND(E297*P297,2)</f>
        <v>0</v>
      </c>
      <c r="R297" s="245" t="s">
        <v>422</v>
      </c>
      <c r="S297" s="245" t="s">
        <v>157</v>
      </c>
      <c r="T297" s="246" t="s">
        <v>157</v>
      </c>
      <c r="U297" s="221">
        <v>0.20699999999999999</v>
      </c>
      <c r="V297" s="221">
        <f>ROUND(E297*U297,2)</f>
        <v>0.21</v>
      </c>
      <c r="W297" s="221"/>
      <c r="X297" s="221" t="s">
        <v>181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182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40">
        <v>129</v>
      </c>
      <c r="B298" s="241" t="s">
        <v>595</v>
      </c>
      <c r="C298" s="250" t="s">
        <v>596</v>
      </c>
      <c r="D298" s="242" t="s">
        <v>204</v>
      </c>
      <c r="E298" s="243">
        <v>1</v>
      </c>
      <c r="F298" s="244"/>
      <c r="G298" s="245">
        <f>ROUND(E298*F298,2)</f>
        <v>0</v>
      </c>
      <c r="H298" s="244"/>
      <c r="I298" s="245">
        <f>ROUND(E298*H298,2)</f>
        <v>0</v>
      </c>
      <c r="J298" s="244"/>
      <c r="K298" s="245">
        <f>ROUND(E298*J298,2)</f>
        <v>0</v>
      </c>
      <c r="L298" s="245">
        <v>21</v>
      </c>
      <c r="M298" s="245">
        <f>G298*(1+L298/100)</f>
        <v>0</v>
      </c>
      <c r="N298" s="243">
        <v>6.8000000000000005E-4</v>
      </c>
      <c r="O298" s="243">
        <f>ROUND(E298*N298,2)</f>
        <v>0</v>
      </c>
      <c r="P298" s="243">
        <v>0</v>
      </c>
      <c r="Q298" s="243">
        <f>ROUND(E298*P298,2)</f>
        <v>0</v>
      </c>
      <c r="R298" s="245" t="s">
        <v>422</v>
      </c>
      <c r="S298" s="245" t="s">
        <v>157</v>
      </c>
      <c r="T298" s="246" t="s">
        <v>157</v>
      </c>
      <c r="U298" s="221">
        <v>0.26900000000000002</v>
      </c>
      <c r="V298" s="221">
        <f>ROUND(E298*U298,2)</f>
        <v>0.27</v>
      </c>
      <c r="W298" s="221"/>
      <c r="X298" s="221" t="s">
        <v>181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182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40">
        <v>130</v>
      </c>
      <c r="B299" s="241" t="s">
        <v>597</v>
      </c>
      <c r="C299" s="250" t="s">
        <v>598</v>
      </c>
      <c r="D299" s="242" t="s">
        <v>204</v>
      </c>
      <c r="E299" s="243">
        <v>1</v>
      </c>
      <c r="F299" s="244"/>
      <c r="G299" s="245">
        <f>ROUND(E299*F299,2)</f>
        <v>0</v>
      </c>
      <c r="H299" s="244"/>
      <c r="I299" s="245">
        <f>ROUND(E299*H299,2)</f>
        <v>0</v>
      </c>
      <c r="J299" s="244"/>
      <c r="K299" s="245">
        <f>ROUND(E299*J299,2)</f>
        <v>0</v>
      </c>
      <c r="L299" s="245">
        <v>21</v>
      </c>
      <c r="M299" s="245">
        <f>G299*(1+L299/100)</f>
        <v>0</v>
      </c>
      <c r="N299" s="243">
        <v>1.0399999999999999E-3</v>
      </c>
      <c r="O299" s="243">
        <f>ROUND(E299*N299,2)</f>
        <v>0</v>
      </c>
      <c r="P299" s="243">
        <v>0</v>
      </c>
      <c r="Q299" s="243">
        <f>ROUND(E299*P299,2)</f>
        <v>0</v>
      </c>
      <c r="R299" s="245" t="s">
        <v>422</v>
      </c>
      <c r="S299" s="245" t="s">
        <v>157</v>
      </c>
      <c r="T299" s="246" t="s">
        <v>157</v>
      </c>
      <c r="U299" s="221">
        <v>0.35099999999999998</v>
      </c>
      <c r="V299" s="221">
        <f>ROUND(E299*U299,2)</f>
        <v>0.35</v>
      </c>
      <c r="W299" s="221"/>
      <c r="X299" s="221" t="s">
        <v>181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182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0">
        <v>131</v>
      </c>
      <c r="B300" s="241" t="s">
        <v>599</v>
      </c>
      <c r="C300" s="250" t="s">
        <v>600</v>
      </c>
      <c r="D300" s="242" t="s">
        <v>204</v>
      </c>
      <c r="E300" s="243">
        <v>3</v>
      </c>
      <c r="F300" s="244"/>
      <c r="G300" s="245">
        <f>ROUND(E300*F300,2)</f>
        <v>0</v>
      </c>
      <c r="H300" s="244"/>
      <c r="I300" s="245">
        <f>ROUND(E300*H300,2)</f>
        <v>0</v>
      </c>
      <c r="J300" s="244"/>
      <c r="K300" s="245">
        <f>ROUND(E300*J300,2)</f>
        <v>0</v>
      </c>
      <c r="L300" s="245">
        <v>21</v>
      </c>
      <c r="M300" s="245">
        <f>G300*(1+L300/100)</f>
        <v>0</v>
      </c>
      <c r="N300" s="243">
        <v>5.0000000000000001E-4</v>
      </c>
      <c r="O300" s="243">
        <f>ROUND(E300*N300,2)</f>
        <v>0</v>
      </c>
      <c r="P300" s="243">
        <v>0</v>
      </c>
      <c r="Q300" s="243">
        <f>ROUND(E300*P300,2)</f>
        <v>0</v>
      </c>
      <c r="R300" s="245" t="s">
        <v>422</v>
      </c>
      <c r="S300" s="245" t="s">
        <v>157</v>
      </c>
      <c r="T300" s="246" t="s">
        <v>157</v>
      </c>
      <c r="U300" s="221">
        <v>8.2000000000000003E-2</v>
      </c>
      <c r="V300" s="221">
        <f>ROUND(E300*U300,2)</f>
        <v>0.25</v>
      </c>
      <c r="W300" s="221"/>
      <c r="X300" s="221" t="s">
        <v>181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182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40">
        <v>132</v>
      </c>
      <c r="B301" s="241" t="s">
        <v>601</v>
      </c>
      <c r="C301" s="250" t="s">
        <v>602</v>
      </c>
      <c r="D301" s="242" t="s">
        <v>204</v>
      </c>
      <c r="E301" s="243">
        <v>2</v>
      </c>
      <c r="F301" s="244"/>
      <c r="G301" s="245">
        <f>ROUND(E301*F301,2)</f>
        <v>0</v>
      </c>
      <c r="H301" s="244"/>
      <c r="I301" s="245">
        <f>ROUND(E301*H301,2)</f>
        <v>0</v>
      </c>
      <c r="J301" s="244"/>
      <c r="K301" s="245">
        <f>ROUND(E301*J301,2)</f>
        <v>0</v>
      </c>
      <c r="L301" s="245">
        <v>21</v>
      </c>
      <c r="M301" s="245">
        <f>G301*(1+L301/100)</f>
        <v>0</v>
      </c>
      <c r="N301" s="243">
        <v>6.9999999999999999E-4</v>
      </c>
      <c r="O301" s="243">
        <f>ROUND(E301*N301,2)</f>
        <v>0</v>
      </c>
      <c r="P301" s="243">
        <v>0</v>
      </c>
      <c r="Q301" s="243">
        <f>ROUND(E301*P301,2)</f>
        <v>0</v>
      </c>
      <c r="R301" s="245" t="s">
        <v>422</v>
      </c>
      <c r="S301" s="245" t="s">
        <v>157</v>
      </c>
      <c r="T301" s="246" t="s">
        <v>157</v>
      </c>
      <c r="U301" s="221">
        <v>8.2000000000000003E-2</v>
      </c>
      <c r="V301" s="221">
        <f>ROUND(E301*U301,2)</f>
        <v>0.16</v>
      </c>
      <c r="W301" s="221"/>
      <c r="X301" s="221" t="s">
        <v>181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182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40">
        <v>133</v>
      </c>
      <c r="B302" s="241" t="s">
        <v>603</v>
      </c>
      <c r="C302" s="250" t="s">
        <v>604</v>
      </c>
      <c r="D302" s="242" t="s">
        <v>204</v>
      </c>
      <c r="E302" s="243">
        <v>1</v>
      </c>
      <c r="F302" s="244"/>
      <c r="G302" s="245">
        <f>ROUND(E302*F302,2)</f>
        <v>0</v>
      </c>
      <c r="H302" s="244"/>
      <c r="I302" s="245">
        <f>ROUND(E302*H302,2)</f>
        <v>0</v>
      </c>
      <c r="J302" s="244"/>
      <c r="K302" s="245">
        <f>ROUND(E302*J302,2)</f>
        <v>0</v>
      </c>
      <c r="L302" s="245">
        <v>21</v>
      </c>
      <c r="M302" s="245">
        <f>G302*(1+L302/100)</f>
        <v>0</v>
      </c>
      <c r="N302" s="243">
        <v>1E-3</v>
      </c>
      <c r="O302" s="243">
        <f>ROUND(E302*N302,2)</f>
        <v>0</v>
      </c>
      <c r="P302" s="243">
        <v>0</v>
      </c>
      <c r="Q302" s="243">
        <f>ROUND(E302*P302,2)</f>
        <v>0</v>
      </c>
      <c r="R302" s="245" t="s">
        <v>422</v>
      </c>
      <c r="S302" s="245" t="s">
        <v>157</v>
      </c>
      <c r="T302" s="246" t="s">
        <v>157</v>
      </c>
      <c r="U302" s="221">
        <v>9.2999999999999999E-2</v>
      </c>
      <c r="V302" s="221">
        <f>ROUND(E302*U302,2)</f>
        <v>0.09</v>
      </c>
      <c r="W302" s="221"/>
      <c r="X302" s="221" t="s">
        <v>181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182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0">
        <v>134</v>
      </c>
      <c r="B303" s="241" t="s">
        <v>605</v>
      </c>
      <c r="C303" s="250" t="s">
        <v>606</v>
      </c>
      <c r="D303" s="242" t="s">
        <v>204</v>
      </c>
      <c r="E303" s="243">
        <v>2</v>
      </c>
      <c r="F303" s="244"/>
      <c r="G303" s="245">
        <f>ROUND(E303*F303,2)</f>
        <v>0</v>
      </c>
      <c r="H303" s="244"/>
      <c r="I303" s="245">
        <f>ROUND(E303*H303,2)</f>
        <v>0</v>
      </c>
      <c r="J303" s="244"/>
      <c r="K303" s="245">
        <f>ROUND(E303*J303,2)</f>
        <v>0</v>
      </c>
      <c r="L303" s="245">
        <v>21</v>
      </c>
      <c r="M303" s="245">
        <f>G303*(1+L303/100)</f>
        <v>0</v>
      </c>
      <c r="N303" s="243">
        <v>1.1999999999999999E-3</v>
      </c>
      <c r="O303" s="243">
        <f>ROUND(E303*N303,2)</f>
        <v>0</v>
      </c>
      <c r="P303" s="243">
        <v>0</v>
      </c>
      <c r="Q303" s="243">
        <f>ROUND(E303*P303,2)</f>
        <v>0</v>
      </c>
      <c r="R303" s="245" t="s">
        <v>422</v>
      </c>
      <c r="S303" s="245" t="s">
        <v>157</v>
      </c>
      <c r="T303" s="246" t="s">
        <v>157</v>
      </c>
      <c r="U303" s="221">
        <v>0.10299999999999999</v>
      </c>
      <c r="V303" s="221">
        <f>ROUND(E303*U303,2)</f>
        <v>0.21</v>
      </c>
      <c r="W303" s="221"/>
      <c r="X303" s="221" t="s">
        <v>181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182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40">
        <v>135</v>
      </c>
      <c r="B304" s="241" t="s">
        <v>607</v>
      </c>
      <c r="C304" s="250" t="s">
        <v>608</v>
      </c>
      <c r="D304" s="242" t="s">
        <v>204</v>
      </c>
      <c r="E304" s="243">
        <v>1</v>
      </c>
      <c r="F304" s="244"/>
      <c r="G304" s="245">
        <f>ROUND(E304*F304,2)</f>
        <v>0</v>
      </c>
      <c r="H304" s="244"/>
      <c r="I304" s="245">
        <f>ROUND(E304*H304,2)</f>
        <v>0</v>
      </c>
      <c r="J304" s="244"/>
      <c r="K304" s="245">
        <f>ROUND(E304*J304,2)</f>
        <v>0</v>
      </c>
      <c r="L304" s="245">
        <v>21</v>
      </c>
      <c r="M304" s="245">
        <f>G304*(1+L304/100)</f>
        <v>0</v>
      </c>
      <c r="N304" s="243">
        <v>1.4E-3</v>
      </c>
      <c r="O304" s="243">
        <f>ROUND(E304*N304,2)</f>
        <v>0</v>
      </c>
      <c r="P304" s="243">
        <v>0</v>
      </c>
      <c r="Q304" s="243">
        <f>ROUND(E304*P304,2)</f>
        <v>0</v>
      </c>
      <c r="R304" s="245" t="s">
        <v>422</v>
      </c>
      <c r="S304" s="245" t="s">
        <v>157</v>
      </c>
      <c r="T304" s="246" t="s">
        <v>157</v>
      </c>
      <c r="U304" s="221">
        <v>0.124</v>
      </c>
      <c r="V304" s="221">
        <f>ROUND(E304*U304,2)</f>
        <v>0.12</v>
      </c>
      <c r="W304" s="221"/>
      <c r="X304" s="221" t="s">
        <v>181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182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0">
        <v>136</v>
      </c>
      <c r="B305" s="241" t="s">
        <v>609</v>
      </c>
      <c r="C305" s="250" t="s">
        <v>610</v>
      </c>
      <c r="D305" s="242" t="s">
        <v>204</v>
      </c>
      <c r="E305" s="243">
        <v>1</v>
      </c>
      <c r="F305" s="244"/>
      <c r="G305" s="245">
        <f>ROUND(E305*F305,2)</f>
        <v>0</v>
      </c>
      <c r="H305" s="244"/>
      <c r="I305" s="245">
        <f>ROUND(E305*H305,2)</f>
        <v>0</v>
      </c>
      <c r="J305" s="244"/>
      <c r="K305" s="245">
        <f>ROUND(E305*J305,2)</f>
        <v>0</v>
      </c>
      <c r="L305" s="245">
        <v>21</v>
      </c>
      <c r="M305" s="245">
        <f>G305*(1+L305/100)</f>
        <v>0</v>
      </c>
      <c r="N305" s="243">
        <v>1.5E-3</v>
      </c>
      <c r="O305" s="243">
        <f>ROUND(E305*N305,2)</f>
        <v>0</v>
      </c>
      <c r="P305" s="243">
        <v>0</v>
      </c>
      <c r="Q305" s="243">
        <f>ROUND(E305*P305,2)</f>
        <v>0</v>
      </c>
      <c r="R305" s="245" t="s">
        <v>422</v>
      </c>
      <c r="S305" s="245" t="s">
        <v>157</v>
      </c>
      <c r="T305" s="246" t="s">
        <v>157</v>
      </c>
      <c r="U305" s="221">
        <v>0.16500000000000001</v>
      </c>
      <c r="V305" s="221">
        <f>ROUND(E305*U305,2)</f>
        <v>0.17</v>
      </c>
      <c r="W305" s="221"/>
      <c r="X305" s="221" t="s">
        <v>181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182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40">
        <v>137</v>
      </c>
      <c r="B306" s="241" t="s">
        <v>611</v>
      </c>
      <c r="C306" s="250" t="s">
        <v>612</v>
      </c>
      <c r="D306" s="242" t="s">
        <v>204</v>
      </c>
      <c r="E306" s="243">
        <v>38</v>
      </c>
      <c r="F306" s="244"/>
      <c r="G306" s="245">
        <f>ROUND(E306*F306,2)</f>
        <v>0</v>
      </c>
      <c r="H306" s="244"/>
      <c r="I306" s="245">
        <f>ROUND(E306*H306,2)</f>
        <v>0</v>
      </c>
      <c r="J306" s="244"/>
      <c r="K306" s="245">
        <f>ROUND(E306*J306,2)</f>
        <v>0</v>
      </c>
      <c r="L306" s="245">
        <v>21</v>
      </c>
      <c r="M306" s="245">
        <f>G306*(1+L306/100)</f>
        <v>0</v>
      </c>
      <c r="N306" s="243">
        <v>2.5999999999999998E-4</v>
      </c>
      <c r="O306" s="243">
        <f>ROUND(E306*N306,2)</f>
        <v>0.01</v>
      </c>
      <c r="P306" s="243">
        <v>0</v>
      </c>
      <c r="Q306" s="243">
        <f>ROUND(E306*P306,2)</f>
        <v>0</v>
      </c>
      <c r="R306" s="245" t="s">
        <v>422</v>
      </c>
      <c r="S306" s="245" t="s">
        <v>157</v>
      </c>
      <c r="T306" s="246" t="s">
        <v>157</v>
      </c>
      <c r="U306" s="221">
        <v>8.2000000000000003E-2</v>
      </c>
      <c r="V306" s="221">
        <f>ROUND(E306*U306,2)</f>
        <v>3.12</v>
      </c>
      <c r="W306" s="221"/>
      <c r="X306" s="221" t="s">
        <v>181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182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40">
        <v>138</v>
      </c>
      <c r="B307" s="241" t="s">
        <v>613</v>
      </c>
      <c r="C307" s="250" t="s">
        <v>614</v>
      </c>
      <c r="D307" s="242" t="s">
        <v>204</v>
      </c>
      <c r="E307" s="243">
        <v>8</v>
      </c>
      <c r="F307" s="244"/>
      <c r="G307" s="245">
        <f>ROUND(E307*F307,2)</f>
        <v>0</v>
      </c>
      <c r="H307" s="244"/>
      <c r="I307" s="245">
        <f>ROUND(E307*H307,2)</f>
        <v>0</v>
      </c>
      <c r="J307" s="244"/>
      <c r="K307" s="245">
        <f>ROUND(E307*J307,2)</f>
        <v>0</v>
      </c>
      <c r="L307" s="245">
        <v>21</v>
      </c>
      <c r="M307" s="245">
        <f>G307*(1+L307/100)</f>
        <v>0</v>
      </c>
      <c r="N307" s="243">
        <v>1.3999999999999999E-4</v>
      </c>
      <c r="O307" s="243">
        <f>ROUND(E307*N307,2)</f>
        <v>0</v>
      </c>
      <c r="P307" s="243">
        <v>0</v>
      </c>
      <c r="Q307" s="243">
        <f>ROUND(E307*P307,2)</f>
        <v>0</v>
      </c>
      <c r="R307" s="245" t="s">
        <v>422</v>
      </c>
      <c r="S307" s="245" t="s">
        <v>157</v>
      </c>
      <c r="T307" s="246" t="s">
        <v>157</v>
      </c>
      <c r="U307" s="221">
        <v>8.2000000000000003E-2</v>
      </c>
      <c r="V307" s="221">
        <f>ROUND(E307*U307,2)</f>
        <v>0.66</v>
      </c>
      <c r="W307" s="221"/>
      <c r="X307" s="221" t="s">
        <v>181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182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40">
        <v>139</v>
      </c>
      <c r="B308" s="241" t="s">
        <v>615</v>
      </c>
      <c r="C308" s="250" t="s">
        <v>616</v>
      </c>
      <c r="D308" s="242" t="s">
        <v>204</v>
      </c>
      <c r="E308" s="243">
        <v>38</v>
      </c>
      <c r="F308" s="244"/>
      <c r="G308" s="245">
        <f>ROUND(E308*F308,2)</f>
        <v>0</v>
      </c>
      <c r="H308" s="244"/>
      <c r="I308" s="245">
        <f>ROUND(E308*H308,2)</f>
        <v>0</v>
      </c>
      <c r="J308" s="244"/>
      <c r="K308" s="245">
        <f>ROUND(E308*J308,2)</f>
        <v>0</v>
      </c>
      <c r="L308" s="245">
        <v>21</v>
      </c>
      <c r="M308" s="245">
        <f>G308*(1+L308/100)</f>
        <v>0</v>
      </c>
      <c r="N308" s="243">
        <v>0</v>
      </c>
      <c r="O308" s="243">
        <f>ROUND(E308*N308,2)</f>
        <v>0</v>
      </c>
      <c r="P308" s="243">
        <v>0</v>
      </c>
      <c r="Q308" s="243">
        <f>ROUND(E308*P308,2)</f>
        <v>0</v>
      </c>
      <c r="R308" s="245"/>
      <c r="S308" s="245" t="s">
        <v>180</v>
      </c>
      <c r="T308" s="246" t="s">
        <v>157</v>
      </c>
      <c r="U308" s="221">
        <v>0.14399999999999999</v>
      </c>
      <c r="V308" s="221">
        <f>ROUND(E308*U308,2)</f>
        <v>5.47</v>
      </c>
      <c r="W308" s="221"/>
      <c r="X308" s="221" t="s">
        <v>181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182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40">
        <v>140</v>
      </c>
      <c r="B309" s="241" t="s">
        <v>617</v>
      </c>
      <c r="C309" s="250" t="s">
        <v>618</v>
      </c>
      <c r="D309" s="242" t="s">
        <v>204</v>
      </c>
      <c r="E309" s="243">
        <v>38</v>
      </c>
      <c r="F309" s="244"/>
      <c r="G309" s="245">
        <f>ROUND(E309*F309,2)</f>
        <v>0</v>
      </c>
      <c r="H309" s="244"/>
      <c r="I309" s="245">
        <f>ROUND(E309*H309,2)</f>
        <v>0</v>
      </c>
      <c r="J309" s="244"/>
      <c r="K309" s="245">
        <f>ROUND(E309*J309,2)</f>
        <v>0</v>
      </c>
      <c r="L309" s="245">
        <v>21</v>
      </c>
      <c r="M309" s="245">
        <f>G309*(1+L309/100)</f>
        <v>0</v>
      </c>
      <c r="N309" s="243">
        <v>2.0000000000000001E-4</v>
      </c>
      <c r="O309" s="243">
        <f>ROUND(E309*N309,2)</f>
        <v>0.01</v>
      </c>
      <c r="P309" s="243">
        <v>0</v>
      </c>
      <c r="Q309" s="243">
        <f>ROUND(E309*P309,2)</f>
        <v>0</v>
      </c>
      <c r="R309" s="245" t="s">
        <v>311</v>
      </c>
      <c r="S309" s="245" t="s">
        <v>157</v>
      </c>
      <c r="T309" s="246" t="s">
        <v>157</v>
      </c>
      <c r="U309" s="221">
        <v>0</v>
      </c>
      <c r="V309" s="221">
        <f>ROUND(E309*U309,2)</f>
        <v>0</v>
      </c>
      <c r="W309" s="221"/>
      <c r="X309" s="221" t="s">
        <v>312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313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40">
        <v>141</v>
      </c>
      <c r="B310" s="241" t="s">
        <v>619</v>
      </c>
      <c r="C310" s="250" t="s">
        <v>620</v>
      </c>
      <c r="D310" s="242" t="s">
        <v>204</v>
      </c>
      <c r="E310" s="243">
        <v>2</v>
      </c>
      <c r="F310" s="244"/>
      <c r="G310" s="245">
        <f>ROUND(E310*F310,2)</f>
        <v>0</v>
      </c>
      <c r="H310" s="244"/>
      <c r="I310" s="245">
        <f>ROUND(E310*H310,2)</f>
        <v>0</v>
      </c>
      <c r="J310" s="244"/>
      <c r="K310" s="245">
        <f>ROUND(E310*J310,2)</f>
        <v>0</v>
      </c>
      <c r="L310" s="245">
        <v>21</v>
      </c>
      <c r="M310" s="245">
        <f>G310*(1+L310/100)</f>
        <v>0</v>
      </c>
      <c r="N310" s="243">
        <v>4.6999999999999999E-4</v>
      </c>
      <c r="O310" s="243">
        <f>ROUND(E310*N310,2)</f>
        <v>0</v>
      </c>
      <c r="P310" s="243">
        <v>0</v>
      </c>
      <c r="Q310" s="243">
        <f>ROUND(E310*P310,2)</f>
        <v>0</v>
      </c>
      <c r="R310" s="245"/>
      <c r="S310" s="245" t="s">
        <v>180</v>
      </c>
      <c r="T310" s="246" t="s">
        <v>158</v>
      </c>
      <c r="U310" s="221">
        <v>0</v>
      </c>
      <c r="V310" s="221">
        <f>ROUND(E310*U310,2)</f>
        <v>0</v>
      </c>
      <c r="W310" s="221"/>
      <c r="X310" s="221" t="s">
        <v>312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313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1">
        <v>142</v>
      </c>
      <c r="B311" s="232" t="s">
        <v>621</v>
      </c>
      <c r="C311" s="248" t="s">
        <v>622</v>
      </c>
      <c r="D311" s="233" t="s">
        <v>204</v>
      </c>
      <c r="E311" s="234">
        <v>2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4">
        <v>8.4000000000000003E-4</v>
      </c>
      <c r="O311" s="234">
        <f>ROUND(E311*N311,2)</f>
        <v>0</v>
      </c>
      <c r="P311" s="234">
        <v>0</v>
      </c>
      <c r="Q311" s="234">
        <f>ROUND(E311*P311,2)</f>
        <v>0</v>
      </c>
      <c r="R311" s="236"/>
      <c r="S311" s="236" t="s">
        <v>180</v>
      </c>
      <c r="T311" s="237" t="s">
        <v>158</v>
      </c>
      <c r="U311" s="221">
        <v>0</v>
      </c>
      <c r="V311" s="221">
        <f>ROUND(E311*U311,2)</f>
        <v>0</v>
      </c>
      <c r="W311" s="221"/>
      <c r="X311" s="221" t="s">
        <v>312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313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>
        <v>143</v>
      </c>
      <c r="B312" s="218" t="s">
        <v>623</v>
      </c>
      <c r="C312" s="263" t="s">
        <v>624</v>
      </c>
      <c r="D312" s="219" t="s">
        <v>0</v>
      </c>
      <c r="E312" s="258"/>
      <c r="F312" s="222"/>
      <c r="G312" s="221">
        <f>ROUND(E312*F312,2)</f>
        <v>0</v>
      </c>
      <c r="H312" s="222"/>
      <c r="I312" s="221">
        <f>ROUND(E312*H312,2)</f>
        <v>0</v>
      </c>
      <c r="J312" s="222"/>
      <c r="K312" s="221">
        <f>ROUND(E312*J312,2)</f>
        <v>0</v>
      </c>
      <c r="L312" s="221">
        <v>21</v>
      </c>
      <c r="M312" s="221">
        <f>G312*(1+L312/100)</f>
        <v>0</v>
      </c>
      <c r="N312" s="220">
        <v>0</v>
      </c>
      <c r="O312" s="220">
        <f>ROUND(E312*N312,2)</f>
        <v>0</v>
      </c>
      <c r="P312" s="220">
        <v>0</v>
      </c>
      <c r="Q312" s="220">
        <f>ROUND(E312*P312,2)</f>
        <v>0</v>
      </c>
      <c r="R312" s="221" t="s">
        <v>422</v>
      </c>
      <c r="S312" s="221" t="s">
        <v>157</v>
      </c>
      <c r="T312" s="221" t="s">
        <v>233</v>
      </c>
      <c r="U312" s="221">
        <v>0</v>
      </c>
      <c r="V312" s="221">
        <f>ROUND(E312*U312,2)</f>
        <v>0</v>
      </c>
      <c r="W312" s="221"/>
      <c r="X312" s="221" t="s">
        <v>324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325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x14ac:dyDescent="0.2">
      <c r="A313" s="224" t="s">
        <v>152</v>
      </c>
      <c r="B313" s="225" t="s">
        <v>112</v>
      </c>
      <c r="C313" s="247" t="s">
        <v>113</v>
      </c>
      <c r="D313" s="226"/>
      <c r="E313" s="227"/>
      <c r="F313" s="228"/>
      <c r="G313" s="228">
        <f>SUMIF(AG314:AG334,"&lt;&gt;NOR",G314:G334)</f>
        <v>0</v>
      </c>
      <c r="H313" s="228"/>
      <c r="I313" s="228">
        <f>SUM(I314:I334)</f>
        <v>0</v>
      </c>
      <c r="J313" s="228"/>
      <c r="K313" s="228">
        <f>SUM(K314:K334)</f>
        <v>0</v>
      </c>
      <c r="L313" s="228"/>
      <c r="M313" s="228">
        <f>SUM(M314:M334)</f>
        <v>0</v>
      </c>
      <c r="N313" s="227"/>
      <c r="O313" s="227">
        <f>SUM(O314:O334)</f>
        <v>0</v>
      </c>
      <c r="P313" s="227"/>
      <c r="Q313" s="227">
        <f>SUM(Q314:Q334)</f>
        <v>4.01</v>
      </c>
      <c r="R313" s="228"/>
      <c r="S313" s="228"/>
      <c r="T313" s="229"/>
      <c r="U313" s="223"/>
      <c r="V313" s="223">
        <f>SUM(V314:V334)</f>
        <v>106.7</v>
      </c>
      <c r="W313" s="223"/>
      <c r="X313" s="223"/>
      <c r="AG313" t="s">
        <v>153</v>
      </c>
    </row>
    <row r="314" spans="1:60" ht="22.5" outlineLevel="1" x14ac:dyDescent="0.2">
      <c r="A314" s="240">
        <v>144</v>
      </c>
      <c r="B314" s="241" t="s">
        <v>625</v>
      </c>
      <c r="C314" s="250" t="s">
        <v>626</v>
      </c>
      <c r="D314" s="242" t="s">
        <v>204</v>
      </c>
      <c r="E314" s="243">
        <v>38</v>
      </c>
      <c r="F314" s="244"/>
      <c r="G314" s="245">
        <f>ROUND(E314*F314,2)</f>
        <v>0</v>
      </c>
      <c r="H314" s="244"/>
      <c r="I314" s="245">
        <f>ROUND(E314*H314,2)</f>
        <v>0</v>
      </c>
      <c r="J314" s="244"/>
      <c r="K314" s="245">
        <f>ROUND(E314*J314,2)</f>
        <v>0</v>
      </c>
      <c r="L314" s="245">
        <v>21</v>
      </c>
      <c r="M314" s="245">
        <f>G314*(1+L314/100)</f>
        <v>0</v>
      </c>
      <c r="N314" s="243">
        <v>0</v>
      </c>
      <c r="O314" s="243">
        <f>ROUND(E314*N314,2)</f>
        <v>0</v>
      </c>
      <c r="P314" s="243">
        <v>0</v>
      </c>
      <c r="Q314" s="243">
        <f>ROUND(E314*P314,2)</f>
        <v>0</v>
      </c>
      <c r="R314" s="245" t="s">
        <v>422</v>
      </c>
      <c r="S314" s="245" t="s">
        <v>157</v>
      </c>
      <c r="T314" s="246" t="s">
        <v>157</v>
      </c>
      <c r="U314" s="221">
        <v>0.26800000000000002</v>
      </c>
      <c r="V314" s="221">
        <f>ROUND(E314*U314,2)</f>
        <v>10.18</v>
      </c>
      <c r="W314" s="221"/>
      <c r="X314" s="221" t="s">
        <v>181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182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145</v>
      </c>
      <c r="B315" s="232" t="s">
        <v>627</v>
      </c>
      <c r="C315" s="248" t="s">
        <v>628</v>
      </c>
      <c r="D315" s="233" t="s">
        <v>196</v>
      </c>
      <c r="E315" s="234">
        <v>168.57599999999999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0</v>
      </c>
      <c r="O315" s="234">
        <f>ROUND(E315*N315,2)</f>
        <v>0</v>
      </c>
      <c r="P315" s="234">
        <v>0</v>
      </c>
      <c r="Q315" s="234">
        <f>ROUND(E315*P315,2)</f>
        <v>0</v>
      </c>
      <c r="R315" s="236" t="s">
        <v>422</v>
      </c>
      <c r="S315" s="236" t="s">
        <v>157</v>
      </c>
      <c r="T315" s="237" t="s">
        <v>157</v>
      </c>
      <c r="U315" s="221">
        <v>0.14399999999999999</v>
      </c>
      <c r="V315" s="221">
        <f>ROUND(E315*U315,2)</f>
        <v>24.27</v>
      </c>
      <c r="W315" s="221"/>
      <c r="X315" s="221" t="s">
        <v>181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182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61" t="s">
        <v>629</v>
      </c>
      <c r="D316" s="254"/>
      <c r="E316" s="255">
        <v>10.8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201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61" t="s">
        <v>630</v>
      </c>
      <c r="D317" s="254"/>
      <c r="E317" s="255">
        <v>4.4800000000000004</v>
      </c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201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61" t="s">
        <v>631</v>
      </c>
      <c r="D318" s="254"/>
      <c r="E318" s="255">
        <v>15.12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201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61" t="s">
        <v>632</v>
      </c>
      <c r="D319" s="254"/>
      <c r="E319" s="255">
        <v>60.015999999999998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201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61" t="s">
        <v>633</v>
      </c>
      <c r="D320" s="254"/>
      <c r="E320" s="255">
        <v>48.48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201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61" t="s">
        <v>634</v>
      </c>
      <c r="D321" s="254"/>
      <c r="E321" s="255">
        <v>5.4</v>
      </c>
      <c r="F321" s="221"/>
      <c r="G321" s="221"/>
      <c r="H321" s="221"/>
      <c r="I321" s="221"/>
      <c r="J321" s="221"/>
      <c r="K321" s="221"/>
      <c r="L321" s="221"/>
      <c r="M321" s="221"/>
      <c r="N321" s="220"/>
      <c r="O321" s="220"/>
      <c r="P321" s="220"/>
      <c r="Q321" s="220"/>
      <c r="R321" s="221"/>
      <c r="S321" s="221"/>
      <c r="T321" s="221"/>
      <c r="U321" s="221"/>
      <c r="V321" s="221"/>
      <c r="W321" s="221"/>
      <c r="X321" s="221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201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61" t="s">
        <v>635</v>
      </c>
      <c r="D322" s="254"/>
      <c r="E322" s="255">
        <v>15.19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201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61" t="s">
        <v>636</v>
      </c>
      <c r="D323" s="254"/>
      <c r="E323" s="255">
        <v>9.09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201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40">
        <v>146</v>
      </c>
      <c r="B324" s="241" t="s">
        <v>637</v>
      </c>
      <c r="C324" s="250" t="s">
        <v>638</v>
      </c>
      <c r="D324" s="242" t="s">
        <v>196</v>
      </c>
      <c r="E324" s="243">
        <v>168.57599999999999</v>
      </c>
      <c r="F324" s="244"/>
      <c r="G324" s="245">
        <f>ROUND(E324*F324,2)</f>
        <v>0</v>
      </c>
      <c r="H324" s="244"/>
      <c r="I324" s="245">
        <f>ROUND(E324*H324,2)</f>
        <v>0</v>
      </c>
      <c r="J324" s="244"/>
      <c r="K324" s="245">
        <f>ROUND(E324*J324,2)</f>
        <v>0</v>
      </c>
      <c r="L324" s="245">
        <v>21</v>
      </c>
      <c r="M324" s="245">
        <f>G324*(1+L324/100)</f>
        <v>0</v>
      </c>
      <c r="N324" s="243">
        <v>0</v>
      </c>
      <c r="O324" s="243">
        <f>ROUND(E324*N324,2)</f>
        <v>0</v>
      </c>
      <c r="P324" s="243">
        <v>2.3800000000000002E-2</v>
      </c>
      <c r="Q324" s="243">
        <f>ROUND(E324*P324,2)</f>
        <v>4.01</v>
      </c>
      <c r="R324" s="245" t="s">
        <v>422</v>
      </c>
      <c r="S324" s="245" t="s">
        <v>157</v>
      </c>
      <c r="T324" s="246" t="s">
        <v>157</v>
      </c>
      <c r="U324" s="221">
        <v>8.2000000000000003E-2</v>
      </c>
      <c r="V324" s="221">
        <f>ROUND(E324*U324,2)</f>
        <v>13.82</v>
      </c>
      <c r="W324" s="221"/>
      <c r="X324" s="221" t="s">
        <v>181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182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40">
        <v>147</v>
      </c>
      <c r="B325" s="241" t="s">
        <v>639</v>
      </c>
      <c r="C325" s="250" t="s">
        <v>640</v>
      </c>
      <c r="D325" s="242" t="s">
        <v>204</v>
      </c>
      <c r="E325" s="243">
        <v>38</v>
      </c>
      <c r="F325" s="244"/>
      <c r="G325" s="245">
        <f>ROUND(E325*F325,2)</f>
        <v>0</v>
      </c>
      <c r="H325" s="244"/>
      <c r="I325" s="245">
        <f>ROUND(E325*H325,2)</f>
        <v>0</v>
      </c>
      <c r="J325" s="244"/>
      <c r="K325" s="245">
        <f>ROUND(E325*J325,2)</f>
        <v>0</v>
      </c>
      <c r="L325" s="245">
        <v>21</v>
      </c>
      <c r="M325" s="245">
        <f>G325*(1+L325/100)</f>
        <v>0</v>
      </c>
      <c r="N325" s="243">
        <v>0</v>
      </c>
      <c r="O325" s="243">
        <f>ROUND(E325*N325,2)</f>
        <v>0</v>
      </c>
      <c r="P325" s="243">
        <v>0</v>
      </c>
      <c r="Q325" s="243">
        <f>ROUND(E325*P325,2)</f>
        <v>0</v>
      </c>
      <c r="R325" s="245" t="s">
        <v>422</v>
      </c>
      <c r="S325" s="245" t="s">
        <v>157</v>
      </c>
      <c r="T325" s="246" t="s">
        <v>157</v>
      </c>
      <c r="U325" s="221">
        <v>0.1</v>
      </c>
      <c r="V325" s="221">
        <f>ROUND(E325*U325,2)</f>
        <v>3.8</v>
      </c>
      <c r="W325" s="221"/>
      <c r="X325" s="221" t="s">
        <v>181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182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2.5" outlineLevel="1" x14ac:dyDescent="0.2">
      <c r="A326" s="240">
        <v>148</v>
      </c>
      <c r="B326" s="241" t="s">
        <v>641</v>
      </c>
      <c r="C326" s="250" t="s">
        <v>642</v>
      </c>
      <c r="D326" s="242" t="s">
        <v>196</v>
      </c>
      <c r="E326" s="243">
        <v>168.57599999999999</v>
      </c>
      <c r="F326" s="244"/>
      <c r="G326" s="245">
        <f>ROUND(E326*F326,2)</f>
        <v>0</v>
      </c>
      <c r="H326" s="244"/>
      <c r="I326" s="245">
        <f>ROUND(E326*H326,2)</f>
        <v>0</v>
      </c>
      <c r="J326" s="244"/>
      <c r="K326" s="245">
        <f>ROUND(E326*J326,2)</f>
        <v>0</v>
      </c>
      <c r="L326" s="245">
        <v>21</v>
      </c>
      <c r="M326" s="245">
        <f>G326*(1+L326/100)</f>
        <v>0</v>
      </c>
      <c r="N326" s="243">
        <v>0</v>
      </c>
      <c r="O326" s="243">
        <f>ROUND(E326*N326,2)</f>
        <v>0</v>
      </c>
      <c r="P326" s="243">
        <v>0</v>
      </c>
      <c r="Q326" s="243">
        <f>ROUND(E326*P326,2)</f>
        <v>0</v>
      </c>
      <c r="R326" s="245" t="s">
        <v>422</v>
      </c>
      <c r="S326" s="245" t="s">
        <v>157</v>
      </c>
      <c r="T326" s="246" t="s">
        <v>157</v>
      </c>
      <c r="U326" s="221">
        <v>0.13400000000000001</v>
      </c>
      <c r="V326" s="221">
        <f>ROUND(E326*U326,2)</f>
        <v>22.59</v>
      </c>
      <c r="W326" s="221"/>
      <c r="X326" s="221" t="s">
        <v>181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182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1" x14ac:dyDescent="0.2">
      <c r="A327" s="240">
        <v>149</v>
      </c>
      <c r="B327" s="241" t="s">
        <v>643</v>
      </c>
      <c r="C327" s="250" t="s">
        <v>644</v>
      </c>
      <c r="D327" s="242" t="s">
        <v>196</v>
      </c>
      <c r="E327" s="243">
        <v>168.57599999999999</v>
      </c>
      <c r="F327" s="244"/>
      <c r="G327" s="245">
        <f>ROUND(E327*F327,2)</f>
        <v>0</v>
      </c>
      <c r="H327" s="244"/>
      <c r="I327" s="245">
        <f>ROUND(E327*H327,2)</f>
        <v>0</v>
      </c>
      <c r="J327" s="244"/>
      <c r="K327" s="245">
        <f>ROUND(E327*J327,2)</f>
        <v>0</v>
      </c>
      <c r="L327" s="245">
        <v>21</v>
      </c>
      <c r="M327" s="245">
        <f>G327*(1+L327/100)</f>
        <v>0</v>
      </c>
      <c r="N327" s="243">
        <v>0</v>
      </c>
      <c r="O327" s="243">
        <f>ROUND(E327*N327,2)</f>
        <v>0</v>
      </c>
      <c r="P327" s="243">
        <v>0</v>
      </c>
      <c r="Q327" s="243">
        <f>ROUND(E327*P327,2)</f>
        <v>0</v>
      </c>
      <c r="R327" s="245" t="s">
        <v>422</v>
      </c>
      <c r="S327" s="245" t="s">
        <v>157</v>
      </c>
      <c r="T327" s="246" t="s">
        <v>157</v>
      </c>
      <c r="U327" s="221">
        <v>3.1E-2</v>
      </c>
      <c r="V327" s="221">
        <f>ROUND(E327*U327,2)</f>
        <v>5.23</v>
      </c>
      <c r="W327" s="221"/>
      <c r="X327" s="221" t="s">
        <v>181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182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2.5" outlineLevel="1" x14ac:dyDescent="0.2">
      <c r="A328" s="240">
        <v>150</v>
      </c>
      <c r="B328" s="241" t="s">
        <v>645</v>
      </c>
      <c r="C328" s="250" t="s">
        <v>646</v>
      </c>
      <c r="D328" s="242" t="s">
        <v>204</v>
      </c>
      <c r="E328" s="243">
        <v>38</v>
      </c>
      <c r="F328" s="244"/>
      <c r="G328" s="245">
        <f>ROUND(E328*F328,2)</f>
        <v>0</v>
      </c>
      <c r="H328" s="244"/>
      <c r="I328" s="245">
        <f>ROUND(E328*H328,2)</f>
        <v>0</v>
      </c>
      <c r="J328" s="244"/>
      <c r="K328" s="245">
        <f>ROUND(E328*J328,2)</f>
        <v>0</v>
      </c>
      <c r="L328" s="245">
        <v>21</v>
      </c>
      <c r="M328" s="245">
        <f>G328*(1+L328/100)</f>
        <v>0</v>
      </c>
      <c r="N328" s="243">
        <v>0</v>
      </c>
      <c r="O328" s="243">
        <f>ROUND(E328*N328,2)</f>
        <v>0</v>
      </c>
      <c r="P328" s="243">
        <v>0</v>
      </c>
      <c r="Q328" s="243">
        <f>ROUND(E328*P328,2)</f>
        <v>0</v>
      </c>
      <c r="R328" s="245" t="s">
        <v>422</v>
      </c>
      <c r="S328" s="245" t="s">
        <v>157</v>
      </c>
      <c r="T328" s="246" t="s">
        <v>157</v>
      </c>
      <c r="U328" s="221">
        <v>6.2E-2</v>
      </c>
      <c r="V328" s="221">
        <f>ROUND(E328*U328,2)</f>
        <v>2.36</v>
      </c>
      <c r="W328" s="221"/>
      <c r="X328" s="221" t="s">
        <v>181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182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33.75" outlineLevel="1" x14ac:dyDescent="0.2">
      <c r="A329" s="231">
        <v>151</v>
      </c>
      <c r="B329" s="232" t="s">
        <v>647</v>
      </c>
      <c r="C329" s="248" t="s">
        <v>648</v>
      </c>
      <c r="D329" s="233" t="s">
        <v>196</v>
      </c>
      <c r="E329" s="234">
        <v>168.57599999999999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4">
        <v>0</v>
      </c>
      <c r="O329" s="234">
        <f>ROUND(E329*N329,2)</f>
        <v>0</v>
      </c>
      <c r="P329" s="234">
        <v>0</v>
      </c>
      <c r="Q329" s="234">
        <f>ROUND(E329*P329,2)</f>
        <v>0</v>
      </c>
      <c r="R329" s="236" t="s">
        <v>422</v>
      </c>
      <c r="S329" s="236" t="s">
        <v>157</v>
      </c>
      <c r="T329" s="237" t="s">
        <v>157</v>
      </c>
      <c r="U329" s="221">
        <v>3.1E-2</v>
      </c>
      <c r="V329" s="221">
        <f>ROUND(E329*U329,2)</f>
        <v>5.23</v>
      </c>
      <c r="W329" s="221"/>
      <c r="X329" s="221" t="s">
        <v>181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182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61" t="s">
        <v>649</v>
      </c>
      <c r="D330" s="254"/>
      <c r="E330" s="255">
        <v>168.57599999999999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201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1" x14ac:dyDescent="0.2">
      <c r="A331" s="240">
        <v>152</v>
      </c>
      <c r="B331" s="241" t="s">
        <v>650</v>
      </c>
      <c r="C331" s="250" t="s">
        <v>651</v>
      </c>
      <c r="D331" s="242" t="s">
        <v>196</v>
      </c>
      <c r="E331" s="243">
        <v>168.57599999999999</v>
      </c>
      <c r="F331" s="244"/>
      <c r="G331" s="245">
        <f>ROUND(E331*F331,2)</f>
        <v>0</v>
      </c>
      <c r="H331" s="244"/>
      <c r="I331" s="245">
        <f>ROUND(E331*H331,2)</f>
        <v>0</v>
      </c>
      <c r="J331" s="244"/>
      <c r="K331" s="245">
        <f>ROUND(E331*J331,2)</f>
        <v>0</v>
      </c>
      <c r="L331" s="245">
        <v>21</v>
      </c>
      <c r="M331" s="245">
        <f>G331*(1+L331/100)</f>
        <v>0</v>
      </c>
      <c r="N331" s="243">
        <v>0</v>
      </c>
      <c r="O331" s="243">
        <f>ROUND(E331*N331,2)</f>
        <v>0</v>
      </c>
      <c r="P331" s="243">
        <v>0</v>
      </c>
      <c r="Q331" s="243">
        <f>ROUND(E331*P331,2)</f>
        <v>0</v>
      </c>
      <c r="R331" s="245" t="s">
        <v>422</v>
      </c>
      <c r="S331" s="245" t="s">
        <v>157</v>
      </c>
      <c r="T331" s="246" t="s">
        <v>157</v>
      </c>
      <c r="U331" s="221">
        <v>6.2E-2</v>
      </c>
      <c r="V331" s="221">
        <f>ROUND(E331*U331,2)</f>
        <v>10.45</v>
      </c>
      <c r="W331" s="221"/>
      <c r="X331" s="221" t="s">
        <v>181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182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31">
        <v>153</v>
      </c>
      <c r="B332" s="232" t="s">
        <v>652</v>
      </c>
      <c r="C332" s="248" t="s">
        <v>653</v>
      </c>
      <c r="D332" s="233" t="s">
        <v>196</v>
      </c>
      <c r="E332" s="234">
        <v>168.57599999999999</v>
      </c>
      <c r="F332" s="235"/>
      <c r="G332" s="236">
        <f>ROUND(E332*F332,2)</f>
        <v>0</v>
      </c>
      <c r="H332" s="235"/>
      <c r="I332" s="236">
        <f>ROUND(E332*H332,2)</f>
        <v>0</v>
      </c>
      <c r="J332" s="235"/>
      <c r="K332" s="236">
        <f>ROUND(E332*J332,2)</f>
        <v>0</v>
      </c>
      <c r="L332" s="236">
        <v>21</v>
      </c>
      <c r="M332" s="236">
        <f>G332*(1+L332/100)</f>
        <v>0</v>
      </c>
      <c r="N332" s="234">
        <v>0</v>
      </c>
      <c r="O332" s="234">
        <f>ROUND(E332*N332,2)</f>
        <v>0</v>
      </c>
      <c r="P332" s="234">
        <v>0</v>
      </c>
      <c r="Q332" s="234">
        <f>ROUND(E332*P332,2)</f>
        <v>0</v>
      </c>
      <c r="R332" s="236" t="s">
        <v>422</v>
      </c>
      <c r="S332" s="236" t="s">
        <v>157</v>
      </c>
      <c r="T332" s="237" t="s">
        <v>157</v>
      </c>
      <c r="U332" s="221">
        <v>5.1999999999999998E-2</v>
      </c>
      <c r="V332" s="221">
        <f>ROUND(E332*U332,2)</f>
        <v>8.77</v>
      </c>
      <c r="W332" s="221"/>
      <c r="X332" s="221" t="s">
        <v>181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182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60" t="s">
        <v>654</v>
      </c>
      <c r="D333" s="256"/>
      <c r="E333" s="256"/>
      <c r="F333" s="256"/>
      <c r="G333" s="256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199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>
        <v>154</v>
      </c>
      <c r="B334" s="218" t="s">
        <v>655</v>
      </c>
      <c r="C334" s="263" t="s">
        <v>656</v>
      </c>
      <c r="D334" s="219" t="s">
        <v>0</v>
      </c>
      <c r="E334" s="258"/>
      <c r="F334" s="222"/>
      <c r="G334" s="221">
        <f>ROUND(E334*F334,2)</f>
        <v>0</v>
      </c>
      <c r="H334" s="222"/>
      <c r="I334" s="221">
        <f>ROUND(E334*H334,2)</f>
        <v>0</v>
      </c>
      <c r="J334" s="222"/>
      <c r="K334" s="221">
        <f>ROUND(E334*J334,2)</f>
        <v>0</v>
      </c>
      <c r="L334" s="221">
        <v>21</v>
      </c>
      <c r="M334" s="221">
        <f>G334*(1+L334/100)</f>
        <v>0</v>
      </c>
      <c r="N334" s="220">
        <v>0</v>
      </c>
      <c r="O334" s="220">
        <f>ROUND(E334*N334,2)</f>
        <v>0</v>
      </c>
      <c r="P334" s="220">
        <v>0</v>
      </c>
      <c r="Q334" s="220">
        <f>ROUND(E334*P334,2)</f>
        <v>0</v>
      </c>
      <c r="R334" s="221" t="s">
        <v>422</v>
      </c>
      <c r="S334" s="221" t="s">
        <v>157</v>
      </c>
      <c r="T334" s="221" t="s">
        <v>233</v>
      </c>
      <c r="U334" s="221">
        <v>0</v>
      </c>
      <c r="V334" s="221">
        <f>ROUND(E334*U334,2)</f>
        <v>0</v>
      </c>
      <c r="W334" s="221"/>
      <c r="X334" s="221" t="s">
        <v>324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325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">
      <c r="A335" s="224" t="s">
        <v>152</v>
      </c>
      <c r="B335" s="225" t="s">
        <v>114</v>
      </c>
      <c r="C335" s="247" t="s">
        <v>115</v>
      </c>
      <c r="D335" s="226"/>
      <c r="E335" s="227"/>
      <c r="F335" s="228"/>
      <c r="G335" s="228">
        <f>SUMIF(AG336:AG348,"&lt;&gt;NOR",G336:G348)</f>
        <v>0</v>
      </c>
      <c r="H335" s="228"/>
      <c r="I335" s="228">
        <f>SUM(I336:I348)</f>
        <v>0</v>
      </c>
      <c r="J335" s="228"/>
      <c r="K335" s="228">
        <f>SUM(K336:K348)</f>
        <v>0</v>
      </c>
      <c r="L335" s="228"/>
      <c r="M335" s="228">
        <f>SUM(M336:M348)</f>
        <v>0</v>
      </c>
      <c r="N335" s="227"/>
      <c r="O335" s="227">
        <f>SUM(O336:O348)</f>
        <v>0.23</v>
      </c>
      <c r="P335" s="227"/>
      <c r="Q335" s="227">
        <f>SUM(Q336:Q348)</f>
        <v>0</v>
      </c>
      <c r="R335" s="228"/>
      <c r="S335" s="228"/>
      <c r="T335" s="229"/>
      <c r="U335" s="223"/>
      <c r="V335" s="223">
        <f>SUM(V336:V348)</f>
        <v>96.13</v>
      </c>
      <c r="W335" s="223"/>
      <c r="X335" s="223"/>
      <c r="AG335" t="s">
        <v>153</v>
      </c>
    </row>
    <row r="336" spans="1:60" outlineLevel="1" x14ac:dyDescent="0.2">
      <c r="A336" s="231">
        <v>155</v>
      </c>
      <c r="B336" s="232" t="s">
        <v>657</v>
      </c>
      <c r="C336" s="248" t="s">
        <v>658</v>
      </c>
      <c r="D336" s="233" t="s">
        <v>217</v>
      </c>
      <c r="E336" s="234">
        <v>16</v>
      </c>
      <c r="F336" s="235"/>
      <c r="G336" s="236">
        <f>ROUND(E336*F336,2)</f>
        <v>0</v>
      </c>
      <c r="H336" s="235"/>
      <c r="I336" s="236">
        <f>ROUND(E336*H336,2)</f>
        <v>0</v>
      </c>
      <c r="J336" s="235"/>
      <c r="K336" s="236">
        <f>ROUND(E336*J336,2)</f>
        <v>0</v>
      </c>
      <c r="L336" s="236">
        <v>21</v>
      </c>
      <c r="M336" s="236">
        <f>G336*(1+L336/100)</f>
        <v>0</v>
      </c>
      <c r="N336" s="234">
        <v>0</v>
      </c>
      <c r="O336" s="234">
        <f>ROUND(E336*N336,2)</f>
        <v>0</v>
      </c>
      <c r="P336" s="234">
        <v>0</v>
      </c>
      <c r="Q336" s="234">
        <f>ROUND(E336*P336,2)</f>
        <v>0</v>
      </c>
      <c r="R336" s="236" t="s">
        <v>659</v>
      </c>
      <c r="S336" s="236" t="s">
        <v>157</v>
      </c>
      <c r="T336" s="237" t="s">
        <v>157</v>
      </c>
      <c r="U336" s="221">
        <v>1.15E-2</v>
      </c>
      <c r="V336" s="221">
        <f>ROUND(E336*U336,2)</f>
        <v>0.18</v>
      </c>
      <c r="W336" s="221"/>
      <c r="X336" s="221" t="s">
        <v>181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182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60" t="s">
        <v>660</v>
      </c>
      <c r="D337" s="256"/>
      <c r="E337" s="256"/>
      <c r="F337" s="256"/>
      <c r="G337" s="256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199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1">
        <v>156</v>
      </c>
      <c r="B338" s="232" t="s">
        <v>661</v>
      </c>
      <c r="C338" s="248" t="s">
        <v>662</v>
      </c>
      <c r="D338" s="233" t="s">
        <v>217</v>
      </c>
      <c r="E338" s="234">
        <v>60</v>
      </c>
      <c r="F338" s="235"/>
      <c r="G338" s="236">
        <f>ROUND(E338*F338,2)</f>
        <v>0</v>
      </c>
      <c r="H338" s="235"/>
      <c r="I338" s="236">
        <f>ROUND(E338*H338,2)</f>
        <v>0</v>
      </c>
      <c r="J338" s="235"/>
      <c r="K338" s="236">
        <f>ROUND(E338*J338,2)</f>
        <v>0</v>
      </c>
      <c r="L338" s="236">
        <v>21</v>
      </c>
      <c r="M338" s="236">
        <f>G338*(1+L338/100)</f>
        <v>0</v>
      </c>
      <c r="N338" s="234">
        <v>0</v>
      </c>
      <c r="O338" s="234">
        <f>ROUND(E338*N338,2)</f>
        <v>0</v>
      </c>
      <c r="P338" s="234">
        <v>0</v>
      </c>
      <c r="Q338" s="234">
        <f>ROUND(E338*P338,2)</f>
        <v>0</v>
      </c>
      <c r="R338" s="236" t="s">
        <v>659</v>
      </c>
      <c r="S338" s="236" t="s">
        <v>157</v>
      </c>
      <c r="T338" s="237" t="s">
        <v>157</v>
      </c>
      <c r="U338" s="221">
        <v>1.15E-2</v>
      </c>
      <c r="V338" s="221">
        <f>ROUND(E338*U338,2)</f>
        <v>0.69</v>
      </c>
      <c r="W338" s="221"/>
      <c r="X338" s="221" t="s">
        <v>181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182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60" t="s">
        <v>660</v>
      </c>
      <c r="D339" s="256"/>
      <c r="E339" s="256"/>
      <c r="F339" s="256"/>
      <c r="G339" s="256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199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1">
        <v>157</v>
      </c>
      <c r="B340" s="232" t="s">
        <v>663</v>
      </c>
      <c r="C340" s="248" t="s">
        <v>664</v>
      </c>
      <c r="D340" s="233" t="s">
        <v>217</v>
      </c>
      <c r="E340" s="234">
        <v>21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4">
        <v>0</v>
      </c>
      <c r="O340" s="234">
        <f>ROUND(E340*N340,2)</f>
        <v>0</v>
      </c>
      <c r="P340" s="234">
        <v>0</v>
      </c>
      <c r="Q340" s="234">
        <f>ROUND(E340*P340,2)</f>
        <v>0</v>
      </c>
      <c r="R340" s="236" t="s">
        <v>659</v>
      </c>
      <c r="S340" s="236" t="s">
        <v>157</v>
      </c>
      <c r="T340" s="237" t="s">
        <v>157</v>
      </c>
      <c r="U340" s="221">
        <v>1.23E-2</v>
      </c>
      <c r="V340" s="221">
        <f>ROUND(E340*U340,2)</f>
        <v>0.26</v>
      </c>
      <c r="W340" s="221"/>
      <c r="X340" s="221" t="s">
        <v>181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182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7"/>
      <c r="B341" s="218"/>
      <c r="C341" s="260" t="s">
        <v>660</v>
      </c>
      <c r="D341" s="256"/>
      <c r="E341" s="256"/>
      <c r="F341" s="256"/>
      <c r="G341" s="256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10"/>
      <c r="Z341" s="210"/>
      <c r="AA341" s="210"/>
      <c r="AB341" s="210"/>
      <c r="AC341" s="210"/>
      <c r="AD341" s="210"/>
      <c r="AE341" s="210"/>
      <c r="AF341" s="210"/>
      <c r="AG341" s="210" t="s">
        <v>199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1">
        <v>158</v>
      </c>
      <c r="B342" s="232" t="s">
        <v>665</v>
      </c>
      <c r="C342" s="248" t="s">
        <v>666</v>
      </c>
      <c r="D342" s="233" t="s">
        <v>667</v>
      </c>
      <c r="E342" s="234">
        <v>223</v>
      </c>
      <c r="F342" s="235"/>
      <c r="G342" s="236">
        <f>ROUND(E342*F342,2)</f>
        <v>0</v>
      </c>
      <c r="H342" s="235"/>
      <c r="I342" s="236">
        <f>ROUND(E342*H342,2)</f>
        <v>0</v>
      </c>
      <c r="J342" s="235"/>
      <c r="K342" s="236">
        <f>ROUND(E342*J342,2)</f>
        <v>0</v>
      </c>
      <c r="L342" s="236">
        <v>21</v>
      </c>
      <c r="M342" s="236">
        <f>G342*(1+L342/100)</f>
        <v>0</v>
      </c>
      <c r="N342" s="234">
        <v>6.0000000000000002E-5</v>
      </c>
      <c r="O342" s="234">
        <f>ROUND(E342*N342,2)</f>
        <v>0.01</v>
      </c>
      <c r="P342" s="234">
        <v>0</v>
      </c>
      <c r="Q342" s="234">
        <f>ROUND(E342*P342,2)</f>
        <v>0</v>
      </c>
      <c r="R342" s="236" t="s">
        <v>659</v>
      </c>
      <c r="S342" s="236" t="s">
        <v>157</v>
      </c>
      <c r="T342" s="237" t="s">
        <v>157</v>
      </c>
      <c r="U342" s="221">
        <v>0.42599999999999999</v>
      </c>
      <c r="V342" s="221">
        <f>ROUND(E342*U342,2)</f>
        <v>95</v>
      </c>
      <c r="W342" s="221"/>
      <c r="X342" s="221" t="s">
        <v>181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182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7"/>
      <c r="B343" s="218"/>
      <c r="C343" s="261" t="s">
        <v>668</v>
      </c>
      <c r="D343" s="254"/>
      <c r="E343" s="255">
        <v>201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201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61" t="s">
        <v>669</v>
      </c>
      <c r="D344" s="254"/>
      <c r="E344" s="255">
        <v>22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201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1">
        <v>159</v>
      </c>
      <c r="B345" s="232" t="s">
        <v>670</v>
      </c>
      <c r="C345" s="248" t="s">
        <v>671</v>
      </c>
      <c r="D345" s="233" t="s">
        <v>667</v>
      </c>
      <c r="E345" s="234">
        <v>223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4">
        <v>1E-3</v>
      </c>
      <c r="O345" s="234">
        <f>ROUND(E345*N345,2)</f>
        <v>0.22</v>
      </c>
      <c r="P345" s="234">
        <v>0</v>
      </c>
      <c r="Q345" s="234">
        <f>ROUND(E345*P345,2)</f>
        <v>0</v>
      </c>
      <c r="R345" s="236" t="s">
        <v>311</v>
      </c>
      <c r="S345" s="236" t="s">
        <v>157</v>
      </c>
      <c r="T345" s="237" t="s">
        <v>157</v>
      </c>
      <c r="U345" s="221">
        <v>0</v>
      </c>
      <c r="V345" s="221">
        <f>ROUND(E345*U345,2)</f>
        <v>0</v>
      </c>
      <c r="W345" s="221"/>
      <c r="X345" s="221" t="s">
        <v>312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313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61" t="s">
        <v>672</v>
      </c>
      <c r="D346" s="254"/>
      <c r="E346" s="255">
        <v>223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201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>
        <v>160</v>
      </c>
      <c r="B347" s="218" t="s">
        <v>673</v>
      </c>
      <c r="C347" s="263" t="s">
        <v>674</v>
      </c>
      <c r="D347" s="219" t="s">
        <v>0</v>
      </c>
      <c r="E347" s="258"/>
      <c r="F347" s="222"/>
      <c r="G347" s="221">
        <f>ROUND(E347*F347,2)</f>
        <v>0</v>
      </c>
      <c r="H347" s="222"/>
      <c r="I347" s="221">
        <f>ROUND(E347*H347,2)</f>
        <v>0</v>
      </c>
      <c r="J347" s="222"/>
      <c r="K347" s="221">
        <f>ROUND(E347*J347,2)</f>
        <v>0</v>
      </c>
      <c r="L347" s="221">
        <v>21</v>
      </c>
      <c r="M347" s="221">
        <f>G347*(1+L347/100)</f>
        <v>0</v>
      </c>
      <c r="N347" s="220">
        <v>0</v>
      </c>
      <c r="O347" s="220">
        <f>ROUND(E347*N347,2)</f>
        <v>0</v>
      </c>
      <c r="P347" s="220">
        <v>0</v>
      </c>
      <c r="Q347" s="220">
        <f>ROUND(E347*P347,2)</f>
        <v>0</v>
      </c>
      <c r="R347" s="221" t="s">
        <v>659</v>
      </c>
      <c r="S347" s="221" t="s">
        <v>157</v>
      </c>
      <c r="T347" s="221" t="s">
        <v>233</v>
      </c>
      <c r="U347" s="221">
        <v>0</v>
      </c>
      <c r="V347" s="221">
        <f>ROUND(E347*U347,2)</f>
        <v>0</v>
      </c>
      <c r="W347" s="221"/>
      <c r="X347" s="221" t="s">
        <v>324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325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64" t="s">
        <v>480</v>
      </c>
      <c r="D348" s="259"/>
      <c r="E348" s="259"/>
      <c r="F348" s="259"/>
      <c r="G348" s="259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199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x14ac:dyDescent="0.2">
      <c r="A349" s="224" t="s">
        <v>152</v>
      </c>
      <c r="B349" s="225" t="s">
        <v>116</v>
      </c>
      <c r="C349" s="247" t="s">
        <v>117</v>
      </c>
      <c r="D349" s="226"/>
      <c r="E349" s="227"/>
      <c r="F349" s="228"/>
      <c r="G349" s="228">
        <f>SUMIF(AG350:AG350,"&lt;&gt;NOR",G350:G350)</f>
        <v>0</v>
      </c>
      <c r="H349" s="228"/>
      <c r="I349" s="228">
        <f>SUM(I350:I350)</f>
        <v>0</v>
      </c>
      <c r="J349" s="228"/>
      <c r="K349" s="228">
        <f>SUM(K350:K350)</f>
        <v>0</v>
      </c>
      <c r="L349" s="228"/>
      <c r="M349" s="228">
        <f>SUM(M350:M350)</f>
        <v>0</v>
      </c>
      <c r="N349" s="227"/>
      <c r="O349" s="227">
        <f>SUM(O350:O350)</f>
        <v>0.14000000000000001</v>
      </c>
      <c r="P349" s="227"/>
      <c r="Q349" s="227">
        <f>SUM(Q350:Q350)</f>
        <v>0</v>
      </c>
      <c r="R349" s="228"/>
      <c r="S349" s="228"/>
      <c r="T349" s="229"/>
      <c r="U349" s="223"/>
      <c r="V349" s="223">
        <f>SUM(V350:V350)</f>
        <v>71.930000000000007</v>
      </c>
      <c r="W349" s="223"/>
      <c r="X349" s="223"/>
      <c r="AG349" t="s">
        <v>153</v>
      </c>
    </row>
    <row r="350" spans="1:60" ht="22.5" outlineLevel="1" x14ac:dyDescent="0.2">
      <c r="A350" s="240">
        <v>161</v>
      </c>
      <c r="B350" s="241" t="s">
        <v>675</v>
      </c>
      <c r="C350" s="250" t="s">
        <v>676</v>
      </c>
      <c r="D350" s="242" t="s">
        <v>196</v>
      </c>
      <c r="E350" s="243">
        <v>176.72800000000001</v>
      </c>
      <c r="F350" s="244"/>
      <c r="G350" s="245">
        <f>ROUND(E350*F350,2)</f>
        <v>0</v>
      </c>
      <c r="H350" s="244"/>
      <c r="I350" s="245">
        <f>ROUND(E350*H350,2)</f>
        <v>0</v>
      </c>
      <c r="J350" s="244"/>
      <c r="K350" s="245">
        <f>ROUND(E350*J350,2)</f>
        <v>0</v>
      </c>
      <c r="L350" s="245">
        <v>21</v>
      </c>
      <c r="M350" s="245">
        <f>G350*(1+L350/100)</f>
        <v>0</v>
      </c>
      <c r="N350" s="243">
        <v>8.0999999999999996E-4</v>
      </c>
      <c r="O350" s="243">
        <f>ROUND(E350*N350,2)</f>
        <v>0.14000000000000001</v>
      </c>
      <c r="P350" s="243">
        <v>0</v>
      </c>
      <c r="Q350" s="243">
        <f>ROUND(E350*P350,2)</f>
        <v>0</v>
      </c>
      <c r="R350" s="245" t="s">
        <v>677</v>
      </c>
      <c r="S350" s="245" t="s">
        <v>157</v>
      </c>
      <c r="T350" s="246" t="s">
        <v>157</v>
      </c>
      <c r="U350" s="221">
        <v>0.40699999999999997</v>
      </c>
      <c r="V350" s="221">
        <f>ROUND(E350*U350,2)</f>
        <v>71.930000000000007</v>
      </c>
      <c r="W350" s="221"/>
      <c r="X350" s="221" t="s">
        <v>181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182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">
      <c r="A351" s="224" t="s">
        <v>152</v>
      </c>
      <c r="B351" s="225" t="s">
        <v>118</v>
      </c>
      <c r="C351" s="247" t="s">
        <v>119</v>
      </c>
      <c r="D351" s="226"/>
      <c r="E351" s="227"/>
      <c r="F351" s="228"/>
      <c r="G351" s="228">
        <f>SUMIF(AG352:AG354,"&lt;&gt;NOR",G352:G354)</f>
        <v>0</v>
      </c>
      <c r="H351" s="228"/>
      <c r="I351" s="228">
        <f>SUM(I352:I354)</f>
        <v>0</v>
      </c>
      <c r="J351" s="228"/>
      <c r="K351" s="228">
        <f>SUM(K352:K354)</f>
        <v>0</v>
      </c>
      <c r="L351" s="228"/>
      <c r="M351" s="228">
        <f>SUM(M352:M354)</f>
        <v>0</v>
      </c>
      <c r="N351" s="227"/>
      <c r="O351" s="227">
        <f>SUM(O352:O354)</f>
        <v>0.03</v>
      </c>
      <c r="P351" s="227"/>
      <c r="Q351" s="227">
        <f>SUM(Q352:Q354)</f>
        <v>0</v>
      </c>
      <c r="R351" s="228"/>
      <c r="S351" s="228"/>
      <c r="T351" s="229"/>
      <c r="U351" s="223"/>
      <c r="V351" s="223">
        <f>SUM(V352:V354)</f>
        <v>16.09</v>
      </c>
      <c r="W351" s="223"/>
      <c r="X351" s="223"/>
      <c r="AG351" t="s">
        <v>153</v>
      </c>
    </row>
    <row r="352" spans="1:60" outlineLevel="1" x14ac:dyDescent="0.2">
      <c r="A352" s="231">
        <v>162</v>
      </c>
      <c r="B352" s="232" t="s">
        <v>678</v>
      </c>
      <c r="C352" s="248" t="s">
        <v>679</v>
      </c>
      <c r="D352" s="233" t="s">
        <v>196</v>
      </c>
      <c r="E352" s="234">
        <v>119.75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21</v>
      </c>
      <c r="M352" s="236">
        <f>G352*(1+L352/100)</f>
        <v>0</v>
      </c>
      <c r="N352" s="234">
        <v>2.2000000000000001E-4</v>
      </c>
      <c r="O352" s="234">
        <f>ROUND(E352*N352,2)</f>
        <v>0.03</v>
      </c>
      <c r="P352" s="234">
        <v>0</v>
      </c>
      <c r="Q352" s="234">
        <f>ROUND(E352*P352,2)</f>
        <v>0</v>
      </c>
      <c r="R352" s="236" t="s">
        <v>297</v>
      </c>
      <c r="S352" s="236" t="s">
        <v>157</v>
      </c>
      <c r="T352" s="237" t="s">
        <v>157</v>
      </c>
      <c r="U352" s="221">
        <v>0.13439000000000001</v>
      </c>
      <c r="V352" s="221">
        <f>ROUND(E352*U352,2)</f>
        <v>16.09</v>
      </c>
      <c r="W352" s="221"/>
      <c r="X352" s="221" t="s">
        <v>298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299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61" t="s">
        <v>680</v>
      </c>
      <c r="D353" s="254"/>
      <c r="E353" s="255">
        <v>29</v>
      </c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201</v>
      </c>
      <c r="AH353" s="210">
        <v>5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61" t="s">
        <v>681</v>
      </c>
      <c r="D354" s="254"/>
      <c r="E354" s="255">
        <v>90.75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201</v>
      </c>
      <c r="AH354" s="210">
        <v>5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x14ac:dyDescent="0.2">
      <c r="A355" s="224" t="s">
        <v>152</v>
      </c>
      <c r="B355" s="225" t="s">
        <v>120</v>
      </c>
      <c r="C355" s="247" t="s">
        <v>121</v>
      </c>
      <c r="D355" s="226"/>
      <c r="E355" s="227"/>
      <c r="F355" s="228"/>
      <c r="G355" s="228">
        <f>SUMIF(AG356:AG365,"&lt;&gt;NOR",G356:G365)</f>
        <v>0</v>
      </c>
      <c r="H355" s="228"/>
      <c r="I355" s="228">
        <f>SUM(I356:I365)</f>
        <v>0</v>
      </c>
      <c r="J355" s="228"/>
      <c r="K355" s="228">
        <f>SUM(K356:K365)</f>
        <v>0</v>
      </c>
      <c r="L355" s="228"/>
      <c r="M355" s="228">
        <f>SUM(M356:M365)</f>
        <v>0</v>
      </c>
      <c r="N355" s="227"/>
      <c r="O355" s="227">
        <f>SUM(O356:O365)</f>
        <v>0</v>
      </c>
      <c r="P355" s="227"/>
      <c r="Q355" s="227">
        <f>SUM(Q356:Q365)</f>
        <v>0</v>
      </c>
      <c r="R355" s="228"/>
      <c r="S355" s="228"/>
      <c r="T355" s="229"/>
      <c r="U355" s="223"/>
      <c r="V355" s="223">
        <f>SUM(V356:V365)</f>
        <v>296.34999999999997</v>
      </c>
      <c r="W355" s="223"/>
      <c r="X355" s="223"/>
      <c r="AG355" t="s">
        <v>153</v>
      </c>
    </row>
    <row r="356" spans="1:60" outlineLevel="1" x14ac:dyDescent="0.2">
      <c r="A356" s="240">
        <v>163</v>
      </c>
      <c r="B356" s="241" t="s">
        <v>682</v>
      </c>
      <c r="C356" s="250" t="s">
        <v>683</v>
      </c>
      <c r="D356" s="242" t="s">
        <v>248</v>
      </c>
      <c r="E356" s="243">
        <v>77.638589999999994</v>
      </c>
      <c r="F356" s="244"/>
      <c r="G356" s="245">
        <f>ROUND(E356*F356,2)</f>
        <v>0</v>
      </c>
      <c r="H356" s="244"/>
      <c r="I356" s="245">
        <f>ROUND(E356*H356,2)</f>
        <v>0</v>
      </c>
      <c r="J356" s="244"/>
      <c r="K356" s="245">
        <f>ROUND(E356*J356,2)</f>
        <v>0</v>
      </c>
      <c r="L356" s="245">
        <v>21</v>
      </c>
      <c r="M356" s="245">
        <f>G356*(1+L356/100)</f>
        <v>0</v>
      </c>
      <c r="N356" s="243">
        <v>0</v>
      </c>
      <c r="O356" s="243">
        <f>ROUND(E356*N356,2)</f>
        <v>0</v>
      </c>
      <c r="P356" s="243">
        <v>0</v>
      </c>
      <c r="Q356" s="243">
        <f>ROUND(E356*P356,2)</f>
        <v>0</v>
      </c>
      <c r="R356" s="245"/>
      <c r="S356" s="245" t="s">
        <v>157</v>
      </c>
      <c r="T356" s="246" t="s">
        <v>157</v>
      </c>
      <c r="U356" s="221">
        <v>0.26500000000000001</v>
      </c>
      <c r="V356" s="221">
        <f>ROUND(E356*U356,2)</f>
        <v>20.57</v>
      </c>
      <c r="W356" s="221"/>
      <c r="X356" s="221" t="s">
        <v>684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685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40">
        <v>164</v>
      </c>
      <c r="B357" s="241" t="s">
        <v>686</v>
      </c>
      <c r="C357" s="250" t="s">
        <v>687</v>
      </c>
      <c r="D357" s="242" t="s">
        <v>248</v>
      </c>
      <c r="E357" s="243">
        <v>77.638589999999994</v>
      </c>
      <c r="F357" s="244"/>
      <c r="G357" s="245">
        <f>ROUND(E357*F357,2)</f>
        <v>0</v>
      </c>
      <c r="H357" s="244"/>
      <c r="I357" s="245">
        <f>ROUND(E357*H357,2)</f>
        <v>0</v>
      </c>
      <c r="J357" s="244"/>
      <c r="K357" s="245">
        <f>ROUND(E357*J357,2)</f>
        <v>0</v>
      </c>
      <c r="L357" s="245">
        <v>21</v>
      </c>
      <c r="M357" s="245">
        <f>G357*(1+L357/100)</f>
        <v>0</v>
      </c>
      <c r="N357" s="243">
        <v>0</v>
      </c>
      <c r="O357" s="243">
        <f>ROUND(E357*N357,2)</f>
        <v>0</v>
      </c>
      <c r="P357" s="243">
        <v>0</v>
      </c>
      <c r="Q357" s="243">
        <f>ROUND(E357*P357,2)</f>
        <v>0</v>
      </c>
      <c r="R357" s="245" t="s">
        <v>329</v>
      </c>
      <c r="S357" s="245" t="s">
        <v>157</v>
      </c>
      <c r="T357" s="246" t="s">
        <v>157</v>
      </c>
      <c r="U357" s="221">
        <v>2.0089999999999999</v>
      </c>
      <c r="V357" s="221">
        <f>ROUND(E357*U357,2)</f>
        <v>155.97999999999999</v>
      </c>
      <c r="W357" s="221"/>
      <c r="X357" s="221" t="s">
        <v>684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685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31">
        <v>165</v>
      </c>
      <c r="B358" s="232" t="s">
        <v>688</v>
      </c>
      <c r="C358" s="248" t="s">
        <v>689</v>
      </c>
      <c r="D358" s="233" t="s">
        <v>248</v>
      </c>
      <c r="E358" s="234">
        <v>77.638589999999994</v>
      </c>
      <c r="F358" s="235"/>
      <c r="G358" s="236">
        <f>ROUND(E358*F358,2)</f>
        <v>0</v>
      </c>
      <c r="H358" s="235"/>
      <c r="I358" s="236">
        <f>ROUND(E358*H358,2)</f>
        <v>0</v>
      </c>
      <c r="J358" s="235"/>
      <c r="K358" s="236">
        <f>ROUND(E358*J358,2)</f>
        <v>0</v>
      </c>
      <c r="L358" s="236">
        <v>21</v>
      </c>
      <c r="M358" s="236">
        <f>G358*(1+L358/100)</f>
        <v>0</v>
      </c>
      <c r="N358" s="234">
        <v>0</v>
      </c>
      <c r="O358" s="234">
        <f>ROUND(E358*N358,2)</f>
        <v>0</v>
      </c>
      <c r="P358" s="234">
        <v>0</v>
      </c>
      <c r="Q358" s="234">
        <f>ROUND(E358*P358,2)</f>
        <v>0</v>
      </c>
      <c r="R358" s="236" t="s">
        <v>329</v>
      </c>
      <c r="S358" s="236" t="s">
        <v>157</v>
      </c>
      <c r="T358" s="237" t="s">
        <v>157</v>
      </c>
      <c r="U358" s="221">
        <v>0.49</v>
      </c>
      <c r="V358" s="221">
        <f>ROUND(E358*U358,2)</f>
        <v>38.04</v>
      </c>
      <c r="W358" s="221"/>
      <c r="X358" s="221" t="s">
        <v>684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685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/>
      <c r="B359" s="218"/>
      <c r="C359" s="249" t="s">
        <v>690</v>
      </c>
      <c r="D359" s="238"/>
      <c r="E359" s="238"/>
      <c r="F359" s="238"/>
      <c r="G359" s="238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162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40">
        <v>166</v>
      </c>
      <c r="B360" s="241" t="s">
        <v>691</v>
      </c>
      <c r="C360" s="250" t="s">
        <v>692</v>
      </c>
      <c r="D360" s="242" t="s">
        <v>248</v>
      </c>
      <c r="E360" s="243">
        <v>698.74729000000002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21</v>
      </c>
      <c r="M360" s="245">
        <f>G360*(1+L360/100)</f>
        <v>0</v>
      </c>
      <c r="N360" s="243">
        <v>0</v>
      </c>
      <c r="O360" s="243">
        <f>ROUND(E360*N360,2)</f>
        <v>0</v>
      </c>
      <c r="P360" s="243">
        <v>0</v>
      </c>
      <c r="Q360" s="243">
        <f>ROUND(E360*P360,2)</f>
        <v>0</v>
      </c>
      <c r="R360" s="245" t="s">
        <v>329</v>
      </c>
      <c r="S360" s="245" t="s">
        <v>157</v>
      </c>
      <c r="T360" s="246" t="s">
        <v>157</v>
      </c>
      <c r="U360" s="221">
        <v>0</v>
      </c>
      <c r="V360" s="221">
        <f>ROUND(E360*U360,2)</f>
        <v>0</v>
      </c>
      <c r="W360" s="221"/>
      <c r="X360" s="221" t="s">
        <v>684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685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40">
        <v>167</v>
      </c>
      <c r="B361" s="241" t="s">
        <v>693</v>
      </c>
      <c r="C361" s="250" t="s">
        <v>694</v>
      </c>
      <c r="D361" s="242" t="s">
        <v>248</v>
      </c>
      <c r="E361" s="243">
        <v>77.638589999999994</v>
      </c>
      <c r="F361" s="244"/>
      <c r="G361" s="245">
        <f>ROUND(E361*F361,2)</f>
        <v>0</v>
      </c>
      <c r="H361" s="244"/>
      <c r="I361" s="245">
        <f>ROUND(E361*H361,2)</f>
        <v>0</v>
      </c>
      <c r="J361" s="244"/>
      <c r="K361" s="245">
        <f>ROUND(E361*J361,2)</f>
        <v>0</v>
      </c>
      <c r="L361" s="245">
        <v>21</v>
      </c>
      <c r="M361" s="245">
        <f>G361*(1+L361/100)</f>
        <v>0</v>
      </c>
      <c r="N361" s="243">
        <v>0</v>
      </c>
      <c r="O361" s="243">
        <f>ROUND(E361*N361,2)</f>
        <v>0</v>
      </c>
      <c r="P361" s="243">
        <v>0</v>
      </c>
      <c r="Q361" s="243">
        <f>ROUND(E361*P361,2)</f>
        <v>0</v>
      </c>
      <c r="R361" s="245" t="s">
        <v>329</v>
      </c>
      <c r="S361" s="245" t="s">
        <v>157</v>
      </c>
      <c r="T361" s="246" t="s">
        <v>157</v>
      </c>
      <c r="U361" s="221">
        <v>0.94199999999999995</v>
      </c>
      <c r="V361" s="221">
        <f>ROUND(E361*U361,2)</f>
        <v>73.14</v>
      </c>
      <c r="W361" s="221"/>
      <c r="X361" s="221" t="s">
        <v>684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685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40">
        <v>168</v>
      </c>
      <c r="B362" s="241" t="s">
        <v>695</v>
      </c>
      <c r="C362" s="250" t="s">
        <v>696</v>
      </c>
      <c r="D362" s="242" t="s">
        <v>248</v>
      </c>
      <c r="E362" s="243">
        <v>77.638589999999994</v>
      </c>
      <c r="F362" s="244"/>
      <c r="G362" s="245">
        <f>ROUND(E362*F362,2)</f>
        <v>0</v>
      </c>
      <c r="H362" s="244"/>
      <c r="I362" s="245">
        <f>ROUND(E362*H362,2)</f>
        <v>0</v>
      </c>
      <c r="J362" s="244"/>
      <c r="K362" s="245">
        <f>ROUND(E362*J362,2)</f>
        <v>0</v>
      </c>
      <c r="L362" s="245">
        <v>21</v>
      </c>
      <c r="M362" s="245">
        <f>G362*(1+L362/100)</f>
        <v>0</v>
      </c>
      <c r="N362" s="243">
        <v>0</v>
      </c>
      <c r="O362" s="243">
        <f>ROUND(E362*N362,2)</f>
        <v>0</v>
      </c>
      <c r="P362" s="243">
        <v>0</v>
      </c>
      <c r="Q362" s="243">
        <f>ROUND(E362*P362,2)</f>
        <v>0</v>
      </c>
      <c r="R362" s="245" t="s">
        <v>329</v>
      </c>
      <c r="S362" s="245" t="s">
        <v>157</v>
      </c>
      <c r="T362" s="246" t="s">
        <v>157</v>
      </c>
      <c r="U362" s="221">
        <v>0.105</v>
      </c>
      <c r="V362" s="221">
        <f>ROUND(E362*U362,2)</f>
        <v>8.15</v>
      </c>
      <c r="W362" s="221"/>
      <c r="X362" s="221" t="s">
        <v>684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685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40">
        <v>169</v>
      </c>
      <c r="B363" s="241" t="s">
        <v>697</v>
      </c>
      <c r="C363" s="250" t="s">
        <v>698</v>
      </c>
      <c r="D363" s="242" t="s">
        <v>248</v>
      </c>
      <c r="E363" s="243">
        <v>77.638589999999994</v>
      </c>
      <c r="F363" s="244"/>
      <c r="G363" s="245">
        <f>ROUND(E363*F363,2)</f>
        <v>0</v>
      </c>
      <c r="H363" s="244"/>
      <c r="I363" s="245">
        <f>ROUND(E363*H363,2)</f>
        <v>0</v>
      </c>
      <c r="J363" s="244"/>
      <c r="K363" s="245">
        <f>ROUND(E363*J363,2)</f>
        <v>0</v>
      </c>
      <c r="L363" s="245">
        <v>21</v>
      </c>
      <c r="M363" s="245">
        <f>G363*(1+L363/100)</f>
        <v>0</v>
      </c>
      <c r="N363" s="243">
        <v>0</v>
      </c>
      <c r="O363" s="243">
        <f>ROUND(E363*N363,2)</f>
        <v>0</v>
      </c>
      <c r="P363" s="243">
        <v>0</v>
      </c>
      <c r="Q363" s="243">
        <f>ROUND(E363*P363,2)</f>
        <v>0</v>
      </c>
      <c r="R363" s="245" t="s">
        <v>329</v>
      </c>
      <c r="S363" s="245" t="s">
        <v>157</v>
      </c>
      <c r="T363" s="246" t="s">
        <v>157</v>
      </c>
      <c r="U363" s="221">
        <v>0</v>
      </c>
      <c r="V363" s="221">
        <f>ROUND(E363*U363,2)</f>
        <v>0</v>
      </c>
      <c r="W363" s="221"/>
      <c r="X363" s="221" t="s">
        <v>684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685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31">
        <v>170</v>
      </c>
      <c r="B364" s="232" t="s">
        <v>699</v>
      </c>
      <c r="C364" s="248" t="s">
        <v>700</v>
      </c>
      <c r="D364" s="233" t="s">
        <v>248</v>
      </c>
      <c r="E364" s="234">
        <v>77.638589999999994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4">
        <v>0</v>
      </c>
      <c r="O364" s="234">
        <f>ROUND(E364*N364,2)</f>
        <v>0</v>
      </c>
      <c r="P364" s="234">
        <v>0</v>
      </c>
      <c r="Q364" s="234">
        <f>ROUND(E364*P364,2)</f>
        <v>0</v>
      </c>
      <c r="R364" s="236" t="s">
        <v>701</v>
      </c>
      <c r="S364" s="236" t="s">
        <v>157</v>
      </c>
      <c r="T364" s="237" t="s">
        <v>157</v>
      </c>
      <c r="U364" s="221">
        <v>6.0000000000000001E-3</v>
      </c>
      <c r="V364" s="221">
        <f>ROUND(E364*U364,2)</f>
        <v>0.47</v>
      </c>
      <c r="W364" s="221"/>
      <c r="X364" s="221" t="s">
        <v>684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685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60" t="s">
        <v>702</v>
      </c>
      <c r="D365" s="256"/>
      <c r="E365" s="256"/>
      <c r="F365" s="256"/>
      <c r="G365" s="256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199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x14ac:dyDescent="0.2">
      <c r="A366" s="3"/>
      <c r="B366" s="4"/>
      <c r="C366" s="251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AE366">
        <v>15</v>
      </c>
      <c r="AF366">
        <v>21</v>
      </c>
      <c r="AG366" t="s">
        <v>139</v>
      </c>
    </row>
    <row r="367" spans="1:60" x14ac:dyDescent="0.2">
      <c r="A367" s="213"/>
      <c r="B367" s="214" t="s">
        <v>29</v>
      </c>
      <c r="C367" s="252"/>
      <c r="D367" s="215"/>
      <c r="E367" s="216"/>
      <c r="F367" s="216"/>
      <c r="G367" s="230">
        <f>G8+G92+G145+G148+G154+G156+G178+G199+G244+G275+G313+G335+G349+G351+G355</f>
        <v>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f>SUMIF(L7:L365,AE366,G7:G365)</f>
        <v>0</v>
      </c>
      <c r="AF367">
        <f>SUMIF(L7:L365,AF366,G7:G365)</f>
        <v>0</v>
      </c>
      <c r="AG367" t="s">
        <v>191</v>
      </c>
    </row>
    <row r="368" spans="1:60" x14ac:dyDescent="0.2">
      <c r="C368" s="253"/>
      <c r="D368" s="10"/>
      <c r="AG368" t="s">
        <v>192</v>
      </c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OVXvGCLHxpN1cxLnyY1bLxpRm86YAvVV4LitMUiIstqZWxpPToFdt8Mj0ZtX56/kt4r2fG2HmPELgaKOaUACw==" saltValue="cz4J3U1GjxvXKG2UTgwEsA==" spinCount="100000" sheet="1"/>
  <mergeCells count="65">
    <mergeCell ref="C339:G339"/>
    <mergeCell ref="C341:G341"/>
    <mergeCell ref="C348:G348"/>
    <mergeCell ref="C359:G359"/>
    <mergeCell ref="C365:G365"/>
    <mergeCell ref="C252:G252"/>
    <mergeCell ref="C254:G254"/>
    <mergeCell ref="C256:G256"/>
    <mergeCell ref="C258:G258"/>
    <mergeCell ref="C333:G333"/>
    <mergeCell ref="C337:G337"/>
    <mergeCell ref="C237:G237"/>
    <mergeCell ref="C241:G241"/>
    <mergeCell ref="C243:G243"/>
    <mergeCell ref="C246:G246"/>
    <mergeCell ref="C248:G248"/>
    <mergeCell ref="C250:G250"/>
    <mergeCell ref="C220:G220"/>
    <mergeCell ref="C222:G222"/>
    <mergeCell ref="C224:G224"/>
    <mergeCell ref="C227:G227"/>
    <mergeCell ref="C230:G230"/>
    <mergeCell ref="C234:G234"/>
    <mergeCell ref="C212:G212"/>
    <mergeCell ref="C213:G213"/>
    <mergeCell ref="C214:G214"/>
    <mergeCell ref="C216:G216"/>
    <mergeCell ref="C217:G217"/>
    <mergeCell ref="C218:G218"/>
    <mergeCell ref="C180:G180"/>
    <mergeCell ref="C181:G181"/>
    <mergeCell ref="C198:G198"/>
    <mergeCell ref="C208:G208"/>
    <mergeCell ref="C209:G209"/>
    <mergeCell ref="C210:G210"/>
    <mergeCell ref="C122:G122"/>
    <mergeCell ref="C124:G124"/>
    <mergeCell ref="C126:G126"/>
    <mergeCell ref="C132:G132"/>
    <mergeCell ref="C134:G134"/>
    <mergeCell ref="C151:G151"/>
    <mergeCell ref="C80:G80"/>
    <mergeCell ref="C91:G91"/>
    <mergeCell ref="C94:G94"/>
    <mergeCell ref="C105:G105"/>
    <mergeCell ref="C107:G107"/>
    <mergeCell ref="C109:G109"/>
    <mergeCell ref="C36:G36"/>
    <mergeCell ref="C39:G39"/>
    <mergeCell ref="C42:G42"/>
    <mergeCell ref="C44:G44"/>
    <mergeCell ref="C54:G54"/>
    <mergeCell ref="C77:G77"/>
    <mergeCell ref="C18:G18"/>
    <mergeCell ref="C21:G21"/>
    <mergeCell ref="C24:G24"/>
    <mergeCell ref="C27:G27"/>
    <mergeCell ref="C31:G31"/>
    <mergeCell ref="C34:G34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6025-0E32-49D0-8151-CC0AAE71ACAD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SUMIF(AG9:AG78,"&lt;&gt;NOR",G9:G78)</f>
        <v>0</v>
      </c>
      <c r="H8" s="228"/>
      <c r="I8" s="228">
        <f>SUM(I9:I78)</f>
        <v>0</v>
      </c>
      <c r="J8" s="228"/>
      <c r="K8" s="228">
        <f>SUM(K9:K78)</f>
        <v>0</v>
      </c>
      <c r="L8" s="228"/>
      <c r="M8" s="228">
        <f>SUM(M9:M78)</f>
        <v>0</v>
      </c>
      <c r="N8" s="227"/>
      <c r="O8" s="227">
        <f>SUM(O9:O78)</f>
        <v>54.51</v>
      </c>
      <c r="P8" s="227"/>
      <c r="Q8" s="227">
        <f>SUM(Q9:Q78)</f>
        <v>0.02</v>
      </c>
      <c r="R8" s="228"/>
      <c r="S8" s="228"/>
      <c r="T8" s="229"/>
      <c r="U8" s="223"/>
      <c r="V8" s="223">
        <f>SUM(V9:V78)</f>
        <v>652.54999999999995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17.850000000000001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2.11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15.64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703</v>
      </c>
      <c r="D11" s="254"/>
      <c r="E11" s="255">
        <v>17.850000000000001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202</v>
      </c>
      <c r="C12" s="248" t="s">
        <v>203</v>
      </c>
      <c r="D12" s="233" t="s">
        <v>204</v>
      </c>
      <c r="E12" s="234">
        <v>260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4.7499999999999999E-3</v>
      </c>
      <c r="O12" s="234">
        <f>ROUND(E12*N12,2)</f>
        <v>1.24</v>
      </c>
      <c r="P12" s="234">
        <v>0</v>
      </c>
      <c r="Q12" s="234">
        <f>ROUND(E12*P12,2)</f>
        <v>0</v>
      </c>
      <c r="R12" s="236"/>
      <c r="S12" s="236" t="s">
        <v>157</v>
      </c>
      <c r="T12" s="237" t="s">
        <v>157</v>
      </c>
      <c r="U12" s="221">
        <v>0.35299999999999998</v>
      </c>
      <c r="V12" s="221">
        <f>ROUND(E12*U12,2)</f>
        <v>91.78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704</v>
      </c>
      <c r="D13" s="254"/>
      <c r="E13" s="255">
        <v>260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201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3</v>
      </c>
      <c r="B14" s="232" t="s">
        <v>705</v>
      </c>
      <c r="C14" s="248" t="s">
        <v>706</v>
      </c>
      <c r="D14" s="233" t="s">
        <v>204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8.6700000000000006E-3</v>
      </c>
      <c r="O14" s="234">
        <f>ROUND(E14*N14,2)</f>
        <v>0.02</v>
      </c>
      <c r="P14" s="234">
        <v>0</v>
      </c>
      <c r="Q14" s="234">
        <f>ROUND(E14*P14,2)</f>
        <v>0</v>
      </c>
      <c r="R14" s="236" t="s">
        <v>208</v>
      </c>
      <c r="S14" s="236" t="s">
        <v>157</v>
      </c>
      <c r="T14" s="237" t="s">
        <v>233</v>
      </c>
      <c r="U14" s="221">
        <v>0.35974</v>
      </c>
      <c r="V14" s="221">
        <f>ROUND(E14*U14,2)</f>
        <v>0.72</v>
      </c>
      <c r="W14" s="221"/>
      <c r="X14" s="221" t="s">
        <v>181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0" t="s">
        <v>213</v>
      </c>
      <c r="D15" s="256"/>
      <c r="E15" s="256"/>
      <c r="F15" s="256"/>
      <c r="G15" s="25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199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39" t="str">
        <f>C15</f>
        <v>jakoukoliv maltou, z pomocného pracovního lešení o výšce podlahy do 1900 mm a pro zatížení do 1,5 kPa,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1" t="s">
        <v>707</v>
      </c>
      <c r="D16" s="254"/>
      <c r="E16" s="255">
        <v>2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1">
        <v>4</v>
      </c>
      <c r="B17" s="232" t="s">
        <v>215</v>
      </c>
      <c r="C17" s="248" t="s">
        <v>216</v>
      </c>
      <c r="D17" s="233" t="s">
        <v>217</v>
      </c>
      <c r="E17" s="234">
        <v>63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2.5989999999999999E-2</v>
      </c>
      <c r="O17" s="234">
        <f>ROUND(E17*N17,2)</f>
        <v>1.64</v>
      </c>
      <c r="P17" s="234">
        <v>0</v>
      </c>
      <c r="Q17" s="234">
        <f>ROUND(E17*P17,2)</f>
        <v>0</v>
      </c>
      <c r="R17" s="236" t="s">
        <v>208</v>
      </c>
      <c r="S17" s="236" t="s">
        <v>157</v>
      </c>
      <c r="T17" s="237" t="s">
        <v>157</v>
      </c>
      <c r="U17" s="221">
        <v>0.26900000000000002</v>
      </c>
      <c r="V17" s="221">
        <f>ROUND(E17*U17,2)</f>
        <v>16.95</v>
      </c>
      <c r="W17" s="221"/>
      <c r="X17" s="221" t="s">
        <v>181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218</v>
      </c>
      <c r="D18" s="256"/>
      <c r="E18" s="256"/>
      <c r="F18" s="256"/>
      <c r="G18" s="256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708</v>
      </c>
      <c r="D19" s="254"/>
      <c r="E19" s="255">
        <v>63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5</v>
      </c>
      <c r="B20" s="232" t="s">
        <v>220</v>
      </c>
      <c r="C20" s="248" t="s">
        <v>221</v>
      </c>
      <c r="D20" s="233" t="s">
        <v>217</v>
      </c>
      <c r="E20" s="234">
        <v>19.5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3.465E-2</v>
      </c>
      <c r="O20" s="234">
        <f>ROUND(E20*N20,2)</f>
        <v>0.68</v>
      </c>
      <c r="P20" s="234">
        <v>0</v>
      </c>
      <c r="Q20" s="234">
        <f>ROUND(E20*P20,2)</f>
        <v>0</v>
      </c>
      <c r="R20" s="236" t="s">
        <v>208</v>
      </c>
      <c r="S20" s="236" t="s">
        <v>157</v>
      </c>
      <c r="T20" s="237" t="s">
        <v>157</v>
      </c>
      <c r="U20" s="221">
        <v>0.29799999999999999</v>
      </c>
      <c r="V20" s="221">
        <f>ROUND(E20*U20,2)</f>
        <v>5.81</v>
      </c>
      <c r="W20" s="221"/>
      <c r="X20" s="221" t="s">
        <v>181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218</v>
      </c>
      <c r="D21" s="256"/>
      <c r="E21" s="256"/>
      <c r="F21" s="256"/>
      <c r="G21" s="256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199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709</v>
      </c>
      <c r="D22" s="254"/>
      <c r="E22" s="255">
        <v>19.5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6</v>
      </c>
      <c r="B23" s="232" t="s">
        <v>223</v>
      </c>
      <c r="C23" s="248" t="s">
        <v>224</v>
      </c>
      <c r="D23" s="233" t="s">
        <v>196</v>
      </c>
      <c r="E23" s="234">
        <v>18.45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6.8000000000000005E-2</v>
      </c>
      <c r="O23" s="234">
        <f>ROUND(E23*N23,2)</f>
        <v>1.25</v>
      </c>
      <c r="P23" s="234">
        <v>0</v>
      </c>
      <c r="Q23" s="234">
        <f>ROUND(E23*P23,2)</f>
        <v>0</v>
      </c>
      <c r="R23" s="236" t="s">
        <v>208</v>
      </c>
      <c r="S23" s="236" t="s">
        <v>157</v>
      </c>
      <c r="T23" s="237" t="s">
        <v>157</v>
      </c>
      <c r="U23" s="221">
        <v>0.71397999999999995</v>
      </c>
      <c r="V23" s="221">
        <f>ROUND(E23*U23,2)</f>
        <v>13.17</v>
      </c>
      <c r="W23" s="221"/>
      <c r="X23" s="221" t="s">
        <v>181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218</v>
      </c>
      <c r="D24" s="256"/>
      <c r="E24" s="256"/>
      <c r="F24" s="256"/>
      <c r="G24" s="256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710</v>
      </c>
      <c r="D25" s="254"/>
      <c r="E25" s="255">
        <v>5.85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1" t="s">
        <v>711</v>
      </c>
      <c r="D26" s="254"/>
      <c r="E26" s="255">
        <v>12.6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201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7</v>
      </c>
      <c r="B27" s="232" t="s">
        <v>227</v>
      </c>
      <c r="C27" s="248" t="s">
        <v>228</v>
      </c>
      <c r="D27" s="233" t="s">
        <v>196</v>
      </c>
      <c r="E27" s="234">
        <v>20.295000000000002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3.6069999999999998E-2</v>
      </c>
      <c r="O27" s="234">
        <f>ROUND(E27*N27,2)</f>
        <v>0.73</v>
      </c>
      <c r="P27" s="234">
        <v>0</v>
      </c>
      <c r="Q27" s="234">
        <f>ROUND(E27*P27,2)</f>
        <v>0</v>
      </c>
      <c r="R27" s="236" t="s">
        <v>208</v>
      </c>
      <c r="S27" s="236" t="s">
        <v>157</v>
      </c>
      <c r="T27" s="237" t="s">
        <v>157</v>
      </c>
      <c r="U27" s="221">
        <v>1.58036</v>
      </c>
      <c r="V27" s="221">
        <f>ROUND(E27*U27,2)</f>
        <v>32.07</v>
      </c>
      <c r="W27" s="221"/>
      <c r="X27" s="221" t="s">
        <v>181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0" t="s">
        <v>229</v>
      </c>
      <c r="D28" s="256"/>
      <c r="E28" s="256"/>
      <c r="F28" s="256"/>
      <c r="G28" s="256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199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712</v>
      </c>
      <c r="D29" s="254"/>
      <c r="E29" s="255">
        <v>20.295000000000002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1">
        <v>8</v>
      </c>
      <c r="B30" s="232" t="s">
        <v>231</v>
      </c>
      <c r="C30" s="248" t="s">
        <v>232</v>
      </c>
      <c r="D30" s="233" t="s">
        <v>196</v>
      </c>
      <c r="E30" s="234">
        <v>14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4.428E-2</v>
      </c>
      <c r="O30" s="234">
        <f>ROUND(E30*N30,2)</f>
        <v>0.62</v>
      </c>
      <c r="P30" s="234">
        <v>0</v>
      </c>
      <c r="Q30" s="234">
        <f>ROUND(E30*P30,2)</f>
        <v>0</v>
      </c>
      <c r="R30" s="236" t="s">
        <v>208</v>
      </c>
      <c r="S30" s="236" t="s">
        <v>157</v>
      </c>
      <c r="T30" s="237" t="s">
        <v>233</v>
      </c>
      <c r="U30" s="221">
        <v>0.75</v>
      </c>
      <c r="V30" s="221">
        <f>ROUND(E30*U30,2)</f>
        <v>10.5</v>
      </c>
      <c r="W30" s="221"/>
      <c r="X30" s="221" t="s">
        <v>181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234</v>
      </c>
      <c r="D31" s="256"/>
      <c r="E31" s="256"/>
      <c r="F31" s="256"/>
      <c r="G31" s="25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199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9</v>
      </c>
      <c r="B32" s="232" t="s">
        <v>235</v>
      </c>
      <c r="C32" s="248" t="s">
        <v>236</v>
      </c>
      <c r="D32" s="233" t="s">
        <v>237</v>
      </c>
      <c r="E32" s="234">
        <v>8.1750000000000007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2.5</v>
      </c>
      <c r="O32" s="234">
        <f>ROUND(E32*N32,2)</f>
        <v>20.440000000000001</v>
      </c>
      <c r="P32" s="234">
        <v>0</v>
      </c>
      <c r="Q32" s="234">
        <f>ROUND(E32*P32,2)</f>
        <v>0</v>
      </c>
      <c r="R32" s="236" t="s">
        <v>208</v>
      </c>
      <c r="S32" s="236" t="s">
        <v>157</v>
      </c>
      <c r="T32" s="237" t="s">
        <v>157</v>
      </c>
      <c r="U32" s="221">
        <v>3.4</v>
      </c>
      <c r="V32" s="221">
        <f>ROUND(E32*U32,2)</f>
        <v>27.8</v>
      </c>
      <c r="W32" s="221"/>
      <c r="X32" s="221" t="s">
        <v>181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238</v>
      </c>
      <c r="D33" s="256"/>
      <c r="E33" s="256"/>
      <c r="F33" s="256"/>
      <c r="G33" s="25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713</v>
      </c>
      <c r="D34" s="254"/>
      <c r="E34" s="255">
        <v>8.1750000000000007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10</v>
      </c>
      <c r="B35" s="232" t="s">
        <v>240</v>
      </c>
      <c r="C35" s="248" t="s">
        <v>241</v>
      </c>
      <c r="D35" s="233" t="s">
        <v>237</v>
      </c>
      <c r="E35" s="234">
        <v>0.45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2.5</v>
      </c>
      <c r="O35" s="234">
        <f>ROUND(E35*N35,2)</f>
        <v>1.1299999999999999</v>
      </c>
      <c r="P35" s="234">
        <v>0</v>
      </c>
      <c r="Q35" s="234">
        <f>ROUND(E35*P35,2)</f>
        <v>0</v>
      </c>
      <c r="R35" s="236" t="s">
        <v>208</v>
      </c>
      <c r="S35" s="236" t="s">
        <v>157</v>
      </c>
      <c r="T35" s="237" t="s">
        <v>157</v>
      </c>
      <c r="U35" s="221">
        <v>5.33</v>
      </c>
      <c r="V35" s="221">
        <f>ROUND(E35*U35,2)</f>
        <v>2.4</v>
      </c>
      <c r="W35" s="221"/>
      <c r="X35" s="221" t="s">
        <v>181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238</v>
      </c>
      <c r="D36" s="256"/>
      <c r="E36" s="256"/>
      <c r="F36" s="256"/>
      <c r="G36" s="25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714</v>
      </c>
      <c r="D37" s="254"/>
      <c r="E37" s="255">
        <v>0.45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11</v>
      </c>
      <c r="B38" s="232" t="s">
        <v>243</v>
      </c>
      <c r="C38" s="248" t="s">
        <v>244</v>
      </c>
      <c r="D38" s="233" t="s">
        <v>237</v>
      </c>
      <c r="E38" s="234">
        <v>8.1750000000000007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6" t="s">
        <v>197</v>
      </c>
      <c r="S38" s="236" t="s">
        <v>157</v>
      </c>
      <c r="T38" s="237" t="s">
        <v>157</v>
      </c>
      <c r="U38" s="221">
        <v>0.41</v>
      </c>
      <c r="V38" s="221">
        <f>ROUND(E38*U38,2)</f>
        <v>3.35</v>
      </c>
      <c r="W38" s="221"/>
      <c r="X38" s="221" t="s">
        <v>181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0" t="s">
        <v>245</v>
      </c>
      <c r="D39" s="256"/>
      <c r="E39" s="256"/>
      <c r="F39" s="256"/>
      <c r="G39" s="256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199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1">
        <v>12</v>
      </c>
      <c r="B40" s="232" t="s">
        <v>246</v>
      </c>
      <c r="C40" s="248" t="s">
        <v>247</v>
      </c>
      <c r="D40" s="233" t="s">
        <v>248</v>
      </c>
      <c r="E40" s="234">
        <v>0.90749999999999997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1.0662499999999999</v>
      </c>
      <c r="O40" s="234">
        <f>ROUND(E40*N40,2)</f>
        <v>0.97</v>
      </c>
      <c r="P40" s="234">
        <v>0</v>
      </c>
      <c r="Q40" s="234">
        <f>ROUND(E40*P40,2)</f>
        <v>0</v>
      </c>
      <c r="R40" s="236" t="s">
        <v>197</v>
      </c>
      <c r="S40" s="236" t="s">
        <v>157</v>
      </c>
      <c r="T40" s="237" t="s">
        <v>157</v>
      </c>
      <c r="U40" s="221">
        <v>15.231</v>
      </c>
      <c r="V40" s="221">
        <f>ROUND(E40*U40,2)</f>
        <v>13.82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249</v>
      </c>
      <c r="D41" s="256"/>
      <c r="E41" s="256"/>
      <c r="F41" s="256"/>
      <c r="G41" s="256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250</v>
      </c>
      <c r="D42" s="254"/>
      <c r="E42" s="255"/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1" t="s">
        <v>715</v>
      </c>
      <c r="D43" s="254"/>
      <c r="E43" s="255">
        <v>0.80395000000000005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716</v>
      </c>
      <c r="D44" s="254"/>
      <c r="E44" s="255">
        <v>0.10355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1">
        <v>13</v>
      </c>
      <c r="B45" s="232" t="s">
        <v>254</v>
      </c>
      <c r="C45" s="248" t="s">
        <v>255</v>
      </c>
      <c r="D45" s="233" t="s">
        <v>237</v>
      </c>
      <c r="E45" s="234">
        <v>8.1750000000000007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1.919</v>
      </c>
      <c r="O45" s="234">
        <f>ROUND(E45*N45,2)</f>
        <v>15.69</v>
      </c>
      <c r="P45" s="234">
        <v>0</v>
      </c>
      <c r="Q45" s="234">
        <f>ROUND(E45*P45,2)</f>
        <v>0</v>
      </c>
      <c r="R45" s="236" t="s">
        <v>197</v>
      </c>
      <c r="S45" s="236" t="s">
        <v>157</v>
      </c>
      <c r="T45" s="237" t="s">
        <v>157</v>
      </c>
      <c r="U45" s="221">
        <v>2.58</v>
      </c>
      <c r="V45" s="221">
        <f>ROUND(E45*U45,2)</f>
        <v>21.09</v>
      </c>
      <c r="W45" s="221"/>
      <c r="X45" s="221" t="s">
        <v>181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1" t="s">
        <v>717</v>
      </c>
      <c r="D46" s="254"/>
      <c r="E46" s="255">
        <v>8.1750000000000007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1">
        <v>14</v>
      </c>
      <c r="B47" s="232" t="s">
        <v>257</v>
      </c>
      <c r="C47" s="248" t="s">
        <v>258</v>
      </c>
      <c r="D47" s="233" t="s">
        <v>237</v>
      </c>
      <c r="E47" s="234">
        <v>0.45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1.919</v>
      </c>
      <c r="O47" s="234">
        <f>ROUND(E47*N47,2)</f>
        <v>0.86</v>
      </c>
      <c r="P47" s="234">
        <v>0</v>
      </c>
      <c r="Q47" s="234">
        <f>ROUND(E47*P47,2)</f>
        <v>0</v>
      </c>
      <c r="R47" s="236" t="s">
        <v>197</v>
      </c>
      <c r="S47" s="236" t="s">
        <v>157</v>
      </c>
      <c r="T47" s="237" t="s">
        <v>157</v>
      </c>
      <c r="U47" s="221">
        <v>2.3170000000000002</v>
      </c>
      <c r="V47" s="221">
        <f>ROUND(E47*U47,2)</f>
        <v>1.04</v>
      </c>
      <c r="W47" s="221"/>
      <c r="X47" s="221" t="s">
        <v>181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718</v>
      </c>
      <c r="D48" s="254"/>
      <c r="E48" s="255">
        <v>0.45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201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3.75" outlineLevel="1" x14ac:dyDescent="0.2">
      <c r="A49" s="231">
        <v>15</v>
      </c>
      <c r="B49" s="232" t="s">
        <v>264</v>
      </c>
      <c r="C49" s="248" t="s">
        <v>265</v>
      </c>
      <c r="D49" s="233" t="s">
        <v>217</v>
      </c>
      <c r="E49" s="234">
        <v>156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2.1000000000000001E-4</v>
      </c>
      <c r="O49" s="234">
        <f>ROUND(E49*N49,2)</f>
        <v>0.03</v>
      </c>
      <c r="P49" s="234">
        <v>0</v>
      </c>
      <c r="Q49" s="234">
        <f>ROUND(E49*P49,2)</f>
        <v>0</v>
      </c>
      <c r="R49" s="236" t="s">
        <v>266</v>
      </c>
      <c r="S49" s="236" t="s">
        <v>157</v>
      </c>
      <c r="T49" s="237" t="s">
        <v>157</v>
      </c>
      <c r="U49" s="221">
        <v>0.27</v>
      </c>
      <c r="V49" s="221">
        <f>ROUND(E49*U49,2)</f>
        <v>42.12</v>
      </c>
      <c r="W49" s="221"/>
      <c r="X49" s="221" t="s">
        <v>181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267</v>
      </c>
      <c r="D50" s="254"/>
      <c r="E50" s="255"/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719</v>
      </c>
      <c r="D51" s="254"/>
      <c r="E51" s="255">
        <v>129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720</v>
      </c>
      <c r="D52" s="254"/>
      <c r="E52" s="255">
        <v>27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1">
        <v>16</v>
      </c>
      <c r="B53" s="232" t="s">
        <v>271</v>
      </c>
      <c r="C53" s="248" t="s">
        <v>272</v>
      </c>
      <c r="D53" s="233" t="s">
        <v>217</v>
      </c>
      <c r="E53" s="234">
        <v>58.5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4">
        <v>3.2000000000000003E-4</v>
      </c>
      <c r="O53" s="234">
        <f>ROUND(E53*N53,2)</f>
        <v>0.02</v>
      </c>
      <c r="P53" s="234">
        <v>0</v>
      </c>
      <c r="Q53" s="234">
        <f>ROUND(E53*P53,2)</f>
        <v>0</v>
      </c>
      <c r="R53" s="236" t="s">
        <v>273</v>
      </c>
      <c r="S53" s="236" t="s">
        <v>157</v>
      </c>
      <c r="T53" s="237" t="s">
        <v>157</v>
      </c>
      <c r="U53" s="221">
        <v>0.23599999999999999</v>
      </c>
      <c r="V53" s="221">
        <f>ROUND(E53*U53,2)</f>
        <v>13.81</v>
      </c>
      <c r="W53" s="221"/>
      <c r="X53" s="221" t="s">
        <v>181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721</v>
      </c>
      <c r="D54" s="254"/>
      <c r="E54" s="255">
        <v>58.5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201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1">
        <v>17</v>
      </c>
      <c r="B55" s="232" t="s">
        <v>278</v>
      </c>
      <c r="C55" s="248" t="s">
        <v>279</v>
      </c>
      <c r="D55" s="233" t="s">
        <v>217</v>
      </c>
      <c r="E55" s="234">
        <v>13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1.5970000000000002E-2</v>
      </c>
      <c r="O55" s="234">
        <f>ROUND(E55*N55,2)</f>
        <v>0.21</v>
      </c>
      <c r="P55" s="234">
        <v>0</v>
      </c>
      <c r="Q55" s="234">
        <f>ROUND(E55*P55,2)</f>
        <v>0</v>
      </c>
      <c r="R55" s="236" t="s">
        <v>280</v>
      </c>
      <c r="S55" s="236" t="s">
        <v>157</v>
      </c>
      <c r="T55" s="237" t="s">
        <v>157</v>
      </c>
      <c r="U55" s="221">
        <v>0.441</v>
      </c>
      <c r="V55" s="221">
        <f>ROUND(E55*U55,2)</f>
        <v>5.73</v>
      </c>
      <c r="W55" s="221"/>
      <c r="X55" s="221" t="s">
        <v>181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722</v>
      </c>
      <c r="D56" s="254"/>
      <c r="E56" s="255">
        <v>13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201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31">
        <v>18</v>
      </c>
      <c r="B57" s="232" t="s">
        <v>282</v>
      </c>
      <c r="C57" s="248" t="s">
        <v>283</v>
      </c>
      <c r="D57" s="233" t="s">
        <v>196</v>
      </c>
      <c r="E57" s="234">
        <v>26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0.12288</v>
      </c>
      <c r="O57" s="234">
        <f>ROUND(E57*N57,2)</f>
        <v>3.19</v>
      </c>
      <c r="P57" s="234">
        <v>0</v>
      </c>
      <c r="Q57" s="234">
        <f>ROUND(E57*P57,2)</f>
        <v>0</v>
      </c>
      <c r="R57" s="236" t="s">
        <v>280</v>
      </c>
      <c r="S57" s="236" t="s">
        <v>157</v>
      </c>
      <c r="T57" s="237" t="s">
        <v>157</v>
      </c>
      <c r="U57" s="221">
        <v>1.169</v>
      </c>
      <c r="V57" s="221">
        <f>ROUND(E57*U57,2)</f>
        <v>30.39</v>
      </c>
      <c r="W57" s="221"/>
      <c r="X57" s="221" t="s">
        <v>181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723</v>
      </c>
      <c r="D58" s="254"/>
      <c r="E58" s="255">
        <v>26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>
        <v>5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1">
        <v>19</v>
      </c>
      <c r="B59" s="232" t="s">
        <v>285</v>
      </c>
      <c r="C59" s="248" t="s">
        <v>286</v>
      </c>
      <c r="D59" s="233" t="s">
        <v>217</v>
      </c>
      <c r="E59" s="234">
        <v>13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4">
        <v>8.2400000000000008E-3</v>
      </c>
      <c r="O59" s="234">
        <f>ROUND(E59*N59,2)</f>
        <v>0.11</v>
      </c>
      <c r="P59" s="234">
        <v>0</v>
      </c>
      <c r="Q59" s="234">
        <f>ROUND(E59*P59,2)</f>
        <v>0</v>
      </c>
      <c r="R59" s="236" t="s">
        <v>287</v>
      </c>
      <c r="S59" s="236" t="s">
        <v>157</v>
      </c>
      <c r="T59" s="237" t="s">
        <v>157</v>
      </c>
      <c r="U59" s="221">
        <v>0.442</v>
      </c>
      <c r="V59" s="221">
        <f>ROUND(E59*U59,2)</f>
        <v>5.75</v>
      </c>
      <c r="W59" s="221"/>
      <c r="X59" s="221" t="s">
        <v>181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182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722</v>
      </c>
      <c r="D60" s="254"/>
      <c r="E60" s="255">
        <v>13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0">
        <v>20</v>
      </c>
      <c r="B61" s="241" t="s">
        <v>724</v>
      </c>
      <c r="C61" s="250" t="s">
        <v>725</v>
      </c>
      <c r="D61" s="242" t="s">
        <v>196</v>
      </c>
      <c r="E61" s="243">
        <v>0.36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0</v>
      </c>
      <c r="O61" s="243">
        <f>ROUND(E61*N61,2)</f>
        <v>0</v>
      </c>
      <c r="P61" s="243">
        <v>0</v>
      </c>
      <c r="Q61" s="243">
        <f>ROUND(E61*P61,2)</f>
        <v>0</v>
      </c>
      <c r="R61" s="245" t="s">
        <v>273</v>
      </c>
      <c r="S61" s="245" t="s">
        <v>157</v>
      </c>
      <c r="T61" s="246" t="s">
        <v>233</v>
      </c>
      <c r="U61" s="221">
        <v>0.13</v>
      </c>
      <c r="V61" s="221">
        <f>ROUND(E61*U61,2)</f>
        <v>0.05</v>
      </c>
      <c r="W61" s="221"/>
      <c r="X61" s="221" t="s">
        <v>181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0">
        <v>21</v>
      </c>
      <c r="B62" s="241" t="s">
        <v>292</v>
      </c>
      <c r="C62" s="250" t="s">
        <v>293</v>
      </c>
      <c r="D62" s="242" t="s">
        <v>294</v>
      </c>
      <c r="E62" s="243">
        <v>24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5"/>
      <c r="S62" s="245" t="s">
        <v>180</v>
      </c>
      <c r="T62" s="246" t="s">
        <v>158</v>
      </c>
      <c r="U62" s="221">
        <v>1</v>
      </c>
      <c r="V62" s="221">
        <f>ROUND(E62*U62,2)</f>
        <v>24</v>
      </c>
      <c r="W62" s="221"/>
      <c r="X62" s="221" t="s">
        <v>181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31">
        <v>22</v>
      </c>
      <c r="B63" s="232" t="s">
        <v>295</v>
      </c>
      <c r="C63" s="248" t="s">
        <v>296</v>
      </c>
      <c r="D63" s="233" t="s">
        <v>196</v>
      </c>
      <c r="E63" s="234">
        <v>94.65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5.9199999999999999E-3</v>
      </c>
      <c r="O63" s="234">
        <f>ROUND(E63*N63,2)</f>
        <v>0.56000000000000005</v>
      </c>
      <c r="P63" s="234">
        <v>0</v>
      </c>
      <c r="Q63" s="234">
        <f>ROUND(E63*P63,2)</f>
        <v>0</v>
      </c>
      <c r="R63" s="236" t="s">
        <v>297</v>
      </c>
      <c r="S63" s="236" t="s">
        <v>157</v>
      </c>
      <c r="T63" s="237" t="s">
        <v>157</v>
      </c>
      <c r="U63" s="221">
        <v>0.26687</v>
      </c>
      <c r="V63" s="221">
        <f>ROUND(E63*U63,2)</f>
        <v>25.26</v>
      </c>
      <c r="W63" s="221"/>
      <c r="X63" s="221" t="s">
        <v>298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299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726</v>
      </c>
      <c r="D64" s="254"/>
      <c r="E64" s="255">
        <v>94.65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1">
        <v>23</v>
      </c>
      <c r="B65" s="232" t="s">
        <v>301</v>
      </c>
      <c r="C65" s="248" t="s">
        <v>302</v>
      </c>
      <c r="D65" s="233" t="s">
        <v>196</v>
      </c>
      <c r="E65" s="234">
        <v>117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2.5500000000000002E-3</v>
      </c>
      <c r="O65" s="234">
        <f>ROUND(E65*N65,2)</f>
        <v>0.3</v>
      </c>
      <c r="P65" s="234">
        <v>0</v>
      </c>
      <c r="Q65" s="234">
        <f>ROUND(E65*P65,2)</f>
        <v>0</v>
      </c>
      <c r="R65" s="236" t="s">
        <v>297</v>
      </c>
      <c r="S65" s="236" t="s">
        <v>157</v>
      </c>
      <c r="T65" s="237" t="s">
        <v>157</v>
      </c>
      <c r="U65" s="221">
        <v>1.16123</v>
      </c>
      <c r="V65" s="221">
        <f>ROUND(E65*U65,2)</f>
        <v>135.86000000000001</v>
      </c>
      <c r="W65" s="221"/>
      <c r="X65" s="221" t="s">
        <v>298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299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303</v>
      </c>
      <c r="D66" s="238"/>
      <c r="E66" s="238"/>
      <c r="F66" s="238"/>
      <c r="G66" s="238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162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727</v>
      </c>
      <c r="D67" s="254"/>
      <c r="E67" s="255">
        <v>117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201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24</v>
      </c>
      <c r="B68" s="232" t="s">
        <v>728</v>
      </c>
      <c r="C68" s="248" t="s">
        <v>729</v>
      </c>
      <c r="D68" s="233" t="s">
        <v>196</v>
      </c>
      <c r="E68" s="234">
        <v>0.36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6.9959999999999994E-2</v>
      </c>
      <c r="O68" s="234">
        <f>ROUND(E68*N68,2)</f>
        <v>0.03</v>
      </c>
      <c r="P68" s="234">
        <v>6.8000000000000005E-2</v>
      </c>
      <c r="Q68" s="234">
        <f>ROUND(E68*P68,2)</f>
        <v>0.02</v>
      </c>
      <c r="R68" s="236" t="s">
        <v>297</v>
      </c>
      <c r="S68" s="236" t="s">
        <v>157</v>
      </c>
      <c r="T68" s="237" t="s">
        <v>233</v>
      </c>
      <c r="U68" s="221">
        <v>2.4514999999999998</v>
      </c>
      <c r="V68" s="221">
        <f>ROUND(E68*U68,2)</f>
        <v>0.88</v>
      </c>
      <c r="W68" s="221"/>
      <c r="X68" s="221" t="s">
        <v>298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299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17"/>
      <c r="B69" s="218"/>
      <c r="C69" s="249" t="s">
        <v>730</v>
      </c>
      <c r="D69" s="238"/>
      <c r="E69" s="238"/>
      <c r="F69" s="238"/>
      <c r="G69" s="238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162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39" t="str">
        <f>C69</f>
        <v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v>
      </c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17"/>
      <c r="B70" s="218"/>
      <c r="C70" s="262" t="s">
        <v>731</v>
      </c>
      <c r="D70" s="257"/>
      <c r="E70" s="257"/>
      <c r="F70" s="257"/>
      <c r="G70" s="257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10"/>
      <c r="Z70" s="210"/>
      <c r="AA70" s="210"/>
      <c r="AB70" s="210"/>
      <c r="AC70" s="210"/>
      <c r="AD70" s="210"/>
      <c r="AE70" s="210"/>
      <c r="AF70" s="210"/>
      <c r="AG70" s="210" t="s">
        <v>162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9" t="str">
        <f>C70</f>
        <v>Svislé přemístění ze 2. NP, nebo 1. PP, vodorovné vnitrostaveništní přemístění do 30 m, odvoz na skládku do 10 km. Bez poplatku za skládku.</v>
      </c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732</v>
      </c>
      <c r="D71" s="254"/>
      <c r="E71" s="255">
        <v>0.36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201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1">
        <v>25</v>
      </c>
      <c r="B72" s="232" t="s">
        <v>316</v>
      </c>
      <c r="C72" s="248" t="s">
        <v>317</v>
      </c>
      <c r="D72" s="233" t="s">
        <v>196</v>
      </c>
      <c r="E72" s="234">
        <v>134.55000000000001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1.9199999999999998E-2</v>
      </c>
      <c r="O72" s="234">
        <f>ROUND(E72*N72,2)</f>
        <v>2.58</v>
      </c>
      <c r="P72" s="234">
        <v>0</v>
      </c>
      <c r="Q72" s="234">
        <f>ROUND(E72*P72,2)</f>
        <v>0</v>
      </c>
      <c r="R72" s="236" t="s">
        <v>311</v>
      </c>
      <c r="S72" s="236" t="s">
        <v>157</v>
      </c>
      <c r="T72" s="237" t="s">
        <v>157</v>
      </c>
      <c r="U72" s="221">
        <v>0</v>
      </c>
      <c r="V72" s="221">
        <f>ROUND(E72*U72,2)</f>
        <v>0</v>
      </c>
      <c r="W72" s="221"/>
      <c r="X72" s="221" t="s">
        <v>312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314</v>
      </c>
      <c r="D73" s="254"/>
      <c r="E73" s="255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1" t="s">
        <v>733</v>
      </c>
      <c r="D74" s="254"/>
      <c r="E74" s="255">
        <v>134.55000000000001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201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31">
        <v>26</v>
      </c>
      <c r="B75" s="232" t="s">
        <v>319</v>
      </c>
      <c r="C75" s="248" t="s">
        <v>320</v>
      </c>
      <c r="D75" s="233" t="s">
        <v>204</v>
      </c>
      <c r="E75" s="234">
        <v>214.46100000000001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4.4999999999999999E-4</v>
      </c>
      <c r="O75" s="234">
        <f>ROUND(E75*N75,2)</f>
        <v>0.1</v>
      </c>
      <c r="P75" s="234">
        <v>0</v>
      </c>
      <c r="Q75" s="234">
        <f>ROUND(E75*P75,2)</f>
        <v>0</v>
      </c>
      <c r="R75" s="236" t="s">
        <v>311</v>
      </c>
      <c r="S75" s="236" t="s">
        <v>157</v>
      </c>
      <c r="T75" s="237" t="s">
        <v>157</v>
      </c>
      <c r="U75" s="221">
        <v>0</v>
      </c>
      <c r="V75" s="221">
        <f>ROUND(E75*U75,2)</f>
        <v>0</v>
      </c>
      <c r="W75" s="221"/>
      <c r="X75" s="221" t="s">
        <v>312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1" t="s">
        <v>734</v>
      </c>
      <c r="D76" s="254"/>
      <c r="E76" s="255">
        <v>214.46100000000001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3.75" outlineLevel="1" x14ac:dyDescent="0.2">
      <c r="A77" s="231">
        <v>27</v>
      </c>
      <c r="B77" s="232" t="s">
        <v>322</v>
      </c>
      <c r="C77" s="248" t="s">
        <v>323</v>
      </c>
      <c r="D77" s="233" t="s">
        <v>248</v>
      </c>
      <c r="E77" s="234">
        <v>53.599809999999998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208</v>
      </c>
      <c r="S77" s="236" t="s">
        <v>157</v>
      </c>
      <c r="T77" s="237" t="s">
        <v>157</v>
      </c>
      <c r="U77" s="221">
        <v>2.1</v>
      </c>
      <c r="V77" s="221">
        <f>ROUND(E77*U77,2)</f>
        <v>112.56</v>
      </c>
      <c r="W77" s="221"/>
      <c r="X77" s="221" t="s">
        <v>324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325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326</v>
      </c>
      <c r="D78" s="256"/>
      <c r="E78" s="256"/>
      <c r="F78" s="256"/>
      <c r="G78" s="256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4" t="s">
        <v>152</v>
      </c>
      <c r="B79" s="225" t="s">
        <v>94</v>
      </c>
      <c r="C79" s="247" t="s">
        <v>95</v>
      </c>
      <c r="D79" s="226"/>
      <c r="E79" s="227"/>
      <c r="F79" s="228"/>
      <c r="G79" s="228">
        <f>SUMIF(AG80:AG123,"&lt;&gt;NOR",G80:G123)</f>
        <v>0</v>
      </c>
      <c r="H79" s="228"/>
      <c r="I79" s="228">
        <f>SUM(I80:I123)</f>
        <v>0</v>
      </c>
      <c r="J79" s="228"/>
      <c r="K79" s="228">
        <f>SUM(K80:K123)</f>
        <v>0</v>
      </c>
      <c r="L79" s="228"/>
      <c r="M79" s="228">
        <f>SUM(M80:M123)</f>
        <v>0</v>
      </c>
      <c r="N79" s="227"/>
      <c r="O79" s="227">
        <f>SUM(O80:O123)</f>
        <v>0.03</v>
      </c>
      <c r="P79" s="227"/>
      <c r="Q79" s="227">
        <f>SUM(Q80:Q123)</f>
        <v>28.789999999999996</v>
      </c>
      <c r="R79" s="228"/>
      <c r="S79" s="228"/>
      <c r="T79" s="229"/>
      <c r="U79" s="223"/>
      <c r="V79" s="223">
        <f>SUM(V80:V123)</f>
        <v>724.81</v>
      </c>
      <c r="W79" s="223"/>
      <c r="X79" s="223"/>
      <c r="AG79" t="s">
        <v>153</v>
      </c>
    </row>
    <row r="80" spans="1:60" outlineLevel="1" x14ac:dyDescent="0.2">
      <c r="A80" s="231">
        <v>28</v>
      </c>
      <c r="B80" s="232" t="s">
        <v>327</v>
      </c>
      <c r="C80" s="248" t="s">
        <v>328</v>
      </c>
      <c r="D80" s="233" t="s">
        <v>204</v>
      </c>
      <c r="E80" s="234">
        <v>260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0</v>
      </c>
      <c r="O80" s="234">
        <f>ROUND(E80*N80,2)</f>
        <v>0</v>
      </c>
      <c r="P80" s="234">
        <v>5.0000000000000001E-3</v>
      </c>
      <c r="Q80" s="234">
        <f>ROUND(E80*P80,2)</f>
        <v>1.3</v>
      </c>
      <c r="R80" s="236" t="s">
        <v>329</v>
      </c>
      <c r="S80" s="236" t="s">
        <v>157</v>
      </c>
      <c r="T80" s="237" t="s">
        <v>157</v>
      </c>
      <c r="U80" s="221">
        <v>0.39</v>
      </c>
      <c r="V80" s="221">
        <f>ROUND(E80*U80,2)</f>
        <v>101.4</v>
      </c>
      <c r="W80" s="221"/>
      <c r="X80" s="221" t="s">
        <v>181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182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17"/>
      <c r="B81" s="218"/>
      <c r="C81" s="260" t="s">
        <v>330</v>
      </c>
      <c r="D81" s="256"/>
      <c r="E81" s="256"/>
      <c r="F81" s="256"/>
      <c r="G81" s="256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199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39" t="str">
        <f>C81</f>
        <v>kanálů, šachet a žump, manipulace s deskami do vzdálenosti 8 m od osy kanálu, očištění nebo vysekání betonu kolem závěsných ok pro zachycení háků zvedacího mechanizmu,</v>
      </c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1" t="s">
        <v>735</v>
      </c>
      <c r="D82" s="254"/>
      <c r="E82" s="255">
        <v>215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201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61" t="s">
        <v>736</v>
      </c>
      <c r="D83" s="254"/>
      <c r="E83" s="255">
        <v>45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10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1">
        <v>29</v>
      </c>
      <c r="B84" s="232" t="s">
        <v>334</v>
      </c>
      <c r="C84" s="248" t="s">
        <v>335</v>
      </c>
      <c r="D84" s="233" t="s">
        <v>237</v>
      </c>
      <c r="E84" s="234">
        <v>8.1750000000000007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2.2000000000000002</v>
      </c>
      <c r="Q84" s="234">
        <f>ROUND(E84*P84,2)</f>
        <v>17.989999999999998</v>
      </c>
      <c r="R84" s="236" t="s">
        <v>329</v>
      </c>
      <c r="S84" s="236" t="s">
        <v>157</v>
      </c>
      <c r="T84" s="237" t="s">
        <v>157</v>
      </c>
      <c r="U84" s="221">
        <v>10.67</v>
      </c>
      <c r="V84" s="221">
        <f>ROUND(E84*U84,2)</f>
        <v>87.23</v>
      </c>
      <c r="W84" s="221"/>
      <c r="X84" s="221" t="s">
        <v>181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182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737</v>
      </c>
      <c r="D85" s="254"/>
      <c r="E85" s="255">
        <v>7.0949999999999998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201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738</v>
      </c>
      <c r="D86" s="254"/>
      <c r="E86" s="255">
        <v>1.08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31">
        <v>30</v>
      </c>
      <c r="B87" s="232" t="s">
        <v>339</v>
      </c>
      <c r="C87" s="248" t="s">
        <v>340</v>
      </c>
      <c r="D87" s="233" t="s">
        <v>237</v>
      </c>
      <c r="E87" s="234">
        <v>8.1750000000000007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6" t="s">
        <v>329</v>
      </c>
      <c r="S87" s="236" t="s">
        <v>157</v>
      </c>
      <c r="T87" s="237" t="s">
        <v>157</v>
      </c>
      <c r="U87" s="221">
        <v>4.8280000000000003</v>
      </c>
      <c r="V87" s="221">
        <f>ROUND(E87*U87,2)</f>
        <v>39.47</v>
      </c>
      <c r="W87" s="221"/>
      <c r="X87" s="221" t="s">
        <v>181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182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713</v>
      </c>
      <c r="D88" s="254"/>
      <c r="E88" s="255">
        <v>8.1750000000000007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201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1">
        <v>31</v>
      </c>
      <c r="B89" s="232" t="s">
        <v>341</v>
      </c>
      <c r="C89" s="248" t="s">
        <v>342</v>
      </c>
      <c r="D89" s="233" t="s">
        <v>196</v>
      </c>
      <c r="E89" s="234">
        <v>117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0</v>
      </c>
      <c r="O89" s="234">
        <f>ROUND(E89*N89,2)</f>
        <v>0</v>
      </c>
      <c r="P89" s="234">
        <v>0.02</v>
      </c>
      <c r="Q89" s="234">
        <f>ROUND(E89*P89,2)</f>
        <v>2.34</v>
      </c>
      <c r="R89" s="236" t="s">
        <v>329</v>
      </c>
      <c r="S89" s="236" t="s">
        <v>157</v>
      </c>
      <c r="T89" s="237" t="s">
        <v>157</v>
      </c>
      <c r="U89" s="221">
        <v>7.8E-2</v>
      </c>
      <c r="V89" s="221">
        <f>ROUND(E89*U89,2)</f>
        <v>9.1300000000000008</v>
      </c>
      <c r="W89" s="221"/>
      <c r="X89" s="221" t="s">
        <v>181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182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0" t="s">
        <v>343</v>
      </c>
      <c r="D90" s="256"/>
      <c r="E90" s="256"/>
      <c r="F90" s="256"/>
      <c r="G90" s="256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199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32</v>
      </c>
      <c r="B91" s="232" t="s">
        <v>346</v>
      </c>
      <c r="C91" s="248" t="s">
        <v>347</v>
      </c>
      <c r="D91" s="233" t="s">
        <v>196</v>
      </c>
      <c r="E91" s="234">
        <v>26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6" t="s">
        <v>329</v>
      </c>
      <c r="S91" s="236" t="s">
        <v>157</v>
      </c>
      <c r="T91" s="237" t="s">
        <v>157</v>
      </c>
      <c r="U91" s="221">
        <v>0.44</v>
      </c>
      <c r="V91" s="221">
        <f>ROUND(E91*U91,2)</f>
        <v>11.44</v>
      </c>
      <c r="W91" s="221"/>
      <c r="X91" s="221" t="s">
        <v>181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182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0" t="s">
        <v>343</v>
      </c>
      <c r="D92" s="256"/>
      <c r="E92" s="256"/>
      <c r="F92" s="256"/>
      <c r="G92" s="256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199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739</v>
      </c>
      <c r="D93" s="254"/>
      <c r="E93" s="255">
        <v>26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201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1">
        <v>33</v>
      </c>
      <c r="B94" s="232" t="s">
        <v>349</v>
      </c>
      <c r="C94" s="248" t="s">
        <v>350</v>
      </c>
      <c r="D94" s="233" t="s">
        <v>217</v>
      </c>
      <c r="E94" s="234">
        <v>58.5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4.0000000000000002E-4</v>
      </c>
      <c r="Q94" s="234">
        <f>ROUND(E94*P94,2)</f>
        <v>0.02</v>
      </c>
      <c r="R94" s="236" t="s">
        <v>329</v>
      </c>
      <c r="S94" s="236" t="s">
        <v>157</v>
      </c>
      <c r="T94" s="237" t="s">
        <v>157</v>
      </c>
      <c r="U94" s="221">
        <v>7.0000000000000007E-2</v>
      </c>
      <c r="V94" s="221">
        <f>ROUND(E94*U94,2)</f>
        <v>4.0999999999999996</v>
      </c>
      <c r="W94" s="221"/>
      <c r="X94" s="221" t="s">
        <v>181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1" t="s">
        <v>740</v>
      </c>
      <c r="D95" s="254"/>
      <c r="E95" s="255">
        <v>58.5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201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34</v>
      </c>
      <c r="B96" s="232" t="s">
        <v>352</v>
      </c>
      <c r="C96" s="248" t="s">
        <v>353</v>
      </c>
      <c r="D96" s="233" t="s">
        <v>217</v>
      </c>
      <c r="E96" s="234">
        <v>13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8.2400000000000008E-3</v>
      </c>
      <c r="Q96" s="234">
        <f>ROUND(E96*P96,2)</f>
        <v>0.11</v>
      </c>
      <c r="R96" s="236" t="s">
        <v>329</v>
      </c>
      <c r="S96" s="236" t="s">
        <v>157</v>
      </c>
      <c r="T96" s="237" t="s">
        <v>157</v>
      </c>
      <c r="U96" s="221">
        <v>0.09</v>
      </c>
      <c r="V96" s="221">
        <f>ROUND(E96*U96,2)</f>
        <v>1.17</v>
      </c>
      <c r="W96" s="221"/>
      <c r="X96" s="221" t="s">
        <v>181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182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1" t="s">
        <v>741</v>
      </c>
      <c r="D97" s="254"/>
      <c r="E97" s="255">
        <v>13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201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35</v>
      </c>
      <c r="B98" s="232" t="s">
        <v>356</v>
      </c>
      <c r="C98" s="248" t="s">
        <v>357</v>
      </c>
      <c r="D98" s="233" t="s">
        <v>217</v>
      </c>
      <c r="E98" s="234">
        <v>102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4.6000000000000001E-4</v>
      </c>
      <c r="Q98" s="234">
        <f>ROUND(E98*P98,2)</f>
        <v>0.05</v>
      </c>
      <c r="R98" s="236" t="s">
        <v>329</v>
      </c>
      <c r="S98" s="236" t="s">
        <v>157</v>
      </c>
      <c r="T98" s="237" t="s">
        <v>157</v>
      </c>
      <c r="U98" s="221">
        <v>0.81</v>
      </c>
      <c r="V98" s="221">
        <f>ROUND(E98*U98,2)</f>
        <v>82.62</v>
      </c>
      <c r="W98" s="221"/>
      <c r="X98" s="221" t="s">
        <v>181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1" t="s">
        <v>742</v>
      </c>
      <c r="D99" s="254"/>
      <c r="E99" s="255">
        <v>39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201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1" t="s">
        <v>708</v>
      </c>
      <c r="D100" s="254"/>
      <c r="E100" s="255">
        <v>63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201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1">
        <v>36</v>
      </c>
      <c r="B101" s="232" t="s">
        <v>359</v>
      </c>
      <c r="C101" s="248" t="s">
        <v>360</v>
      </c>
      <c r="D101" s="233" t="s">
        <v>217</v>
      </c>
      <c r="E101" s="234">
        <v>280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4">
        <v>0</v>
      </c>
      <c r="O101" s="234">
        <f>ROUND(E101*N101,2)</f>
        <v>0</v>
      </c>
      <c r="P101" s="234">
        <v>4.6000000000000001E-4</v>
      </c>
      <c r="Q101" s="234">
        <f>ROUND(E101*P101,2)</f>
        <v>0.13</v>
      </c>
      <c r="R101" s="236" t="s">
        <v>329</v>
      </c>
      <c r="S101" s="236" t="s">
        <v>157</v>
      </c>
      <c r="T101" s="237" t="s">
        <v>157</v>
      </c>
      <c r="U101" s="221">
        <v>0.9</v>
      </c>
      <c r="V101" s="221">
        <f>ROUND(E101*U101,2)</f>
        <v>252</v>
      </c>
      <c r="W101" s="221"/>
      <c r="X101" s="221" t="s">
        <v>181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743</v>
      </c>
      <c r="D102" s="254"/>
      <c r="E102" s="255">
        <v>280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201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1" x14ac:dyDescent="0.2">
      <c r="A103" s="231">
        <v>37</v>
      </c>
      <c r="B103" s="232" t="s">
        <v>744</v>
      </c>
      <c r="C103" s="248" t="s">
        <v>745</v>
      </c>
      <c r="D103" s="233" t="s">
        <v>204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1.33E-3</v>
      </c>
      <c r="O103" s="234">
        <f>ROUND(E103*N103,2)</f>
        <v>0</v>
      </c>
      <c r="P103" s="234">
        <v>7.3999999999999996E-2</v>
      </c>
      <c r="Q103" s="234">
        <f>ROUND(E103*P103,2)</f>
        <v>7.0000000000000007E-2</v>
      </c>
      <c r="R103" s="236" t="s">
        <v>329</v>
      </c>
      <c r="S103" s="236" t="s">
        <v>157</v>
      </c>
      <c r="T103" s="237" t="s">
        <v>157</v>
      </c>
      <c r="U103" s="221">
        <v>0.79600000000000004</v>
      </c>
      <c r="V103" s="221">
        <f>ROUND(E103*U103,2)</f>
        <v>0.8</v>
      </c>
      <c r="W103" s="221"/>
      <c r="X103" s="221" t="s">
        <v>181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0" t="s">
        <v>746</v>
      </c>
      <c r="D104" s="256"/>
      <c r="E104" s="256"/>
      <c r="F104" s="256"/>
      <c r="G104" s="256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199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1">
        <v>38</v>
      </c>
      <c r="B105" s="232" t="s">
        <v>365</v>
      </c>
      <c r="C105" s="248" t="s">
        <v>366</v>
      </c>
      <c r="D105" s="233" t="s">
        <v>217</v>
      </c>
      <c r="E105" s="234">
        <v>19.5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4">
        <v>4.8999999999999998E-4</v>
      </c>
      <c r="O105" s="234">
        <f>ROUND(E105*N105,2)</f>
        <v>0.01</v>
      </c>
      <c r="P105" s="234">
        <v>3.7999999999999999E-2</v>
      </c>
      <c r="Q105" s="234">
        <f>ROUND(E105*P105,2)</f>
        <v>0.74</v>
      </c>
      <c r="R105" s="236" t="s">
        <v>329</v>
      </c>
      <c r="S105" s="236" t="s">
        <v>157</v>
      </c>
      <c r="T105" s="237" t="s">
        <v>157</v>
      </c>
      <c r="U105" s="221">
        <v>0.59499999999999997</v>
      </c>
      <c r="V105" s="221">
        <f>ROUND(E105*U105,2)</f>
        <v>11.6</v>
      </c>
      <c r="W105" s="221"/>
      <c r="X105" s="221" t="s">
        <v>181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182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9" t="s">
        <v>367</v>
      </c>
      <c r="D106" s="238"/>
      <c r="E106" s="238"/>
      <c r="F106" s="238"/>
      <c r="G106" s="238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162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1" t="s">
        <v>747</v>
      </c>
      <c r="D107" s="254"/>
      <c r="E107" s="255">
        <v>19.5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201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1">
        <v>39</v>
      </c>
      <c r="B108" s="232" t="s">
        <v>368</v>
      </c>
      <c r="C108" s="248" t="s">
        <v>369</v>
      </c>
      <c r="D108" s="233" t="s">
        <v>217</v>
      </c>
      <c r="E108" s="234">
        <v>31.5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4.8999999999999998E-4</v>
      </c>
      <c r="O108" s="234">
        <f>ROUND(E108*N108,2)</f>
        <v>0.02</v>
      </c>
      <c r="P108" s="234">
        <v>8.1000000000000003E-2</v>
      </c>
      <c r="Q108" s="234">
        <f>ROUND(E108*P108,2)</f>
        <v>2.5499999999999998</v>
      </c>
      <c r="R108" s="236" t="s">
        <v>329</v>
      </c>
      <c r="S108" s="236" t="s">
        <v>157</v>
      </c>
      <c r="T108" s="237" t="s">
        <v>157</v>
      </c>
      <c r="U108" s="221">
        <v>0.81200000000000006</v>
      </c>
      <c r="V108" s="221">
        <f>ROUND(E108*U108,2)</f>
        <v>25.58</v>
      </c>
      <c r="W108" s="221"/>
      <c r="X108" s="221" t="s">
        <v>181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182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367</v>
      </c>
      <c r="D109" s="238"/>
      <c r="E109" s="238"/>
      <c r="F109" s="238"/>
      <c r="G109" s="238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748</v>
      </c>
      <c r="D110" s="254"/>
      <c r="E110" s="255">
        <v>31.5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1">
        <v>40</v>
      </c>
      <c r="B111" s="232" t="s">
        <v>371</v>
      </c>
      <c r="C111" s="248" t="s">
        <v>372</v>
      </c>
      <c r="D111" s="233" t="s">
        <v>217</v>
      </c>
      <c r="E111" s="234">
        <v>51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</v>
      </c>
      <c r="O111" s="234">
        <f>ROUND(E111*N111,2)</f>
        <v>0</v>
      </c>
      <c r="P111" s="234">
        <v>0.04</v>
      </c>
      <c r="Q111" s="234">
        <f>ROUND(E111*P111,2)</f>
        <v>2.04</v>
      </c>
      <c r="R111" s="236" t="s">
        <v>329</v>
      </c>
      <c r="S111" s="236" t="s">
        <v>157</v>
      </c>
      <c r="T111" s="237" t="s">
        <v>157</v>
      </c>
      <c r="U111" s="221">
        <v>0.18</v>
      </c>
      <c r="V111" s="221">
        <f>ROUND(E111*U111,2)</f>
        <v>9.18</v>
      </c>
      <c r="W111" s="221"/>
      <c r="X111" s="221" t="s">
        <v>181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1" t="s">
        <v>709</v>
      </c>
      <c r="D112" s="254"/>
      <c r="E112" s="255">
        <v>19.5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201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1" t="s">
        <v>749</v>
      </c>
      <c r="D113" s="254"/>
      <c r="E113" s="255">
        <v>31.5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201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1">
        <v>41</v>
      </c>
      <c r="B114" s="232" t="s">
        <v>374</v>
      </c>
      <c r="C114" s="248" t="s">
        <v>375</v>
      </c>
      <c r="D114" s="233" t="s">
        <v>217</v>
      </c>
      <c r="E114" s="234">
        <v>15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0</v>
      </c>
      <c r="O114" s="234">
        <f>ROUND(E114*N114,2)</f>
        <v>0</v>
      </c>
      <c r="P114" s="234">
        <v>6.6000000000000003E-2</v>
      </c>
      <c r="Q114" s="234">
        <f>ROUND(E114*P114,2)</f>
        <v>0.99</v>
      </c>
      <c r="R114" s="236" t="s">
        <v>329</v>
      </c>
      <c r="S114" s="236" t="s">
        <v>157</v>
      </c>
      <c r="T114" s="237" t="s">
        <v>157</v>
      </c>
      <c r="U114" s="221">
        <v>1.2709999999999999</v>
      </c>
      <c r="V114" s="221">
        <f>ROUND(E114*U114,2)</f>
        <v>19.07</v>
      </c>
      <c r="W114" s="221"/>
      <c r="X114" s="221" t="s">
        <v>181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182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0" t="s">
        <v>376</v>
      </c>
      <c r="D115" s="256"/>
      <c r="E115" s="256"/>
      <c r="F115" s="256"/>
      <c r="G115" s="25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199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1">
        <v>42</v>
      </c>
      <c r="B116" s="232" t="s">
        <v>377</v>
      </c>
      <c r="C116" s="248" t="s">
        <v>378</v>
      </c>
      <c r="D116" s="233" t="s">
        <v>196</v>
      </c>
      <c r="E116" s="234">
        <v>26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 t="s">
        <v>379</v>
      </c>
      <c r="S116" s="236" t="s">
        <v>157</v>
      </c>
      <c r="T116" s="237" t="s">
        <v>157</v>
      </c>
      <c r="U116" s="221">
        <v>0.23599999999999999</v>
      </c>
      <c r="V116" s="221">
        <f>ROUND(E116*U116,2)</f>
        <v>6.14</v>
      </c>
      <c r="W116" s="221"/>
      <c r="X116" s="221" t="s">
        <v>181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17"/>
      <c r="B117" s="218"/>
      <c r="C117" s="260" t="s">
        <v>380</v>
      </c>
      <c r="D117" s="256"/>
      <c r="E117" s="256"/>
      <c r="F117" s="256"/>
      <c r="G117" s="256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199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39" t="str">
        <f>C117</f>
        <v>krajníků, desek nebo panelů od spojovacího materiálu s odklizením a uložením očištěných hmot a spojovacího materiálu na skládku na vzdálenost do 10 m</v>
      </c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1" t="s">
        <v>723</v>
      </c>
      <c r="D118" s="254"/>
      <c r="E118" s="255">
        <v>26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43</v>
      </c>
      <c r="B119" s="232" t="s">
        <v>381</v>
      </c>
      <c r="C119" s="248" t="s">
        <v>382</v>
      </c>
      <c r="D119" s="233" t="s">
        <v>196</v>
      </c>
      <c r="E119" s="234">
        <v>94.65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4.8700000000000002E-3</v>
      </c>
      <c r="Q119" s="234">
        <f>ROUND(E119*P119,2)</f>
        <v>0.46</v>
      </c>
      <c r="R119" s="236" t="s">
        <v>266</v>
      </c>
      <c r="S119" s="236" t="s">
        <v>157</v>
      </c>
      <c r="T119" s="237" t="s">
        <v>157</v>
      </c>
      <c r="U119" s="221">
        <v>4.1000000000000002E-2</v>
      </c>
      <c r="V119" s="221">
        <f>ROUND(E119*U119,2)</f>
        <v>3.88</v>
      </c>
      <c r="W119" s="221"/>
      <c r="X119" s="221" t="s">
        <v>181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182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1" t="s">
        <v>750</v>
      </c>
      <c r="D120" s="254"/>
      <c r="E120" s="255">
        <v>83.85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201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61" t="s">
        <v>751</v>
      </c>
      <c r="D121" s="254"/>
      <c r="E121" s="255">
        <v>10.8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201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0">
        <v>44</v>
      </c>
      <c r="B122" s="241" t="s">
        <v>391</v>
      </c>
      <c r="C122" s="250" t="s">
        <v>392</v>
      </c>
      <c r="D122" s="242" t="s">
        <v>294</v>
      </c>
      <c r="E122" s="243">
        <v>36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3">
        <v>0</v>
      </c>
      <c r="O122" s="243">
        <f>ROUND(E122*N122,2)</f>
        <v>0</v>
      </c>
      <c r="P122" s="243">
        <v>0</v>
      </c>
      <c r="Q122" s="243">
        <f>ROUND(E122*P122,2)</f>
        <v>0</v>
      </c>
      <c r="R122" s="245"/>
      <c r="S122" s="245" t="s">
        <v>180</v>
      </c>
      <c r="T122" s="246" t="s">
        <v>158</v>
      </c>
      <c r="U122" s="221">
        <v>1</v>
      </c>
      <c r="V122" s="221">
        <f>ROUND(E122*U122,2)</f>
        <v>36</v>
      </c>
      <c r="W122" s="221"/>
      <c r="X122" s="221" t="s">
        <v>181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182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0">
        <v>45</v>
      </c>
      <c r="B123" s="241" t="s">
        <v>393</v>
      </c>
      <c r="C123" s="250" t="s">
        <v>394</v>
      </c>
      <c r="D123" s="242" t="s">
        <v>294</v>
      </c>
      <c r="E123" s="243">
        <v>24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21</v>
      </c>
      <c r="M123" s="245">
        <f>G123*(1+L123/100)</f>
        <v>0</v>
      </c>
      <c r="N123" s="243">
        <v>0</v>
      </c>
      <c r="O123" s="243">
        <f>ROUND(E123*N123,2)</f>
        <v>0</v>
      </c>
      <c r="P123" s="243">
        <v>0</v>
      </c>
      <c r="Q123" s="243">
        <f>ROUND(E123*P123,2)</f>
        <v>0</v>
      </c>
      <c r="R123" s="245"/>
      <c r="S123" s="245" t="s">
        <v>180</v>
      </c>
      <c r="T123" s="246" t="s">
        <v>158</v>
      </c>
      <c r="U123" s="221">
        <v>1</v>
      </c>
      <c r="V123" s="221">
        <f>ROUND(E123*U123,2)</f>
        <v>24</v>
      </c>
      <c r="W123" s="221"/>
      <c r="X123" s="221" t="s">
        <v>181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182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152</v>
      </c>
      <c r="B124" s="225" t="s">
        <v>98</v>
      </c>
      <c r="C124" s="247" t="s">
        <v>99</v>
      </c>
      <c r="D124" s="226"/>
      <c r="E124" s="227"/>
      <c r="F124" s="228"/>
      <c r="G124" s="228">
        <f>SUMIF(AG125:AG125,"&lt;&gt;NOR",G125:G125)</f>
        <v>0</v>
      </c>
      <c r="H124" s="228"/>
      <c r="I124" s="228">
        <f>SUM(I125:I125)</f>
        <v>0</v>
      </c>
      <c r="J124" s="228"/>
      <c r="K124" s="228">
        <f>SUM(K125:K125)</f>
        <v>0</v>
      </c>
      <c r="L124" s="228"/>
      <c r="M124" s="228">
        <f>SUM(M125:M125)</f>
        <v>0</v>
      </c>
      <c r="N124" s="227"/>
      <c r="O124" s="227">
        <f>SUM(O125:O125)</f>
        <v>0</v>
      </c>
      <c r="P124" s="227"/>
      <c r="Q124" s="227">
        <f>SUM(Q125:Q125)</f>
        <v>0</v>
      </c>
      <c r="R124" s="228"/>
      <c r="S124" s="228"/>
      <c r="T124" s="229"/>
      <c r="U124" s="223"/>
      <c r="V124" s="223">
        <f>SUM(V125:V125)</f>
        <v>11.25</v>
      </c>
      <c r="W124" s="223"/>
      <c r="X124" s="223"/>
      <c r="AG124" t="s">
        <v>153</v>
      </c>
    </row>
    <row r="125" spans="1:60" outlineLevel="1" x14ac:dyDescent="0.2">
      <c r="A125" s="240">
        <v>46</v>
      </c>
      <c r="B125" s="241" t="s">
        <v>399</v>
      </c>
      <c r="C125" s="250" t="s">
        <v>400</v>
      </c>
      <c r="D125" s="242" t="s">
        <v>196</v>
      </c>
      <c r="E125" s="243">
        <v>750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</v>
      </c>
      <c r="O125" s="243">
        <f>ROUND(E125*N125,2)</f>
        <v>0</v>
      </c>
      <c r="P125" s="243">
        <v>0</v>
      </c>
      <c r="Q125" s="243">
        <f>ROUND(E125*P125,2)</f>
        <v>0</v>
      </c>
      <c r="R125" s="245" t="s">
        <v>208</v>
      </c>
      <c r="S125" s="245" t="s">
        <v>157</v>
      </c>
      <c r="T125" s="246" t="s">
        <v>157</v>
      </c>
      <c r="U125" s="221">
        <v>1.4999999999999999E-2</v>
      </c>
      <c r="V125" s="221">
        <f>ROUND(E125*U125,2)</f>
        <v>11.25</v>
      </c>
      <c r="W125" s="221"/>
      <c r="X125" s="221" t="s">
        <v>181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182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24" t="s">
        <v>152</v>
      </c>
      <c r="B126" s="225" t="s">
        <v>100</v>
      </c>
      <c r="C126" s="247" t="s">
        <v>101</v>
      </c>
      <c r="D126" s="226"/>
      <c r="E126" s="227"/>
      <c r="F126" s="228"/>
      <c r="G126" s="228">
        <f>SUMIF(AG127:AG127,"&lt;&gt;NOR",G127:G127)</f>
        <v>0</v>
      </c>
      <c r="H126" s="228"/>
      <c r="I126" s="228">
        <f>SUM(I127:I127)</f>
        <v>0</v>
      </c>
      <c r="J126" s="228"/>
      <c r="K126" s="228">
        <f>SUM(K127:K127)</f>
        <v>0</v>
      </c>
      <c r="L126" s="228"/>
      <c r="M126" s="228">
        <f>SUM(M127:M127)</f>
        <v>0</v>
      </c>
      <c r="N126" s="227"/>
      <c r="O126" s="227">
        <f>SUM(O127:O127)</f>
        <v>0</v>
      </c>
      <c r="P126" s="227"/>
      <c r="Q126" s="227">
        <f>SUM(Q127:Q127)</f>
        <v>0</v>
      </c>
      <c r="R126" s="228"/>
      <c r="S126" s="228"/>
      <c r="T126" s="229"/>
      <c r="U126" s="223"/>
      <c r="V126" s="223">
        <f>SUM(V127:V127)</f>
        <v>24</v>
      </c>
      <c r="W126" s="223"/>
      <c r="X126" s="223"/>
      <c r="AG126" t="s">
        <v>153</v>
      </c>
    </row>
    <row r="127" spans="1:60" outlineLevel="1" x14ac:dyDescent="0.2">
      <c r="A127" s="240">
        <v>47</v>
      </c>
      <c r="B127" s="241" t="s">
        <v>407</v>
      </c>
      <c r="C127" s="250" t="s">
        <v>408</v>
      </c>
      <c r="D127" s="242" t="s">
        <v>294</v>
      </c>
      <c r="E127" s="243">
        <v>24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21</v>
      </c>
      <c r="M127" s="245">
        <f>G127*(1+L127/100)</f>
        <v>0</v>
      </c>
      <c r="N127" s="243">
        <v>0</v>
      </c>
      <c r="O127" s="243">
        <f>ROUND(E127*N127,2)</f>
        <v>0</v>
      </c>
      <c r="P127" s="243">
        <v>0</v>
      </c>
      <c r="Q127" s="243">
        <f>ROUND(E127*P127,2)</f>
        <v>0</v>
      </c>
      <c r="R127" s="245"/>
      <c r="S127" s="245" t="s">
        <v>157</v>
      </c>
      <c r="T127" s="246" t="s">
        <v>157</v>
      </c>
      <c r="U127" s="221">
        <v>1</v>
      </c>
      <c r="V127" s="221">
        <f>ROUND(E127*U127,2)</f>
        <v>24</v>
      </c>
      <c r="W127" s="221"/>
      <c r="X127" s="221" t="s">
        <v>181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182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4" t="s">
        <v>152</v>
      </c>
      <c r="B128" s="225" t="s">
        <v>102</v>
      </c>
      <c r="C128" s="247" t="s">
        <v>103</v>
      </c>
      <c r="D128" s="226"/>
      <c r="E128" s="227"/>
      <c r="F128" s="228"/>
      <c r="G128" s="228">
        <f>SUMIF(AG129:AG134,"&lt;&gt;NOR",G129:G134)</f>
        <v>0</v>
      </c>
      <c r="H128" s="228"/>
      <c r="I128" s="228">
        <f>SUM(I129:I134)</f>
        <v>0</v>
      </c>
      <c r="J128" s="228"/>
      <c r="K128" s="228">
        <f>SUM(K129:K134)</f>
        <v>0</v>
      </c>
      <c r="L128" s="228"/>
      <c r="M128" s="228">
        <f>SUM(M129:M134)</f>
        <v>0</v>
      </c>
      <c r="N128" s="227"/>
      <c r="O128" s="227">
        <f>SUM(O129:O134)</f>
        <v>0.01</v>
      </c>
      <c r="P128" s="227"/>
      <c r="Q128" s="227">
        <f>SUM(Q129:Q134)</f>
        <v>0.14000000000000001</v>
      </c>
      <c r="R128" s="228"/>
      <c r="S128" s="228"/>
      <c r="T128" s="229"/>
      <c r="U128" s="223"/>
      <c r="V128" s="223">
        <f>SUM(V129:V134)</f>
        <v>22.89</v>
      </c>
      <c r="W128" s="223"/>
      <c r="X128" s="223"/>
      <c r="AG128" t="s">
        <v>153</v>
      </c>
    </row>
    <row r="129" spans="1:60" outlineLevel="1" x14ac:dyDescent="0.2">
      <c r="A129" s="240">
        <v>48</v>
      </c>
      <c r="B129" s="241" t="s">
        <v>413</v>
      </c>
      <c r="C129" s="250" t="s">
        <v>414</v>
      </c>
      <c r="D129" s="242" t="s">
        <v>204</v>
      </c>
      <c r="E129" s="243">
        <v>22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3">
        <v>0</v>
      </c>
      <c r="O129" s="243">
        <f>ROUND(E129*N129,2)</f>
        <v>0</v>
      </c>
      <c r="P129" s="243">
        <v>0</v>
      </c>
      <c r="Q129" s="243">
        <f>ROUND(E129*P129,2)</f>
        <v>0</v>
      </c>
      <c r="R129" s="245" t="s">
        <v>415</v>
      </c>
      <c r="S129" s="245" t="s">
        <v>157</v>
      </c>
      <c r="T129" s="246" t="s">
        <v>233</v>
      </c>
      <c r="U129" s="221">
        <v>5.8000000000000003E-2</v>
      </c>
      <c r="V129" s="221">
        <f>ROUND(E129*U129,2)</f>
        <v>1.28</v>
      </c>
      <c r="W129" s="221"/>
      <c r="X129" s="221" t="s">
        <v>181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0">
        <v>49</v>
      </c>
      <c r="B130" s="241" t="s">
        <v>420</v>
      </c>
      <c r="C130" s="250" t="s">
        <v>421</v>
      </c>
      <c r="D130" s="242" t="s">
        <v>217</v>
      </c>
      <c r="E130" s="243">
        <v>84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2.0000000000000002E-5</v>
      </c>
      <c r="O130" s="243">
        <f>ROUND(E130*N130,2)</f>
        <v>0</v>
      </c>
      <c r="P130" s="243">
        <v>1E-3</v>
      </c>
      <c r="Q130" s="243">
        <f>ROUND(E130*P130,2)</f>
        <v>0.08</v>
      </c>
      <c r="R130" s="245" t="s">
        <v>422</v>
      </c>
      <c r="S130" s="245" t="s">
        <v>157</v>
      </c>
      <c r="T130" s="246" t="s">
        <v>157</v>
      </c>
      <c r="U130" s="221">
        <v>5.0999999999999997E-2</v>
      </c>
      <c r="V130" s="221">
        <f>ROUND(E130*U130,2)</f>
        <v>4.28</v>
      </c>
      <c r="W130" s="221"/>
      <c r="X130" s="221" t="s">
        <v>181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182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1" x14ac:dyDescent="0.2">
      <c r="A131" s="240">
        <v>50</v>
      </c>
      <c r="B131" s="241" t="s">
        <v>438</v>
      </c>
      <c r="C131" s="250" t="s">
        <v>439</v>
      </c>
      <c r="D131" s="242" t="s">
        <v>248</v>
      </c>
      <c r="E131" s="243">
        <v>7.8E-2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3">
        <v>0</v>
      </c>
      <c r="O131" s="243">
        <f>ROUND(E131*N131,2)</f>
        <v>0</v>
      </c>
      <c r="P131" s="243">
        <v>0</v>
      </c>
      <c r="Q131" s="243">
        <f>ROUND(E131*P131,2)</f>
        <v>0</v>
      </c>
      <c r="R131" s="245" t="s">
        <v>422</v>
      </c>
      <c r="S131" s="245" t="s">
        <v>157</v>
      </c>
      <c r="T131" s="246" t="s">
        <v>157</v>
      </c>
      <c r="U131" s="221">
        <v>3.5630000000000002</v>
      </c>
      <c r="V131" s="221">
        <f>ROUND(E131*U131,2)</f>
        <v>0.28000000000000003</v>
      </c>
      <c r="W131" s="221"/>
      <c r="X131" s="221" t="s">
        <v>181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0">
        <v>51</v>
      </c>
      <c r="B132" s="241" t="s">
        <v>440</v>
      </c>
      <c r="C132" s="250" t="s">
        <v>441</v>
      </c>
      <c r="D132" s="242" t="s">
        <v>204</v>
      </c>
      <c r="E132" s="243">
        <v>44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4.0000000000000003E-5</v>
      </c>
      <c r="O132" s="243">
        <f>ROUND(E132*N132,2)</f>
        <v>0</v>
      </c>
      <c r="P132" s="243">
        <v>4.4999999999999999E-4</v>
      </c>
      <c r="Q132" s="243">
        <f>ROUND(E132*P132,2)</f>
        <v>0.02</v>
      </c>
      <c r="R132" s="245" t="s">
        <v>422</v>
      </c>
      <c r="S132" s="245" t="s">
        <v>157</v>
      </c>
      <c r="T132" s="246" t="s">
        <v>157</v>
      </c>
      <c r="U132" s="221">
        <v>5.1999999999999998E-2</v>
      </c>
      <c r="V132" s="221">
        <f>ROUND(E132*U132,2)</f>
        <v>2.29</v>
      </c>
      <c r="W132" s="221"/>
      <c r="X132" s="221" t="s">
        <v>181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182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0">
        <v>52</v>
      </c>
      <c r="B133" s="241" t="s">
        <v>442</v>
      </c>
      <c r="C133" s="250" t="s">
        <v>443</v>
      </c>
      <c r="D133" s="242" t="s">
        <v>204</v>
      </c>
      <c r="E133" s="243">
        <v>88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21</v>
      </c>
      <c r="M133" s="245">
        <f>G133*(1+L133/100)</f>
        <v>0</v>
      </c>
      <c r="N133" s="243">
        <v>9.0000000000000006E-5</v>
      </c>
      <c r="O133" s="243">
        <f>ROUND(E133*N133,2)</f>
        <v>0.01</v>
      </c>
      <c r="P133" s="243">
        <v>4.4999999999999999E-4</v>
      </c>
      <c r="Q133" s="243">
        <f>ROUND(E133*P133,2)</f>
        <v>0.04</v>
      </c>
      <c r="R133" s="245" t="s">
        <v>422</v>
      </c>
      <c r="S133" s="245" t="s">
        <v>157</v>
      </c>
      <c r="T133" s="246" t="s">
        <v>157</v>
      </c>
      <c r="U133" s="221">
        <v>0.16600000000000001</v>
      </c>
      <c r="V133" s="221">
        <f>ROUND(E133*U133,2)</f>
        <v>14.61</v>
      </c>
      <c r="W133" s="221"/>
      <c r="X133" s="221" t="s">
        <v>181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0">
        <v>53</v>
      </c>
      <c r="B134" s="241" t="s">
        <v>444</v>
      </c>
      <c r="C134" s="250" t="s">
        <v>445</v>
      </c>
      <c r="D134" s="242" t="s">
        <v>248</v>
      </c>
      <c r="E134" s="243">
        <v>5.9400000000000001E-2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0</v>
      </c>
      <c r="O134" s="243">
        <f>ROUND(E134*N134,2)</f>
        <v>0</v>
      </c>
      <c r="P134" s="243">
        <v>0</v>
      </c>
      <c r="Q134" s="243">
        <f>ROUND(E134*P134,2)</f>
        <v>0</v>
      </c>
      <c r="R134" s="245" t="s">
        <v>422</v>
      </c>
      <c r="S134" s="245" t="s">
        <v>157</v>
      </c>
      <c r="T134" s="246" t="s">
        <v>157</v>
      </c>
      <c r="U134" s="221">
        <v>2.5750000000000002</v>
      </c>
      <c r="V134" s="221">
        <f>ROUND(E134*U134,2)</f>
        <v>0.15</v>
      </c>
      <c r="W134" s="221"/>
      <c r="X134" s="221" t="s">
        <v>181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182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24" t="s">
        <v>152</v>
      </c>
      <c r="B135" s="225" t="s">
        <v>104</v>
      </c>
      <c r="C135" s="247" t="s">
        <v>105</v>
      </c>
      <c r="D135" s="226"/>
      <c r="E135" s="227"/>
      <c r="F135" s="228"/>
      <c r="G135" s="228">
        <f>SUMIF(AG136:AG141,"&lt;&gt;NOR",G136:G141)</f>
        <v>0</v>
      </c>
      <c r="H135" s="228"/>
      <c r="I135" s="228">
        <f>SUM(I136:I141)</f>
        <v>0</v>
      </c>
      <c r="J135" s="228"/>
      <c r="K135" s="228">
        <f>SUM(K136:K141)</f>
        <v>0</v>
      </c>
      <c r="L135" s="228"/>
      <c r="M135" s="228">
        <f>SUM(M136:M141)</f>
        <v>0</v>
      </c>
      <c r="N135" s="227"/>
      <c r="O135" s="227">
        <f>SUM(O136:O141)</f>
        <v>0</v>
      </c>
      <c r="P135" s="227"/>
      <c r="Q135" s="227">
        <f>SUM(Q136:Q141)</f>
        <v>0</v>
      </c>
      <c r="R135" s="228"/>
      <c r="S135" s="228"/>
      <c r="T135" s="229"/>
      <c r="U135" s="223"/>
      <c r="V135" s="223">
        <f>SUM(V136:V141)</f>
        <v>2.94</v>
      </c>
      <c r="W135" s="223"/>
      <c r="X135" s="223"/>
      <c r="AG135" t="s">
        <v>153</v>
      </c>
    </row>
    <row r="136" spans="1:60" outlineLevel="1" x14ac:dyDescent="0.2">
      <c r="A136" s="240">
        <v>54</v>
      </c>
      <c r="B136" s="241" t="s">
        <v>455</v>
      </c>
      <c r="C136" s="250" t="s">
        <v>456</v>
      </c>
      <c r="D136" s="242" t="s">
        <v>217</v>
      </c>
      <c r="E136" s="243">
        <v>28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 t="s">
        <v>415</v>
      </c>
      <c r="S136" s="245" t="s">
        <v>157</v>
      </c>
      <c r="T136" s="246" t="s">
        <v>157</v>
      </c>
      <c r="U136" s="221">
        <v>0.105</v>
      </c>
      <c r="V136" s="221">
        <f>ROUND(E136*U136,2)</f>
        <v>2.94</v>
      </c>
      <c r="W136" s="221"/>
      <c r="X136" s="221" t="s">
        <v>181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0">
        <v>55</v>
      </c>
      <c r="B137" s="241" t="s">
        <v>460</v>
      </c>
      <c r="C137" s="250" t="s">
        <v>461</v>
      </c>
      <c r="D137" s="242" t="s">
        <v>217</v>
      </c>
      <c r="E137" s="243">
        <v>28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3">
        <v>3.0000000000000001E-5</v>
      </c>
      <c r="O137" s="243">
        <f>ROUND(E137*N137,2)</f>
        <v>0</v>
      </c>
      <c r="P137" s="243">
        <v>0</v>
      </c>
      <c r="Q137" s="243">
        <f>ROUND(E137*P137,2)</f>
        <v>0</v>
      </c>
      <c r="R137" s="245" t="s">
        <v>311</v>
      </c>
      <c r="S137" s="245" t="s">
        <v>157</v>
      </c>
      <c r="T137" s="246" t="s">
        <v>157</v>
      </c>
      <c r="U137" s="221">
        <v>0</v>
      </c>
      <c r="V137" s="221">
        <f>ROUND(E137*U137,2)</f>
        <v>0</v>
      </c>
      <c r="W137" s="221"/>
      <c r="X137" s="221" t="s">
        <v>312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0">
        <v>56</v>
      </c>
      <c r="B138" s="241" t="s">
        <v>466</v>
      </c>
      <c r="C138" s="250" t="s">
        <v>467</v>
      </c>
      <c r="D138" s="242" t="s">
        <v>204</v>
      </c>
      <c r="E138" s="243">
        <v>100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0</v>
      </c>
      <c r="O138" s="243">
        <f>ROUND(E138*N138,2)</f>
        <v>0</v>
      </c>
      <c r="P138" s="243">
        <v>0</v>
      </c>
      <c r="Q138" s="243">
        <f>ROUND(E138*P138,2)</f>
        <v>0</v>
      </c>
      <c r="R138" s="245" t="s">
        <v>311</v>
      </c>
      <c r="S138" s="245" t="s">
        <v>157</v>
      </c>
      <c r="T138" s="246" t="s">
        <v>157</v>
      </c>
      <c r="U138" s="221">
        <v>0</v>
      </c>
      <c r="V138" s="221">
        <f>ROUND(E138*U138,2)</f>
        <v>0</v>
      </c>
      <c r="W138" s="221"/>
      <c r="X138" s="221" t="s">
        <v>312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57</v>
      </c>
      <c r="B139" s="232" t="s">
        <v>468</v>
      </c>
      <c r="C139" s="248" t="s">
        <v>469</v>
      </c>
      <c r="D139" s="233" t="s">
        <v>204</v>
      </c>
      <c r="E139" s="234">
        <v>2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6" t="s">
        <v>311</v>
      </c>
      <c r="S139" s="236" t="s">
        <v>157</v>
      </c>
      <c r="T139" s="237" t="s">
        <v>157</v>
      </c>
      <c r="U139" s="221">
        <v>0</v>
      </c>
      <c r="V139" s="221">
        <f>ROUND(E139*U139,2)</f>
        <v>0</v>
      </c>
      <c r="W139" s="221"/>
      <c r="X139" s="221" t="s">
        <v>312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>
        <v>58</v>
      </c>
      <c r="B140" s="218" t="s">
        <v>478</v>
      </c>
      <c r="C140" s="263" t="s">
        <v>479</v>
      </c>
      <c r="D140" s="219" t="s">
        <v>0</v>
      </c>
      <c r="E140" s="258"/>
      <c r="F140" s="222"/>
      <c r="G140" s="221">
        <f>ROUND(E140*F140,2)</f>
        <v>0</v>
      </c>
      <c r="H140" s="222"/>
      <c r="I140" s="221">
        <f>ROUND(E140*H140,2)</f>
        <v>0</v>
      </c>
      <c r="J140" s="222"/>
      <c r="K140" s="221">
        <f>ROUND(E140*J140,2)</f>
        <v>0</v>
      </c>
      <c r="L140" s="221">
        <v>21</v>
      </c>
      <c r="M140" s="221">
        <f>G140*(1+L140/100)</f>
        <v>0</v>
      </c>
      <c r="N140" s="220">
        <v>0</v>
      </c>
      <c r="O140" s="220">
        <f>ROUND(E140*N140,2)</f>
        <v>0</v>
      </c>
      <c r="P140" s="220">
        <v>0</v>
      </c>
      <c r="Q140" s="220">
        <f>ROUND(E140*P140,2)</f>
        <v>0</v>
      </c>
      <c r="R140" s="221" t="s">
        <v>411</v>
      </c>
      <c r="S140" s="221" t="s">
        <v>157</v>
      </c>
      <c r="T140" s="221" t="s">
        <v>157</v>
      </c>
      <c r="U140" s="221">
        <v>0</v>
      </c>
      <c r="V140" s="221">
        <f>ROUND(E140*U140,2)</f>
        <v>0</v>
      </c>
      <c r="W140" s="221"/>
      <c r="X140" s="221" t="s">
        <v>324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325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64" t="s">
        <v>480</v>
      </c>
      <c r="D141" s="259"/>
      <c r="E141" s="259"/>
      <c r="F141" s="259"/>
      <c r="G141" s="259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199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4" t="s">
        <v>152</v>
      </c>
      <c r="B142" s="225" t="s">
        <v>108</v>
      </c>
      <c r="C142" s="247" t="s">
        <v>109</v>
      </c>
      <c r="D142" s="226"/>
      <c r="E142" s="227"/>
      <c r="F142" s="228"/>
      <c r="G142" s="228">
        <f>SUMIF(AG143:AG150,"&lt;&gt;NOR",G143:G150)</f>
        <v>0</v>
      </c>
      <c r="H142" s="228"/>
      <c r="I142" s="228">
        <f>SUM(I143:I150)</f>
        <v>0</v>
      </c>
      <c r="J142" s="228"/>
      <c r="K142" s="228">
        <f>SUM(K143:K150)</f>
        <v>0</v>
      </c>
      <c r="L142" s="228"/>
      <c r="M142" s="228">
        <f>SUM(M143:M150)</f>
        <v>0</v>
      </c>
      <c r="N142" s="227"/>
      <c r="O142" s="227">
        <f>SUM(O143:O150)</f>
        <v>0.06</v>
      </c>
      <c r="P142" s="227"/>
      <c r="Q142" s="227">
        <f>SUM(Q143:Q150)</f>
        <v>0</v>
      </c>
      <c r="R142" s="228"/>
      <c r="S142" s="228"/>
      <c r="T142" s="229"/>
      <c r="U142" s="223"/>
      <c r="V142" s="223">
        <f>SUM(V143:V150)</f>
        <v>58.04</v>
      </c>
      <c r="W142" s="223"/>
      <c r="X142" s="223"/>
      <c r="AG142" t="s">
        <v>153</v>
      </c>
    </row>
    <row r="143" spans="1:60" outlineLevel="1" x14ac:dyDescent="0.2">
      <c r="A143" s="231">
        <v>59</v>
      </c>
      <c r="B143" s="232" t="s">
        <v>533</v>
      </c>
      <c r="C143" s="248" t="s">
        <v>534</v>
      </c>
      <c r="D143" s="233" t="s">
        <v>217</v>
      </c>
      <c r="E143" s="234">
        <v>84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6.8000000000000005E-4</v>
      </c>
      <c r="O143" s="234">
        <f>ROUND(E143*N143,2)</f>
        <v>0.06</v>
      </c>
      <c r="P143" s="234">
        <v>0</v>
      </c>
      <c r="Q143" s="234">
        <f>ROUND(E143*P143,2)</f>
        <v>0</v>
      </c>
      <c r="R143" s="236" t="s">
        <v>415</v>
      </c>
      <c r="S143" s="236" t="s">
        <v>157</v>
      </c>
      <c r="T143" s="237" t="s">
        <v>157</v>
      </c>
      <c r="U143" s="221">
        <v>0.23899999999999999</v>
      </c>
      <c r="V143" s="221">
        <f>ROUND(E143*U143,2)</f>
        <v>20.079999999999998</v>
      </c>
      <c r="W143" s="221"/>
      <c r="X143" s="221" t="s">
        <v>181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182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60" t="s">
        <v>535</v>
      </c>
      <c r="D144" s="256"/>
      <c r="E144" s="256"/>
      <c r="F144" s="256"/>
      <c r="G144" s="256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1">
        <v>60</v>
      </c>
      <c r="B145" s="232" t="s">
        <v>752</v>
      </c>
      <c r="C145" s="248" t="s">
        <v>753</v>
      </c>
      <c r="D145" s="233" t="s">
        <v>204</v>
      </c>
      <c r="E145" s="234">
        <v>58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4">
        <v>6.0000000000000002E-5</v>
      </c>
      <c r="O145" s="234">
        <f>ROUND(E145*N145,2)</f>
        <v>0</v>
      </c>
      <c r="P145" s="234">
        <v>0</v>
      </c>
      <c r="Q145" s="234">
        <f>ROUND(E145*P145,2)</f>
        <v>0</v>
      </c>
      <c r="R145" s="236" t="s">
        <v>422</v>
      </c>
      <c r="S145" s="236" t="s">
        <v>157</v>
      </c>
      <c r="T145" s="237" t="s">
        <v>157</v>
      </c>
      <c r="U145" s="221">
        <v>0.26</v>
      </c>
      <c r="V145" s="221">
        <f>ROUND(E145*U145,2)</f>
        <v>15.08</v>
      </c>
      <c r="W145" s="221"/>
      <c r="X145" s="221" t="s">
        <v>181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182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1" t="s">
        <v>552</v>
      </c>
      <c r="D146" s="254"/>
      <c r="E146" s="255">
        <v>58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201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61</v>
      </c>
      <c r="B147" s="232" t="s">
        <v>553</v>
      </c>
      <c r="C147" s="248" t="s">
        <v>554</v>
      </c>
      <c r="D147" s="233" t="s">
        <v>204</v>
      </c>
      <c r="E147" s="234">
        <v>98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 t="s">
        <v>422</v>
      </c>
      <c r="S147" s="236" t="s">
        <v>157</v>
      </c>
      <c r="T147" s="237" t="s">
        <v>157</v>
      </c>
      <c r="U147" s="221">
        <v>0.215</v>
      </c>
      <c r="V147" s="221">
        <f>ROUND(E147*U147,2)</f>
        <v>21.07</v>
      </c>
      <c r="W147" s="221"/>
      <c r="X147" s="221" t="s">
        <v>181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182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1" t="s">
        <v>754</v>
      </c>
      <c r="D148" s="254"/>
      <c r="E148" s="255">
        <v>98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201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1">
        <v>62</v>
      </c>
      <c r="B149" s="232" t="s">
        <v>556</v>
      </c>
      <c r="C149" s="248" t="s">
        <v>557</v>
      </c>
      <c r="D149" s="233" t="s">
        <v>217</v>
      </c>
      <c r="E149" s="234">
        <v>84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0</v>
      </c>
      <c r="O149" s="234">
        <f>ROUND(E149*N149,2)</f>
        <v>0</v>
      </c>
      <c r="P149" s="234">
        <v>0</v>
      </c>
      <c r="Q149" s="234">
        <f>ROUND(E149*P149,2)</f>
        <v>0</v>
      </c>
      <c r="R149" s="236" t="s">
        <v>422</v>
      </c>
      <c r="S149" s="236" t="s">
        <v>157</v>
      </c>
      <c r="T149" s="237" t="s">
        <v>157</v>
      </c>
      <c r="U149" s="221">
        <v>2.1499999999999998E-2</v>
      </c>
      <c r="V149" s="221">
        <f>ROUND(E149*U149,2)</f>
        <v>1.81</v>
      </c>
      <c r="W149" s="221"/>
      <c r="X149" s="221" t="s">
        <v>181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182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>
        <v>63</v>
      </c>
      <c r="B150" s="218" t="s">
        <v>562</v>
      </c>
      <c r="C150" s="263" t="s">
        <v>563</v>
      </c>
      <c r="D150" s="219" t="s">
        <v>0</v>
      </c>
      <c r="E150" s="258"/>
      <c r="F150" s="222"/>
      <c r="G150" s="221">
        <f>ROUND(E150*F150,2)</f>
        <v>0</v>
      </c>
      <c r="H150" s="222"/>
      <c r="I150" s="221">
        <f>ROUND(E150*H150,2)</f>
        <v>0</v>
      </c>
      <c r="J150" s="222"/>
      <c r="K150" s="221">
        <f>ROUND(E150*J150,2)</f>
        <v>0</v>
      </c>
      <c r="L150" s="221">
        <v>21</v>
      </c>
      <c r="M150" s="221">
        <f>G150*(1+L150/100)</f>
        <v>0</v>
      </c>
      <c r="N150" s="220">
        <v>0</v>
      </c>
      <c r="O150" s="220">
        <f>ROUND(E150*N150,2)</f>
        <v>0</v>
      </c>
      <c r="P150" s="220">
        <v>0</v>
      </c>
      <c r="Q150" s="220">
        <f>ROUND(E150*P150,2)</f>
        <v>0</v>
      </c>
      <c r="R150" s="221" t="s">
        <v>422</v>
      </c>
      <c r="S150" s="221" t="s">
        <v>157</v>
      </c>
      <c r="T150" s="221" t="s">
        <v>233</v>
      </c>
      <c r="U150" s="221">
        <v>0</v>
      </c>
      <c r="V150" s="221">
        <f>ROUND(E150*U150,2)</f>
        <v>0</v>
      </c>
      <c r="W150" s="221"/>
      <c r="X150" s="221" t="s">
        <v>324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325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4" t="s">
        <v>152</v>
      </c>
      <c r="B151" s="225" t="s">
        <v>110</v>
      </c>
      <c r="C151" s="247" t="s">
        <v>111</v>
      </c>
      <c r="D151" s="226"/>
      <c r="E151" s="227"/>
      <c r="F151" s="228"/>
      <c r="G151" s="228">
        <f>SUMIF(AG152:AG160,"&lt;&gt;NOR",G152:G160)</f>
        <v>0</v>
      </c>
      <c r="H151" s="228"/>
      <c r="I151" s="228">
        <f>SUM(I152:I160)</f>
        <v>0</v>
      </c>
      <c r="J151" s="228"/>
      <c r="K151" s="228">
        <f>SUM(K152:K160)</f>
        <v>0</v>
      </c>
      <c r="L151" s="228"/>
      <c r="M151" s="228">
        <f>SUM(M152:M160)</f>
        <v>0</v>
      </c>
      <c r="N151" s="227"/>
      <c r="O151" s="227">
        <f>SUM(O152:O160)</f>
        <v>0.03</v>
      </c>
      <c r="P151" s="227"/>
      <c r="Q151" s="227">
        <f>SUM(Q152:Q160)</f>
        <v>0</v>
      </c>
      <c r="R151" s="228"/>
      <c r="S151" s="228"/>
      <c r="T151" s="229"/>
      <c r="U151" s="223"/>
      <c r="V151" s="223">
        <f>SUM(V152:V160)</f>
        <v>33.93</v>
      </c>
      <c r="W151" s="223"/>
      <c r="X151" s="223"/>
      <c r="AG151" t="s">
        <v>153</v>
      </c>
    </row>
    <row r="152" spans="1:60" outlineLevel="1" x14ac:dyDescent="0.2">
      <c r="A152" s="231">
        <v>64</v>
      </c>
      <c r="B152" s="232" t="s">
        <v>572</v>
      </c>
      <c r="C152" s="248" t="s">
        <v>573</v>
      </c>
      <c r="D152" s="233" t="s">
        <v>204</v>
      </c>
      <c r="E152" s="234">
        <v>92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</v>
      </c>
      <c r="O152" s="234">
        <f>ROUND(E152*N152,2)</f>
        <v>0</v>
      </c>
      <c r="P152" s="234">
        <v>0</v>
      </c>
      <c r="Q152" s="234">
        <f>ROUND(E152*P152,2)</f>
        <v>0</v>
      </c>
      <c r="R152" s="236" t="s">
        <v>422</v>
      </c>
      <c r="S152" s="236" t="s">
        <v>157</v>
      </c>
      <c r="T152" s="237" t="s">
        <v>233</v>
      </c>
      <c r="U152" s="221">
        <v>0.16500000000000001</v>
      </c>
      <c r="V152" s="221">
        <f>ROUND(E152*U152,2)</f>
        <v>15.18</v>
      </c>
      <c r="W152" s="221"/>
      <c r="X152" s="221" t="s">
        <v>181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182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1" t="s">
        <v>755</v>
      </c>
      <c r="D153" s="254"/>
      <c r="E153" s="255">
        <v>46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1" t="s">
        <v>756</v>
      </c>
      <c r="D154" s="254"/>
      <c r="E154" s="255">
        <v>46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201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0">
        <v>65</v>
      </c>
      <c r="B155" s="241" t="s">
        <v>587</v>
      </c>
      <c r="C155" s="250" t="s">
        <v>588</v>
      </c>
      <c r="D155" s="242" t="s">
        <v>204</v>
      </c>
      <c r="E155" s="243">
        <v>5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3">
        <v>1.2E-4</v>
      </c>
      <c r="O155" s="243">
        <f>ROUND(E155*N155,2)</f>
        <v>0</v>
      </c>
      <c r="P155" s="243">
        <v>0</v>
      </c>
      <c r="Q155" s="243">
        <f>ROUND(E155*P155,2)</f>
        <v>0</v>
      </c>
      <c r="R155" s="245" t="s">
        <v>422</v>
      </c>
      <c r="S155" s="245" t="s">
        <v>157</v>
      </c>
      <c r="T155" s="246" t="s">
        <v>157</v>
      </c>
      <c r="U155" s="221">
        <v>6.2E-2</v>
      </c>
      <c r="V155" s="221">
        <f>ROUND(E155*U155,2)</f>
        <v>0.31</v>
      </c>
      <c r="W155" s="221"/>
      <c r="X155" s="221" t="s">
        <v>181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182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0">
        <v>66</v>
      </c>
      <c r="B156" s="241" t="s">
        <v>589</v>
      </c>
      <c r="C156" s="250" t="s">
        <v>590</v>
      </c>
      <c r="D156" s="242" t="s">
        <v>204</v>
      </c>
      <c r="E156" s="243">
        <v>46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2.0000000000000001E-4</v>
      </c>
      <c r="O156" s="243">
        <f>ROUND(E156*N156,2)</f>
        <v>0.01</v>
      </c>
      <c r="P156" s="243">
        <v>0</v>
      </c>
      <c r="Q156" s="243">
        <f>ROUND(E156*P156,2)</f>
        <v>0</v>
      </c>
      <c r="R156" s="245" t="s">
        <v>422</v>
      </c>
      <c r="S156" s="245" t="s">
        <v>157</v>
      </c>
      <c r="T156" s="246" t="s">
        <v>157</v>
      </c>
      <c r="U156" s="221">
        <v>0.17499999999999999</v>
      </c>
      <c r="V156" s="221">
        <f>ROUND(E156*U156,2)</f>
        <v>8.0500000000000007</v>
      </c>
      <c r="W156" s="221"/>
      <c r="X156" s="221" t="s">
        <v>181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182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40">
        <v>67</v>
      </c>
      <c r="B157" s="241" t="s">
        <v>611</v>
      </c>
      <c r="C157" s="250" t="s">
        <v>612</v>
      </c>
      <c r="D157" s="242" t="s">
        <v>204</v>
      </c>
      <c r="E157" s="243">
        <v>46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21</v>
      </c>
      <c r="M157" s="245">
        <f>G157*(1+L157/100)</f>
        <v>0</v>
      </c>
      <c r="N157" s="243">
        <v>2.5999999999999998E-4</v>
      </c>
      <c r="O157" s="243">
        <f>ROUND(E157*N157,2)</f>
        <v>0.01</v>
      </c>
      <c r="P157" s="243">
        <v>0</v>
      </c>
      <c r="Q157" s="243">
        <f>ROUND(E157*P157,2)</f>
        <v>0</v>
      </c>
      <c r="R157" s="245" t="s">
        <v>422</v>
      </c>
      <c r="S157" s="245" t="s">
        <v>157</v>
      </c>
      <c r="T157" s="246" t="s">
        <v>157</v>
      </c>
      <c r="U157" s="221">
        <v>8.2000000000000003E-2</v>
      </c>
      <c r="V157" s="221">
        <f>ROUND(E157*U157,2)</f>
        <v>3.77</v>
      </c>
      <c r="W157" s="221"/>
      <c r="X157" s="221" t="s">
        <v>181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182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0">
        <v>68</v>
      </c>
      <c r="B158" s="241" t="s">
        <v>615</v>
      </c>
      <c r="C158" s="250" t="s">
        <v>616</v>
      </c>
      <c r="D158" s="242" t="s">
        <v>204</v>
      </c>
      <c r="E158" s="243">
        <v>46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3">
        <v>0</v>
      </c>
      <c r="O158" s="243">
        <f>ROUND(E158*N158,2)</f>
        <v>0</v>
      </c>
      <c r="P158" s="243">
        <v>0</v>
      </c>
      <c r="Q158" s="243">
        <f>ROUND(E158*P158,2)</f>
        <v>0</v>
      </c>
      <c r="R158" s="245"/>
      <c r="S158" s="245" t="s">
        <v>180</v>
      </c>
      <c r="T158" s="246" t="s">
        <v>157</v>
      </c>
      <c r="U158" s="221">
        <v>0.14399999999999999</v>
      </c>
      <c r="V158" s="221">
        <f>ROUND(E158*U158,2)</f>
        <v>6.62</v>
      </c>
      <c r="W158" s="221"/>
      <c r="X158" s="221" t="s">
        <v>181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182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1">
        <v>69</v>
      </c>
      <c r="B159" s="232" t="s">
        <v>617</v>
      </c>
      <c r="C159" s="248" t="s">
        <v>618</v>
      </c>
      <c r="D159" s="233" t="s">
        <v>204</v>
      </c>
      <c r="E159" s="234">
        <v>46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2.0000000000000001E-4</v>
      </c>
      <c r="O159" s="234">
        <f>ROUND(E159*N159,2)</f>
        <v>0.01</v>
      </c>
      <c r="P159" s="234">
        <v>0</v>
      </c>
      <c r="Q159" s="234">
        <f>ROUND(E159*P159,2)</f>
        <v>0</v>
      </c>
      <c r="R159" s="236" t="s">
        <v>311</v>
      </c>
      <c r="S159" s="236" t="s">
        <v>157</v>
      </c>
      <c r="T159" s="237" t="s">
        <v>157</v>
      </c>
      <c r="U159" s="221">
        <v>0</v>
      </c>
      <c r="V159" s="221">
        <f>ROUND(E159*U159,2)</f>
        <v>0</v>
      </c>
      <c r="W159" s="221"/>
      <c r="X159" s="221" t="s">
        <v>312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>
        <v>70</v>
      </c>
      <c r="B160" s="218" t="s">
        <v>623</v>
      </c>
      <c r="C160" s="263" t="s">
        <v>624</v>
      </c>
      <c r="D160" s="219" t="s">
        <v>0</v>
      </c>
      <c r="E160" s="258"/>
      <c r="F160" s="222"/>
      <c r="G160" s="221">
        <f>ROUND(E160*F160,2)</f>
        <v>0</v>
      </c>
      <c r="H160" s="222"/>
      <c r="I160" s="221">
        <f>ROUND(E160*H160,2)</f>
        <v>0</v>
      </c>
      <c r="J160" s="222"/>
      <c r="K160" s="221">
        <f>ROUND(E160*J160,2)</f>
        <v>0</v>
      </c>
      <c r="L160" s="221">
        <v>21</v>
      </c>
      <c r="M160" s="221">
        <f>G160*(1+L160/100)</f>
        <v>0</v>
      </c>
      <c r="N160" s="220">
        <v>0</v>
      </c>
      <c r="O160" s="220">
        <f>ROUND(E160*N160,2)</f>
        <v>0</v>
      </c>
      <c r="P160" s="220">
        <v>0</v>
      </c>
      <c r="Q160" s="220">
        <f>ROUND(E160*P160,2)</f>
        <v>0</v>
      </c>
      <c r="R160" s="221" t="s">
        <v>422</v>
      </c>
      <c r="S160" s="221" t="s">
        <v>157</v>
      </c>
      <c r="T160" s="221" t="s">
        <v>233</v>
      </c>
      <c r="U160" s="221">
        <v>0</v>
      </c>
      <c r="V160" s="221">
        <f>ROUND(E160*U160,2)</f>
        <v>0</v>
      </c>
      <c r="W160" s="221"/>
      <c r="X160" s="221" t="s">
        <v>324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325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x14ac:dyDescent="0.2">
      <c r="A161" s="224" t="s">
        <v>152</v>
      </c>
      <c r="B161" s="225" t="s">
        <v>112</v>
      </c>
      <c r="C161" s="247" t="s">
        <v>113</v>
      </c>
      <c r="D161" s="226"/>
      <c r="E161" s="227"/>
      <c r="F161" s="228"/>
      <c r="G161" s="228">
        <f>SUMIF(AG162:AG184,"&lt;&gt;NOR",G162:G184)</f>
        <v>0</v>
      </c>
      <c r="H161" s="228"/>
      <c r="I161" s="228">
        <f>SUM(I162:I184)</f>
        <v>0</v>
      </c>
      <c r="J161" s="228"/>
      <c r="K161" s="228">
        <f>SUM(K162:K184)</f>
        <v>0</v>
      </c>
      <c r="L161" s="228"/>
      <c r="M161" s="228">
        <f>SUM(M162:M184)</f>
        <v>0</v>
      </c>
      <c r="N161" s="227"/>
      <c r="O161" s="227">
        <f>SUM(O162:O184)</f>
        <v>0.26</v>
      </c>
      <c r="P161" s="227"/>
      <c r="Q161" s="227">
        <f>SUM(Q162:Q184)</f>
        <v>4.13</v>
      </c>
      <c r="R161" s="228"/>
      <c r="S161" s="228"/>
      <c r="T161" s="229"/>
      <c r="U161" s="223"/>
      <c r="V161" s="223">
        <f>SUM(V162:V184)</f>
        <v>117.2</v>
      </c>
      <c r="W161" s="223"/>
      <c r="X161" s="223"/>
      <c r="AG161" t="s">
        <v>153</v>
      </c>
    </row>
    <row r="162" spans="1:60" ht="22.5" outlineLevel="1" x14ac:dyDescent="0.2">
      <c r="A162" s="240">
        <v>71</v>
      </c>
      <c r="B162" s="241" t="s">
        <v>625</v>
      </c>
      <c r="C162" s="250" t="s">
        <v>626</v>
      </c>
      <c r="D162" s="242" t="s">
        <v>204</v>
      </c>
      <c r="E162" s="243">
        <v>46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21</v>
      </c>
      <c r="M162" s="245">
        <f>G162*(1+L162/100)</f>
        <v>0</v>
      </c>
      <c r="N162" s="243">
        <v>0</v>
      </c>
      <c r="O162" s="243">
        <f>ROUND(E162*N162,2)</f>
        <v>0</v>
      </c>
      <c r="P162" s="243">
        <v>0</v>
      </c>
      <c r="Q162" s="243">
        <f>ROUND(E162*P162,2)</f>
        <v>0</v>
      </c>
      <c r="R162" s="245" t="s">
        <v>422</v>
      </c>
      <c r="S162" s="245" t="s">
        <v>157</v>
      </c>
      <c r="T162" s="246" t="s">
        <v>157</v>
      </c>
      <c r="U162" s="221">
        <v>0.26800000000000002</v>
      </c>
      <c r="V162" s="221">
        <f>ROUND(E162*U162,2)</f>
        <v>12.33</v>
      </c>
      <c r="W162" s="221"/>
      <c r="X162" s="221" t="s">
        <v>181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182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1">
        <v>72</v>
      </c>
      <c r="B163" s="232" t="s">
        <v>627</v>
      </c>
      <c r="C163" s="248" t="s">
        <v>628</v>
      </c>
      <c r="D163" s="233" t="s">
        <v>196</v>
      </c>
      <c r="E163" s="234">
        <v>173.322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6" t="s">
        <v>422</v>
      </c>
      <c r="S163" s="236" t="s">
        <v>157</v>
      </c>
      <c r="T163" s="237" t="s">
        <v>157</v>
      </c>
      <c r="U163" s="221">
        <v>0.14399999999999999</v>
      </c>
      <c r="V163" s="221">
        <f>ROUND(E163*U163,2)</f>
        <v>24.96</v>
      </c>
      <c r="W163" s="221"/>
      <c r="X163" s="221" t="s">
        <v>181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182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61" t="s">
        <v>757</v>
      </c>
      <c r="D164" s="254"/>
      <c r="E164" s="255">
        <v>24.36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201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1" t="s">
        <v>758</v>
      </c>
      <c r="D165" s="254"/>
      <c r="E165" s="255">
        <v>40.770000000000003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1" t="s">
        <v>759</v>
      </c>
      <c r="D166" s="254"/>
      <c r="E166" s="255">
        <v>39.432000000000002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17"/>
      <c r="B167" s="218"/>
      <c r="C167" s="261" t="s">
        <v>760</v>
      </c>
      <c r="D167" s="254"/>
      <c r="E167" s="255">
        <v>56.64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1" t="s">
        <v>761</v>
      </c>
      <c r="D168" s="254"/>
      <c r="E168" s="255">
        <v>12.12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0">
        <v>73</v>
      </c>
      <c r="B169" s="241" t="s">
        <v>762</v>
      </c>
      <c r="C169" s="250" t="s">
        <v>763</v>
      </c>
      <c r="D169" s="242" t="s">
        <v>196</v>
      </c>
      <c r="E169" s="243">
        <v>7.59</v>
      </c>
      <c r="F169" s="244"/>
      <c r="G169" s="245">
        <f>ROUND(E169*F169,2)</f>
        <v>0</v>
      </c>
      <c r="H169" s="244"/>
      <c r="I169" s="245">
        <f>ROUND(E169*H169,2)</f>
        <v>0</v>
      </c>
      <c r="J169" s="244"/>
      <c r="K169" s="245">
        <f>ROUND(E169*J169,2)</f>
        <v>0</v>
      </c>
      <c r="L169" s="245">
        <v>21</v>
      </c>
      <c r="M169" s="245">
        <f>G169*(1+L169/100)</f>
        <v>0</v>
      </c>
      <c r="N169" s="243">
        <v>0</v>
      </c>
      <c r="O169" s="243">
        <f>ROUND(E169*N169,2)</f>
        <v>0</v>
      </c>
      <c r="P169" s="243">
        <v>0</v>
      </c>
      <c r="Q169" s="243">
        <f>ROUND(E169*P169,2)</f>
        <v>0</v>
      </c>
      <c r="R169" s="245" t="s">
        <v>422</v>
      </c>
      <c r="S169" s="245" t="s">
        <v>157</v>
      </c>
      <c r="T169" s="246" t="s">
        <v>157</v>
      </c>
      <c r="U169" s="221">
        <v>0.13400000000000001</v>
      </c>
      <c r="V169" s="221">
        <f>ROUND(E169*U169,2)</f>
        <v>1.02</v>
      </c>
      <c r="W169" s="221"/>
      <c r="X169" s="221" t="s">
        <v>181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182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1">
        <v>74</v>
      </c>
      <c r="B170" s="232" t="s">
        <v>764</v>
      </c>
      <c r="C170" s="248" t="s">
        <v>765</v>
      </c>
      <c r="D170" s="233" t="s">
        <v>196</v>
      </c>
      <c r="E170" s="234">
        <v>7.59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4">
        <v>1.6320000000000001E-2</v>
      </c>
      <c r="O170" s="234">
        <f>ROUND(E170*N170,2)</f>
        <v>0.12</v>
      </c>
      <c r="P170" s="234">
        <v>0</v>
      </c>
      <c r="Q170" s="234">
        <f>ROUND(E170*P170,2)</f>
        <v>0</v>
      </c>
      <c r="R170" s="236" t="s">
        <v>422</v>
      </c>
      <c r="S170" s="236" t="s">
        <v>157</v>
      </c>
      <c r="T170" s="237" t="s">
        <v>157</v>
      </c>
      <c r="U170" s="221">
        <v>0.42899999999999999</v>
      </c>
      <c r="V170" s="221">
        <f>ROUND(E170*U170,2)</f>
        <v>3.26</v>
      </c>
      <c r="W170" s="221"/>
      <c r="X170" s="221" t="s">
        <v>181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182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61" t="s">
        <v>766</v>
      </c>
      <c r="D171" s="254"/>
      <c r="E171" s="255">
        <v>7.59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201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40">
        <v>75</v>
      </c>
      <c r="B172" s="241" t="s">
        <v>637</v>
      </c>
      <c r="C172" s="250" t="s">
        <v>638</v>
      </c>
      <c r="D172" s="242" t="s">
        <v>196</v>
      </c>
      <c r="E172" s="243">
        <v>173.322</v>
      </c>
      <c r="F172" s="244"/>
      <c r="G172" s="245">
        <f>ROUND(E172*F172,2)</f>
        <v>0</v>
      </c>
      <c r="H172" s="244"/>
      <c r="I172" s="245">
        <f>ROUND(E172*H172,2)</f>
        <v>0</v>
      </c>
      <c r="J172" s="244"/>
      <c r="K172" s="245">
        <f>ROUND(E172*J172,2)</f>
        <v>0</v>
      </c>
      <c r="L172" s="245">
        <v>21</v>
      </c>
      <c r="M172" s="245">
        <f>G172*(1+L172/100)</f>
        <v>0</v>
      </c>
      <c r="N172" s="243">
        <v>0</v>
      </c>
      <c r="O172" s="243">
        <f>ROUND(E172*N172,2)</f>
        <v>0</v>
      </c>
      <c r="P172" s="243">
        <v>2.3800000000000002E-2</v>
      </c>
      <c r="Q172" s="243">
        <f>ROUND(E172*P172,2)</f>
        <v>4.13</v>
      </c>
      <c r="R172" s="245" t="s">
        <v>422</v>
      </c>
      <c r="S172" s="245" t="s">
        <v>157</v>
      </c>
      <c r="T172" s="246" t="s">
        <v>157</v>
      </c>
      <c r="U172" s="221">
        <v>8.2000000000000003E-2</v>
      </c>
      <c r="V172" s="221">
        <f>ROUND(E172*U172,2)</f>
        <v>14.21</v>
      </c>
      <c r="W172" s="221"/>
      <c r="X172" s="221" t="s">
        <v>181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182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40">
        <v>76</v>
      </c>
      <c r="B173" s="241" t="s">
        <v>639</v>
      </c>
      <c r="C173" s="250" t="s">
        <v>640</v>
      </c>
      <c r="D173" s="242" t="s">
        <v>204</v>
      </c>
      <c r="E173" s="243">
        <v>46</v>
      </c>
      <c r="F173" s="244"/>
      <c r="G173" s="245">
        <f>ROUND(E173*F173,2)</f>
        <v>0</v>
      </c>
      <c r="H173" s="244"/>
      <c r="I173" s="245">
        <f>ROUND(E173*H173,2)</f>
        <v>0</v>
      </c>
      <c r="J173" s="244"/>
      <c r="K173" s="245">
        <f>ROUND(E173*J173,2)</f>
        <v>0</v>
      </c>
      <c r="L173" s="245">
        <v>21</v>
      </c>
      <c r="M173" s="245">
        <f>G173*(1+L173/100)</f>
        <v>0</v>
      </c>
      <c r="N173" s="243">
        <v>0</v>
      </c>
      <c r="O173" s="243">
        <f>ROUND(E173*N173,2)</f>
        <v>0</v>
      </c>
      <c r="P173" s="243">
        <v>0</v>
      </c>
      <c r="Q173" s="243">
        <f>ROUND(E173*P173,2)</f>
        <v>0</v>
      </c>
      <c r="R173" s="245" t="s">
        <v>422</v>
      </c>
      <c r="S173" s="245" t="s">
        <v>157</v>
      </c>
      <c r="T173" s="246" t="s">
        <v>157</v>
      </c>
      <c r="U173" s="221">
        <v>0.1</v>
      </c>
      <c r="V173" s="221">
        <f>ROUND(E173*U173,2)</f>
        <v>4.5999999999999996</v>
      </c>
      <c r="W173" s="221"/>
      <c r="X173" s="221" t="s">
        <v>181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182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0">
        <v>77</v>
      </c>
      <c r="B174" s="241" t="s">
        <v>641</v>
      </c>
      <c r="C174" s="250" t="s">
        <v>642</v>
      </c>
      <c r="D174" s="242" t="s">
        <v>196</v>
      </c>
      <c r="E174" s="243">
        <v>173.322</v>
      </c>
      <c r="F174" s="244"/>
      <c r="G174" s="245">
        <f>ROUND(E174*F174,2)</f>
        <v>0</v>
      </c>
      <c r="H174" s="244"/>
      <c r="I174" s="245">
        <f>ROUND(E174*H174,2)</f>
        <v>0</v>
      </c>
      <c r="J174" s="244"/>
      <c r="K174" s="245">
        <f>ROUND(E174*J174,2)</f>
        <v>0</v>
      </c>
      <c r="L174" s="245">
        <v>21</v>
      </c>
      <c r="M174" s="245">
        <f>G174*(1+L174/100)</f>
        <v>0</v>
      </c>
      <c r="N174" s="243">
        <v>0</v>
      </c>
      <c r="O174" s="243">
        <f>ROUND(E174*N174,2)</f>
        <v>0</v>
      </c>
      <c r="P174" s="243">
        <v>0</v>
      </c>
      <c r="Q174" s="243">
        <f>ROUND(E174*P174,2)</f>
        <v>0</v>
      </c>
      <c r="R174" s="245" t="s">
        <v>422</v>
      </c>
      <c r="S174" s="245" t="s">
        <v>157</v>
      </c>
      <c r="T174" s="246" t="s">
        <v>157</v>
      </c>
      <c r="U174" s="221">
        <v>0.13400000000000001</v>
      </c>
      <c r="V174" s="221">
        <f>ROUND(E174*U174,2)</f>
        <v>23.23</v>
      </c>
      <c r="W174" s="221"/>
      <c r="X174" s="221" t="s">
        <v>181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182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40">
        <v>78</v>
      </c>
      <c r="B175" s="241" t="s">
        <v>643</v>
      </c>
      <c r="C175" s="250" t="s">
        <v>644</v>
      </c>
      <c r="D175" s="242" t="s">
        <v>196</v>
      </c>
      <c r="E175" s="243">
        <v>173.322</v>
      </c>
      <c r="F175" s="244"/>
      <c r="G175" s="245">
        <f>ROUND(E175*F175,2)</f>
        <v>0</v>
      </c>
      <c r="H175" s="244"/>
      <c r="I175" s="245">
        <f>ROUND(E175*H175,2)</f>
        <v>0</v>
      </c>
      <c r="J175" s="244"/>
      <c r="K175" s="245">
        <f>ROUND(E175*J175,2)</f>
        <v>0</v>
      </c>
      <c r="L175" s="245">
        <v>21</v>
      </c>
      <c r="M175" s="245">
        <f>G175*(1+L175/100)</f>
        <v>0</v>
      </c>
      <c r="N175" s="243">
        <v>0</v>
      </c>
      <c r="O175" s="243">
        <f>ROUND(E175*N175,2)</f>
        <v>0</v>
      </c>
      <c r="P175" s="243">
        <v>0</v>
      </c>
      <c r="Q175" s="243">
        <f>ROUND(E175*P175,2)</f>
        <v>0</v>
      </c>
      <c r="R175" s="245" t="s">
        <v>422</v>
      </c>
      <c r="S175" s="245" t="s">
        <v>157</v>
      </c>
      <c r="T175" s="246" t="s">
        <v>157</v>
      </c>
      <c r="U175" s="221">
        <v>3.1E-2</v>
      </c>
      <c r="V175" s="221">
        <f>ROUND(E175*U175,2)</f>
        <v>5.37</v>
      </c>
      <c r="W175" s="221"/>
      <c r="X175" s="221" t="s">
        <v>181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182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40">
        <v>79</v>
      </c>
      <c r="B176" s="241" t="s">
        <v>645</v>
      </c>
      <c r="C176" s="250" t="s">
        <v>646</v>
      </c>
      <c r="D176" s="242" t="s">
        <v>204</v>
      </c>
      <c r="E176" s="243">
        <v>46</v>
      </c>
      <c r="F176" s="244"/>
      <c r="G176" s="245">
        <f>ROUND(E176*F176,2)</f>
        <v>0</v>
      </c>
      <c r="H176" s="244"/>
      <c r="I176" s="245">
        <f>ROUND(E176*H176,2)</f>
        <v>0</v>
      </c>
      <c r="J176" s="244"/>
      <c r="K176" s="245">
        <f>ROUND(E176*J176,2)</f>
        <v>0</v>
      </c>
      <c r="L176" s="245">
        <v>21</v>
      </c>
      <c r="M176" s="245">
        <f>G176*(1+L176/100)</f>
        <v>0</v>
      </c>
      <c r="N176" s="243">
        <v>0</v>
      </c>
      <c r="O176" s="243">
        <f>ROUND(E176*N176,2)</f>
        <v>0</v>
      </c>
      <c r="P176" s="243">
        <v>0</v>
      </c>
      <c r="Q176" s="243">
        <f>ROUND(E176*P176,2)</f>
        <v>0</v>
      </c>
      <c r="R176" s="245" t="s">
        <v>422</v>
      </c>
      <c r="S176" s="245" t="s">
        <v>157</v>
      </c>
      <c r="T176" s="246" t="s">
        <v>157</v>
      </c>
      <c r="U176" s="221">
        <v>6.2E-2</v>
      </c>
      <c r="V176" s="221">
        <f>ROUND(E176*U176,2)</f>
        <v>2.85</v>
      </c>
      <c r="W176" s="221"/>
      <c r="X176" s="221" t="s">
        <v>181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182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33.75" outlineLevel="1" x14ac:dyDescent="0.2">
      <c r="A177" s="231">
        <v>80</v>
      </c>
      <c r="B177" s="232" t="s">
        <v>647</v>
      </c>
      <c r="C177" s="248" t="s">
        <v>648</v>
      </c>
      <c r="D177" s="233" t="s">
        <v>196</v>
      </c>
      <c r="E177" s="234">
        <v>180.91200000000001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4">
        <v>0</v>
      </c>
      <c r="O177" s="234">
        <f>ROUND(E177*N177,2)</f>
        <v>0</v>
      </c>
      <c r="P177" s="234">
        <v>0</v>
      </c>
      <c r="Q177" s="234">
        <f>ROUND(E177*P177,2)</f>
        <v>0</v>
      </c>
      <c r="R177" s="236" t="s">
        <v>422</v>
      </c>
      <c r="S177" s="236" t="s">
        <v>157</v>
      </c>
      <c r="T177" s="237" t="s">
        <v>157</v>
      </c>
      <c r="U177" s="221">
        <v>3.1E-2</v>
      </c>
      <c r="V177" s="221">
        <f>ROUND(E177*U177,2)</f>
        <v>5.61</v>
      </c>
      <c r="W177" s="221"/>
      <c r="X177" s="221" t="s">
        <v>181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182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1" t="s">
        <v>767</v>
      </c>
      <c r="D178" s="254"/>
      <c r="E178" s="255">
        <v>7.59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201</v>
      </c>
      <c r="AH178" s="210">
        <v>5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61" t="s">
        <v>768</v>
      </c>
      <c r="D179" s="254"/>
      <c r="E179" s="255">
        <v>173.322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201</v>
      </c>
      <c r="AH179" s="210">
        <v>5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2.5" outlineLevel="1" x14ac:dyDescent="0.2">
      <c r="A180" s="240">
        <v>81</v>
      </c>
      <c r="B180" s="241" t="s">
        <v>650</v>
      </c>
      <c r="C180" s="250" t="s">
        <v>651</v>
      </c>
      <c r="D180" s="242" t="s">
        <v>196</v>
      </c>
      <c r="E180" s="243">
        <v>173.322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21</v>
      </c>
      <c r="M180" s="245">
        <f>G180*(1+L180/100)</f>
        <v>0</v>
      </c>
      <c r="N180" s="243">
        <v>0</v>
      </c>
      <c r="O180" s="243">
        <f>ROUND(E180*N180,2)</f>
        <v>0</v>
      </c>
      <c r="P180" s="243">
        <v>0</v>
      </c>
      <c r="Q180" s="243">
        <f>ROUND(E180*P180,2)</f>
        <v>0</v>
      </c>
      <c r="R180" s="245" t="s">
        <v>422</v>
      </c>
      <c r="S180" s="245" t="s">
        <v>157</v>
      </c>
      <c r="T180" s="246" t="s">
        <v>157</v>
      </c>
      <c r="U180" s="221">
        <v>6.2E-2</v>
      </c>
      <c r="V180" s="221">
        <f>ROUND(E180*U180,2)</f>
        <v>10.75</v>
      </c>
      <c r="W180" s="221"/>
      <c r="X180" s="221" t="s">
        <v>181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182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1">
        <v>82</v>
      </c>
      <c r="B181" s="232" t="s">
        <v>652</v>
      </c>
      <c r="C181" s="248" t="s">
        <v>653</v>
      </c>
      <c r="D181" s="233" t="s">
        <v>196</v>
      </c>
      <c r="E181" s="234">
        <v>173.322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0</v>
      </c>
      <c r="O181" s="234">
        <f>ROUND(E181*N181,2)</f>
        <v>0</v>
      </c>
      <c r="P181" s="234">
        <v>0</v>
      </c>
      <c r="Q181" s="234">
        <f>ROUND(E181*P181,2)</f>
        <v>0</v>
      </c>
      <c r="R181" s="236" t="s">
        <v>422</v>
      </c>
      <c r="S181" s="236" t="s">
        <v>157</v>
      </c>
      <c r="T181" s="237" t="s">
        <v>157</v>
      </c>
      <c r="U181" s="221">
        <v>5.1999999999999998E-2</v>
      </c>
      <c r="V181" s="221">
        <f>ROUND(E181*U181,2)</f>
        <v>9.01</v>
      </c>
      <c r="W181" s="221"/>
      <c r="X181" s="221" t="s">
        <v>181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182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0" t="s">
        <v>654</v>
      </c>
      <c r="D182" s="256"/>
      <c r="E182" s="256"/>
      <c r="F182" s="256"/>
      <c r="G182" s="256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199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1">
        <v>83</v>
      </c>
      <c r="B183" s="232" t="s">
        <v>769</v>
      </c>
      <c r="C183" s="248" t="s">
        <v>770</v>
      </c>
      <c r="D183" s="233" t="s">
        <v>204</v>
      </c>
      <c r="E183" s="234">
        <v>1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0.13800000000000001</v>
      </c>
      <c r="O183" s="234">
        <f>ROUND(E183*N183,2)</f>
        <v>0.14000000000000001</v>
      </c>
      <c r="P183" s="234">
        <v>0</v>
      </c>
      <c r="Q183" s="234">
        <f>ROUND(E183*P183,2)</f>
        <v>0</v>
      </c>
      <c r="R183" s="236"/>
      <c r="S183" s="236" t="s">
        <v>180</v>
      </c>
      <c r="T183" s="237" t="s">
        <v>158</v>
      </c>
      <c r="U183" s="221">
        <v>0</v>
      </c>
      <c r="V183" s="221">
        <f>ROUND(E183*U183,2)</f>
        <v>0</v>
      </c>
      <c r="W183" s="221"/>
      <c r="X183" s="221" t="s">
        <v>312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313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>
        <v>84</v>
      </c>
      <c r="B184" s="218" t="s">
        <v>771</v>
      </c>
      <c r="C184" s="263" t="s">
        <v>772</v>
      </c>
      <c r="D184" s="219" t="s">
        <v>0</v>
      </c>
      <c r="E184" s="258"/>
      <c r="F184" s="222"/>
      <c r="G184" s="221">
        <f>ROUND(E184*F184,2)</f>
        <v>0</v>
      </c>
      <c r="H184" s="222"/>
      <c r="I184" s="221">
        <f>ROUND(E184*H184,2)</f>
        <v>0</v>
      </c>
      <c r="J184" s="222"/>
      <c r="K184" s="221">
        <f>ROUND(E184*J184,2)</f>
        <v>0</v>
      </c>
      <c r="L184" s="221">
        <v>21</v>
      </c>
      <c r="M184" s="221">
        <f>G184*(1+L184/100)</f>
        <v>0</v>
      </c>
      <c r="N184" s="220">
        <v>0</v>
      </c>
      <c r="O184" s="220">
        <f>ROUND(E184*N184,2)</f>
        <v>0</v>
      </c>
      <c r="P184" s="220">
        <v>0</v>
      </c>
      <c r="Q184" s="220">
        <f>ROUND(E184*P184,2)</f>
        <v>0</v>
      </c>
      <c r="R184" s="221" t="s">
        <v>422</v>
      </c>
      <c r="S184" s="221" t="s">
        <v>157</v>
      </c>
      <c r="T184" s="221" t="s">
        <v>233</v>
      </c>
      <c r="U184" s="221">
        <v>0</v>
      </c>
      <c r="V184" s="221">
        <f>ROUND(E184*U184,2)</f>
        <v>0</v>
      </c>
      <c r="W184" s="221"/>
      <c r="X184" s="221" t="s">
        <v>324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325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4" t="s">
        <v>152</v>
      </c>
      <c r="B185" s="225" t="s">
        <v>114</v>
      </c>
      <c r="C185" s="247" t="s">
        <v>115</v>
      </c>
      <c r="D185" s="226"/>
      <c r="E185" s="227"/>
      <c r="F185" s="228"/>
      <c r="G185" s="228">
        <f>SUMIF(AG186:AG191,"&lt;&gt;NOR",G186:G191)</f>
        <v>0</v>
      </c>
      <c r="H185" s="228"/>
      <c r="I185" s="228">
        <f>SUM(I186:I191)</f>
        <v>0</v>
      </c>
      <c r="J185" s="228"/>
      <c r="K185" s="228">
        <f>SUM(K186:K191)</f>
        <v>0</v>
      </c>
      <c r="L185" s="228"/>
      <c r="M185" s="228">
        <f>SUM(M186:M191)</f>
        <v>0</v>
      </c>
      <c r="N185" s="227"/>
      <c r="O185" s="227">
        <f>SUM(O186:O191)</f>
        <v>0.11</v>
      </c>
      <c r="P185" s="227"/>
      <c r="Q185" s="227">
        <f>SUM(Q186:Q191)</f>
        <v>0</v>
      </c>
      <c r="R185" s="228"/>
      <c r="S185" s="228"/>
      <c r="T185" s="229"/>
      <c r="U185" s="223"/>
      <c r="V185" s="223">
        <f>SUM(V186:V191)</f>
        <v>41.22</v>
      </c>
      <c r="W185" s="223"/>
      <c r="X185" s="223"/>
      <c r="AG185" t="s">
        <v>153</v>
      </c>
    </row>
    <row r="186" spans="1:60" outlineLevel="1" x14ac:dyDescent="0.2">
      <c r="A186" s="231">
        <v>85</v>
      </c>
      <c r="B186" s="232" t="s">
        <v>665</v>
      </c>
      <c r="C186" s="248" t="s">
        <v>666</v>
      </c>
      <c r="D186" s="233" t="s">
        <v>667</v>
      </c>
      <c r="E186" s="234">
        <v>96.75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4">
        <v>6.0000000000000002E-5</v>
      </c>
      <c r="O186" s="234">
        <f>ROUND(E186*N186,2)</f>
        <v>0.01</v>
      </c>
      <c r="P186" s="234">
        <v>0</v>
      </c>
      <c r="Q186" s="234">
        <f>ROUND(E186*P186,2)</f>
        <v>0</v>
      </c>
      <c r="R186" s="236" t="s">
        <v>659</v>
      </c>
      <c r="S186" s="236" t="s">
        <v>157</v>
      </c>
      <c r="T186" s="237" t="s">
        <v>157</v>
      </c>
      <c r="U186" s="221">
        <v>0.42599999999999999</v>
      </c>
      <c r="V186" s="221">
        <f>ROUND(E186*U186,2)</f>
        <v>41.22</v>
      </c>
      <c r="W186" s="221"/>
      <c r="X186" s="221" t="s">
        <v>181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182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1" t="s">
        <v>773</v>
      </c>
      <c r="D187" s="254"/>
      <c r="E187" s="255">
        <v>96.75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201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1">
        <v>86</v>
      </c>
      <c r="B188" s="232" t="s">
        <v>670</v>
      </c>
      <c r="C188" s="248" t="s">
        <v>671</v>
      </c>
      <c r="D188" s="233" t="s">
        <v>667</v>
      </c>
      <c r="E188" s="234">
        <v>96.75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4">
        <v>1E-3</v>
      </c>
      <c r="O188" s="234">
        <f>ROUND(E188*N188,2)</f>
        <v>0.1</v>
      </c>
      <c r="P188" s="234">
        <v>0</v>
      </c>
      <c r="Q188" s="234">
        <f>ROUND(E188*P188,2)</f>
        <v>0</v>
      </c>
      <c r="R188" s="236" t="s">
        <v>311</v>
      </c>
      <c r="S188" s="236" t="s">
        <v>157</v>
      </c>
      <c r="T188" s="237" t="s">
        <v>157</v>
      </c>
      <c r="U188" s="221">
        <v>0</v>
      </c>
      <c r="V188" s="221">
        <f>ROUND(E188*U188,2)</f>
        <v>0</v>
      </c>
      <c r="W188" s="221"/>
      <c r="X188" s="221" t="s">
        <v>312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61" t="s">
        <v>774</v>
      </c>
      <c r="D189" s="254"/>
      <c r="E189" s="255">
        <v>96.75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201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>
        <v>87</v>
      </c>
      <c r="B190" s="218" t="s">
        <v>673</v>
      </c>
      <c r="C190" s="263" t="s">
        <v>674</v>
      </c>
      <c r="D190" s="219" t="s">
        <v>0</v>
      </c>
      <c r="E190" s="258"/>
      <c r="F190" s="222"/>
      <c r="G190" s="221">
        <f>ROUND(E190*F190,2)</f>
        <v>0</v>
      </c>
      <c r="H190" s="222"/>
      <c r="I190" s="221">
        <f>ROUND(E190*H190,2)</f>
        <v>0</v>
      </c>
      <c r="J190" s="222"/>
      <c r="K190" s="221">
        <f>ROUND(E190*J190,2)</f>
        <v>0</v>
      </c>
      <c r="L190" s="221">
        <v>21</v>
      </c>
      <c r="M190" s="221">
        <f>G190*(1+L190/100)</f>
        <v>0</v>
      </c>
      <c r="N190" s="220">
        <v>0</v>
      </c>
      <c r="O190" s="220">
        <f>ROUND(E190*N190,2)</f>
        <v>0</v>
      </c>
      <c r="P190" s="220">
        <v>0</v>
      </c>
      <c r="Q190" s="220">
        <f>ROUND(E190*P190,2)</f>
        <v>0</v>
      </c>
      <c r="R190" s="221" t="s">
        <v>659</v>
      </c>
      <c r="S190" s="221" t="s">
        <v>157</v>
      </c>
      <c r="T190" s="221" t="s">
        <v>233</v>
      </c>
      <c r="U190" s="221">
        <v>0</v>
      </c>
      <c r="V190" s="221">
        <f>ROUND(E190*U190,2)</f>
        <v>0</v>
      </c>
      <c r="W190" s="221"/>
      <c r="X190" s="221" t="s">
        <v>324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325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4" t="s">
        <v>480</v>
      </c>
      <c r="D191" s="259"/>
      <c r="E191" s="259"/>
      <c r="F191" s="259"/>
      <c r="G191" s="259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199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">
      <c r="A192" s="224" t="s">
        <v>152</v>
      </c>
      <c r="B192" s="225" t="s">
        <v>116</v>
      </c>
      <c r="C192" s="247" t="s">
        <v>117</v>
      </c>
      <c r="D192" s="226"/>
      <c r="E192" s="227"/>
      <c r="F192" s="228"/>
      <c r="G192" s="228">
        <f>SUMIF(AG193:AG193,"&lt;&gt;NOR",G193:G193)</f>
        <v>0</v>
      </c>
      <c r="H192" s="228"/>
      <c r="I192" s="228">
        <f>SUM(I193:I193)</f>
        <v>0</v>
      </c>
      <c r="J192" s="228"/>
      <c r="K192" s="228">
        <f>SUM(K193:K193)</f>
        <v>0</v>
      </c>
      <c r="L192" s="228"/>
      <c r="M192" s="228">
        <f>SUM(M193:M193)</f>
        <v>0</v>
      </c>
      <c r="N192" s="227"/>
      <c r="O192" s="227">
        <f>SUM(O193:O193)</f>
        <v>0.15</v>
      </c>
      <c r="P192" s="227"/>
      <c r="Q192" s="227">
        <f>SUM(Q193:Q193)</f>
        <v>0</v>
      </c>
      <c r="R192" s="228"/>
      <c r="S192" s="228"/>
      <c r="T192" s="229"/>
      <c r="U192" s="223"/>
      <c r="V192" s="223">
        <f>SUM(V193:V193)</f>
        <v>76.39</v>
      </c>
      <c r="W192" s="223"/>
      <c r="X192" s="223"/>
      <c r="AG192" t="s">
        <v>153</v>
      </c>
    </row>
    <row r="193" spans="1:60" ht="22.5" outlineLevel="1" x14ac:dyDescent="0.2">
      <c r="A193" s="240">
        <v>88</v>
      </c>
      <c r="B193" s="241" t="s">
        <v>675</v>
      </c>
      <c r="C193" s="250" t="s">
        <v>676</v>
      </c>
      <c r="D193" s="242" t="s">
        <v>196</v>
      </c>
      <c r="E193" s="243">
        <v>187.68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3">
        <v>8.0999999999999996E-4</v>
      </c>
      <c r="O193" s="243">
        <f>ROUND(E193*N193,2)</f>
        <v>0.15</v>
      </c>
      <c r="P193" s="243">
        <v>0</v>
      </c>
      <c r="Q193" s="243">
        <f>ROUND(E193*P193,2)</f>
        <v>0</v>
      </c>
      <c r="R193" s="245" t="s">
        <v>677</v>
      </c>
      <c r="S193" s="245" t="s">
        <v>157</v>
      </c>
      <c r="T193" s="246" t="s">
        <v>157</v>
      </c>
      <c r="U193" s="221">
        <v>0.40699999999999997</v>
      </c>
      <c r="V193" s="221">
        <f>ROUND(E193*U193,2)</f>
        <v>76.39</v>
      </c>
      <c r="W193" s="221"/>
      <c r="X193" s="221" t="s">
        <v>181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182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24" t="s">
        <v>152</v>
      </c>
      <c r="B194" s="225" t="s">
        <v>118</v>
      </c>
      <c r="C194" s="247" t="s">
        <v>119</v>
      </c>
      <c r="D194" s="226"/>
      <c r="E194" s="227"/>
      <c r="F194" s="228"/>
      <c r="G194" s="228">
        <f>SUMIF(AG195:AG197,"&lt;&gt;NOR",G195:G197)</f>
        <v>0</v>
      </c>
      <c r="H194" s="228"/>
      <c r="I194" s="228">
        <f>SUM(I195:I197)</f>
        <v>0</v>
      </c>
      <c r="J194" s="228"/>
      <c r="K194" s="228">
        <f>SUM(K195:K197)</f>
        <v>0</v>
      </c>
      <c r="L194" s="228"/>
      <c r="M194" s="228">
        <f>SUM(M195:M197)</f>
        <v>0</v>
      </c>
      <c r="N194" s="227"/>
      <c r="O194" s="227">
        <f>SUM(O195:O197)</f>
        <v>0</v>
      </c>
      <c r="P194" s="227"/>
      <c r="Q194" s="227">
        <f>SUM(Q195:Q197)</f>
        <v>0</v>
      </c>
      <c r="R194" s="228"/>
      <c r="S194" s="228"/>
      <c r="T194" s="229"/>
      <c r="U194" s="223"/>
      <c r="V194" s="223">
        <f>SUM(V195:V197)</f>
        <v>3</v>
      </c>
      <c r="W194" s="223"/>
      <c r="X194" s="223"/>
      <c r="AG194" t="s">
        <v>153</v>
      </c>
    </row>
    <row r="195" spans="1:60" outlineLevel="1" x14ac:dyDescent="0.2">
      <c r="A195" s="231">
        <v>89</v>
      </c>
      <c r="B195" s="232" t="s">
        <v>678</v>
      </c>
      <c r="C195" s="248" t="s">
        <v>679</v>
      </c>
      <c r="D195" s="233" t="s">
        <v>196</v>
      </c>
      <c r="E195" s="234">
        <v>22.295000000000002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2.2000000000000001E-4</v>
      </c>
      <c r="O195" s="234">
        <f>ROUND(E195*N195,2)</f>
        <v>0</v>
      </c>
      <c r="P195" s="234">
        <v>0</v>
      </c>
      <c r="Q195" s="234">
        <f>ROUND(E195*P195,2)</f>
        <v>0</v>
      </c>
      <c r="R195" s="236" t="s">
        <v>297</v>
      </c>
      <c r="S195" s="236" t="s">
        <v>157</v>
      </c>
      <c r="T195" s="237" t="s">
        <v>157</v>
      </c>
      <c r="U195" s="221">
        <v>0.13439000000000001</v>
      </c>
      <c r="V195" s="221">
        <f>ROUND(E195*U195,2)</f>
        <v>3</v>
      </c>
      <c r="W195" s="221"/>
      <c r="X195" s="221" t="s">
        <v>298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299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17"/>
      <c r="B196" s="218"/>
      <c r="C196" s="261" t="s">
        <v>775</v>
      </c>
      <c r="D196" s="254"/>
      <c r="E196" s="255">
        <v>2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201</v>
      </c>
      <c r="AH196" s="210">
        <v>5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61" t="s">
        <v>776</v>
      </c>
      <c r="D197" s="254"/>
      <c r="E197" s="255">
        <v>20.295000000000002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201</v>
      </c>
      <c r="AH197" s="210">
        <v>5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4" t="s">
        <v>152</v>
      </c>
      <c r="B198" s="225" t="s">
        <v>120</v>
      </c>
      <c r="C198" s="247" t="s">
        <v>121</v>
      </c>
      <c r="D198" s="226"/>
      <c r="E198" s="227"/>
      <c r="F198" s="228"/>
      <c r="G198" s="228">
        <f>SUMIF(AG199:AG208,"&lt;&gt;NOR",G199:G208)</f>
        <v>0</v>
      </c>
      <c r="H198" s="228"/>
      <c r="I198" s="228">
        <f>SUM(I199:I208)</f>
        <v>0</v>
      </c>
      <c r="J198" s="228"/>
      <c r="K198" s="228">
        <f>SUM(K199:K208)</f>
        <v>0</v>
      </c>
      <c r="L198" s="228"/>
      <c r="M198" s="228">
        <f>SUM(M199:M208)</f>
        <v>0</v>
      </c>
      <c r="N198" s="227"/>
      <c r="O198" s="227">
        <f>SUM(O199:O208)</f>
        <v>0</v>
      </c>
      <c r="P198" s="227"/>
      <c r="Q198" s="227">
        <f>SUM(Q199:Q208)</f>
        <v>0</v>
      </c>
      <c r="R198" s="228"/>
      <c r="S198" s="228"/>
      <c r="T198" s="229"/>
      <c r="U198" s="223"/>
      <c r="V198" s="223">
        <f>SUM(V199:V208)</f>
        <v>126.18</v>
      </c>
      <c r="W198" s="223"/>
      <c r="X198" s="223"/>
      <c r="AG198" t="s">
        <v>153</v>
      </c>
    </row>
    <row r="199" spans="1:60" outlineLevel="1" x14ac:dyDescent="0.2">
      <c r="A199" s="240">
        <v>90</v>
      </c>
      <c r="B199" s="241" t="s">
        <v>682</v>
      </c>
      <c r="C199" s="250" t="s">
        <v>683</v>
      </c>
      <c r="D199" s="242" t="s">
        <v>248</v>
      </c>
      <c r="E199" s="243">
        <v>33.05715</v>
      </c>
      <c r="F199" s="244"/>
      <c r="G199" s="245">
        <f>ROUND(E199*F199,2)</f>
        <v>0</v>
      </c>
      <c r="H199" s="244"/>
      <c r="I199" s="245">
        <f>ROUND(E199*H199,2)</f>
        <v>0</v>
      </c>
      <c r="J199" s="244"/>
      <c r="K199" s="245">
        <f>ROUND(E199*J199,2)</f>
        <v>0</v>
      </c>
      <c r="L199" s="245">
        <v>21</v>
      </c>
      <c r="M199" s="245">
        <f>G199*(1+L199/100)</f>
        <v>0</v>
      </c>
      <c r="N199" s="243">
        <v>0</v>
      </c>
      <c r="O199" s="243">
        <f>ROUND(E199*N199,2)</f>
        <v>0</v>
      </c>
      <c r="P199" s="243">
        <v>0</v>
      </c>
      <c r="Q199" s="243">
        <f>ROUND(E199*P199,2)</f>
        <v>0</v>
      </c>
      <c r="R199" s="245"/>
      <c r="S199" s="245" t="s">
        <v>157</v>
      </c>
      <c r="T199" s="246" t="s">
        <v>157</v>
      </c>
      <c r="U199" s="221">
        <v>0.26500000000000001</v>
      </c>
      <c r="V199" s="221">
        <f>ROUND(E199*U199,2)</f>
        <v>8.76</v>
      </c>
      <c r="W199" s="221"/>
      <c r="X199" s="221" t="s">
        <v>684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685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40">
        <v>91</v>
      </c>
      <c r="B200" s="241" t="s">
        <v>686</v>
      </c>
      <c r="C200" s="250" t="s">
        <v>687</v>
      </c>
      <c r="D200" s="242" t="s">
        <v>248</v>
      </c>
      <c r="E200" s="243">
        <v>33.05715</v>
      </c>
      <c r="F200" s="244"/>
      <c r="G200" s="245">
        <f>ROUND(E200*F200,2)</f>
        <v>0</v>
      </c>
      <c r="H200" s="244"/>
      <c r="I200" s="245">
        <f>ROUND(E200*H200,2)</f>
        <v>0</v>
      </c>
      <c r="J200" s="244"/>
      <c r="K200" s="245">
        <f>ROUND(E200*J200,2)</f>
        <v>0</v>
      </c>
      <c r="L200" s="245">
        <v>21</v>
      </c>
      <c r="M200" s="245">
        <f>G200*(1+L200/100)</f>
        <v>0</v>
      </c>
      <c r="N200" s="243">
        <v>0</v>
      </c>
      <c r="O200" s="243">
        <f>ROUND(E200*N200,2)</f>
        <v>0</v>
      </c>
      <c r="P200" s="243">
        <v>0</v>
      </c>
      <c r="Q200" s="243">
        <f>ROUND(E200*P200,2)</f>
        <v>0</v>
      </c>
      <c r="R200" s="245" t="s">
        <v>329</v>
      </c>
      <c r="S200" s="245" t="s">
        <v>157</v>
      </c>
      <c r="T200" s="246" t="s">
        <v>157</v>
      </c>
      <c r="U200" s="221">
        <v>2.0089999999999999</v>
      </c>
      <c r="V200" s="221">
        <f>ROUND(E200*U200,2)</f>
        <v>66.41</v>
      </c>
      <c r="W200" s="221"/>
      <c r="X200" s="221" t="s">
        <v>684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685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1">
        <v>92</v>
      </c>
      <c r="B201" s="232" t="s">
        <v>688</v>
      </c>
      <c r="C201" s="248" t="s">
        <v>689</v>
      </c>
      <c r="D201" s="233" t="s">
        <v>248</v>
      </c>
      <c r="E201" s="234">
        <v>33.05715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0</v>
      </c>
      <c r="O201" s="234">
        <f>ROUND(E201*N201,2)</f>
        <v>0</v>
      </c>
      <c r="P201" s="234">
        <v>0</v>
      </c>
      <c r="Q201" s="234">
        <f>ROUND(E201*P201,2)</f>
        <v>0</v>
      </c>
      <c r="R201" s="236" t="s">
        <v>329</v>
      </c>
      <c r="S201" s="236" t="s">
        <v>157</v>
      </c>
      <c r="T201" s="237" t="s">
        <v>157</v>
      </c>
      <c r="U201" s="221">
        <v>0.49</v>
      </c>
      <c r="V201" s="221">
        <f>ROUND(E201*U201,2)</f>
        <v>16.2</v>
      </c>
      <c r="W201" s="221"/>
      <c r="X201" s="221" t="s">
        <v>684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685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49" t="s">
        <v>690</v>
      </c>
      <c r="D202" s="238"/>
      <c r="E202" s="238"/>
      <c r="F202" s="238"/>
      <c r="G202" s="238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162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0">
        <v>93</v>
      </c>
      <c r="B203" s="241" t="s">
        <v>691</v>
      </c>
      <c r="C203" s="250" t="s">
        <v>692</v>
      </c>
      <c r="D203" s="242" t="s">
        <v>248</v>
      </c>
      <c r="E203" s="243">
        <v>297.51434</v>
      </c>
      <c r="F203" s="244"/>
      <c r="G203" s="245">
        <f>ROUND(E203*F203,2)</f>
        <v>0</v>
      </c>
      <c r="H203" s="244"/>
      <c r="I203" s="245">
        <f>ROUND(E203*H203,2)</f>
        <v>0</v>
      </c>
      <c r="J203" s="244"/>
      <c r="K203" s="245">
        <f>ROUND(E203*J203,2)</f>
        <v>0</v>
      </c>
      <c r="L203" s="245">
        <v>21</v>
      </c>
      <c r="M203" s="245">
        <f>G203*(1+L203/100)</f>
        <v>0</v>
      </c>
      <c r="N203" s="243">
        <v>0</v>
      </c>
      <c r="O203" s="243">
        <f>ROUND(E203*N203,2)</f>
        <v>0</v>
      </c>
      <c r="P203" s="243">
        <v>0</v>
      </c>
      <c r="Q203" s="243">
        <f>ROUND(E203*P203,2)</f>
        <v>0</v>
      </c>
      <c r="R203" s="245" t="s">
        <v>329</v>
      </c>
      <c r="S203" s="245" t="s">
        <v>157</v>
      </c>
      <c r="T203" s="246" t="s">
        <v>157</v>
      </c>
      <c r="U203" s="221">
        <v>0</v>
      </c>
      <c r="V203" s="221">
        <f>ROUND(E203*U203,2)</f>
        <v>0</v>
      </c>
      <c r="W203" s="221"/>
      <c r="X203" s="221" t="s">
        <v>684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685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0">
        <v>94</v>
      </c>
      <c r="B204" s="241" t="s">
        <v>693</v>
      </c>
      <c r="C204" s="250" t="s">
        <v>694</v>
      </c>
      <c r="D204" s="242" t="s">
        <v>248</v>
      </c>
      <c r="E204" s="243">
        <v>33.05715</v>
      </c>
      <c r="F204" s="244"/>
      <c r="G204" s="245">
        <f>ROUND(E204*F204,2)</f>
        <v>0</v>
      </c>
      <c r="H204" s="244"/>
      <c r="I204" s="245">
        <f>ROUND(E204*H204,2)</f>
        <v>0</v>
      </c>
      <c r="J204" s="244"/>
      <c r="K204" s="245">
        <f>ROUND(E204*J204,2)</f>
        <v>0</v>
      </c>
      <c r="L204" s="245">
        <v>21</v>
      </c>
      <c r="M204" s="245">
        <f>G204*(1+L204/100)</f>
        <v>0</v>
      </c>
      <c r="N204" s="243">
        <v>0</v>
      </c>
      <c r="O204" s="243">
        <f>ROUND(E204*N204,2)</f>
        <v>0</v>
      </c>
      <c r="P204" s="243">
        <v>0</v>
      </c>
      <c r="Q204" s="243">
        <f>ROUND(E204*P204,2)</f>
        <v>0</v>
      </c>
      <c r="R204" s="245" t="s">
        <v>329</v>
      </c>
      <c r="S204" s="245" t="s">
        <v>157</v>
      </c>
      <c r="T204" s="246" t="s">
        <v>157</v>
      </c>
      <c r="U204" s="221">
        <v>0.94199999999999995</v>
      </c>
      <c r="V204" s="221">
        <f>ROUND(E204*U204,2)</f>
        <v>31.14</v>
      </c>
      <c r="W204" s="221"/>
      <c r="X204" s="221" t="s">
        <v>684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685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40">
        <v>95</v>
      </c>
      <c r="B205" s="241" t="s">
        <v>695</v>
      </c>
      <c r="C205" s="250" t="s">
        <v>696</v>
      </c>
      <c r="D205" s="242" t="s">
        <v>248</v>
      </c>
      <c r="E205" s="243">
        <v>33.05715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21</v>
      </c>
      <c r="M205" s="245">
        <f>G205*(1+L205/100)</f>
        <v>0</v>
      </c>
      <c r="N205" s="243">
        <v>0</v>
      </c>
      <c r="O205" s="243">
        <f>ROUND(E205*N205,2)</f>
        <v>0</v>
      </c>
      <c r="P205" s="243">
        <v>0</v>
      </c>
      <c r="Q205" s="243">
        <f>ROUND(E205*P205,2)</f>
        <v>0</v>
      </c>
      <c r="R205" s="245" t="s">
        <v>329</v>
      </c>
      <c r="S205" s="245" t="s">
        <v>157</v>
      </c>
      <c r="T205" s="246" t="s">
        <v>157</v>
      </c>
      <c r="U205" s="221">
        <v>0.105</v>
      </c>
      <c r="V205" s="221">
        <f>ROUND(E205*U205,2)</f>
        <v>3.47</v>
      </c>
      <c r="W205" s="221"/>
      <c r="X205" s="221" t="s">
        <v>684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685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0">
        <v>96</v>
      </c>
      <c r="B206" s="241" t="s">
        <v>697</v>
      </c>
      <c r="C206" s="250" t="s">
        <v>698</v>
      </c>
      <c r="D206" s="242" t="s">
        <v>248</v>
      </c>
      <c r="E206" s="243">
        <v>33.05715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21</v>
      </c>
      <c r="M206" s="245">
        <f>G206*(1+L206/100)</f>
        <v>0</v>
      </c>
      <c r="N206" s="243">
        <v>0</v>
      </c>
      <c r="O206" s="243">
        <f>ROUND(E206*N206,2)</f>
        <v>0</v>
      </c>
      <c r="P206" s="243">
        <v>0</v>
      </c>
      <c r="Q206" s="243">
        <f>ROUND(E206*P206,2)</f>
        <v>0</v>
      </c>
      <c r="R206" s="245" t="s">
        <v>329</v>
      </c>
      <c r="S206" s="245" t="s">
        <v>157</v>
      </c>
      <c r="T206" s="246" t="s">
        <v>157</v>
      </c>
      <c r="U206" s="221">
        <v>0</v>
      </c>
      <c r="V206" s="221">
        <f>ROUND(E206*U206,2)</f>
        <v>0</v>
      </c>
      <c r="W206" s="221"/>
      <c r="X206" s="221" t="s">
        <v>684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685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1">
        <v>97</v>
      </c>
      <c r="B207" s="232" t="s">
        <v>699</v>
      </c>
      <c r="C207" s="248" t="s">
        <v>700</v>
      </c>
      <c r="D207" s="233" t="s">
        <v>248</v>
      </c>
      <c r="E207" s="234">
        <v>33.05715</v>
      </c>
      <c r="F207" s="235"/>
      <c r="G207" s="236">
        <f>ROUND(E207*F207,2)</f>
        <v>0</v>
      </c>
      <c r="H207" s="235"/>
      <c r="I207" s="236">
        <f>ROUND(E207*H207,2)</f>
        <v>0</v>
      </c>
      <c r="J207" s="235"/>
      <c r="K207" s="236">
        <f>ROUND(E207*J207,2)</f>
        <v>0</v>
      </c>
      <c r="L207" s="236">
        <v>21</v>
      </c>
      <c r="M207" s="236">
        <f>G207*(1+L207/100)</f>
        <v>0</v>
      </c>
      <c r="N207" s="234">
        <v>0</v>
      </c>
      <c r="O207" s="234">
        <f>ROUND(E207*N207,2)</f>
        <v>0</v>
      </c>
      <c r="P207" s="234">
        <v>0</v>
      </c>
      <c r="Q207" s="234">
        <f>ROUND(E207*P207,2)</f>
        <v>0</v>
      </c>
      <c r="R207" s="236" t="s">
        <v>701</v>
      </c>
      <c r="S207" s="236" t="s">
        <v>157</v>
      </c>
      <c r="T207" s="237" t="s">
        <v>157</v>
      </c>
      <c r="U207" s="221">
        <v>6.0000000000000001E-3</v>
      </c>
      <c r="V207" s="221">
        <f>ROUND(E207*U207,2)</f>
        <v>0.2</v>
      </c>
      <c r="W207" s="221"/>
      <c r="X207" s="221" t="s">
        <v>684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685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17"/>
      <c r="B208" s="218"/>
      <c r="C208" s="260" t="s">
        <v>702</v>
      </c>
      <c r="D208" s="256"/>
      <c r="E208" s="256"/>
      <c r="F208" s="256"/>
      <c r="G208" s="256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199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33" x14ac:dyDescent="0.2">
      <c r="A209" s="3"/>
      <c r="B209" s="4"/>
      <c r="C209" s="251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E209">
        <v>15</v>
      </c>
      <c r="AF209">
        <v>21</v>
      </c>
      <c r="AG209" t="s">
        <v>139</v>
      </c>
    </row>
    <row r="210" spans="1:33" x14ac:dyDescent="0.2">
      <c r="A210" s="213"/>
      <c r="B210" s="214" t="s">
        <v>29</v>
      </c>
      <c r="C210" s="252"/>
      <c r="D210" s="215"/>
      <c r="E210" s="216"/>
      <c r="F210" s="216"/>
      <c r="G210" s="230">
        <f>G8+G79+G124+G126+G128+G135+G142+G151+G161+G185+G192+G194+G198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AE210">
        <f>SUMIF(L7:L208,AE209,G7:G208)</f>
        <v>0</v>
      </c>
      <c r="AF210">
        <f>SUMIF(L7:L208,AF209,G7:G208)</f>
        <v>0</v>
      </c>
      <c r="AG210" t="s">
        <v>191</v>
      </c>
    </row>
    <row r="211" spans="1:33" x14ac:dyDescent="0.2">
      <c r="C211" s="253"/>
      <c r="D211" s="10"/>
      <c r="AG211" t="s">
        <v>192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bZYPwziOj0UhKtmobbtaAFZb0OJ6S4D5ZIxhGewv73fTTsq6rapxknQ2rghcfJMFImzW+ZVpNYFp9mLYDtdQ==" saltValue="f6uQzgHY8rs+JO2vthWkyw==" spinCount="100000" sheet="1"/>
  <mergeCells count="33">
    <mergeCell ref="C191:G191"/>
    <mergeCell ref="C202:G202"/>
    <mergeCell ref="C208:G208"/>
    <mergeCell ref="C109:G109"/>
    <mergeCell ref="C115:G115"/>
    <mergeCell ref="C117:G117"/>
    <mergeCell ref="C141:G141"/>
    <mergeCell ref="C144:G144"/>
    <mergeCell ref="C182:G182"/>
    <mergeCell ref="C78:G78"/>
    <mergeCell ref="C81:G81"/>
    <mergeCell ref="C90:G90"/>
    <mergeCell ref="C92:G92"/>
    <mergeCell ref="C104:G104"/>
    <mergeCell ref="C106:G106"/>
    <mergeCell ref="C36:G36"/>
    <mergeCell ref="C39:G39"/>
    <mergeCell ref="C41:G41"/>
    <mergeCell ref="C66:G66"/>
    <mergeCell ref="C69:G69"/>
    <mergeCell ref="C70:G70"/>
    <mergeCell ref="C18:G18"/>
    <mergeCell ref="C21:G21"/>
    <mergeCell ref="C24:G24"/>
    <mergeCell ref="C28:G28"/>
    <mergeCell ref="C31:G31"/>
    <mergeCell ref="C33:G3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F266-4E0B-4D7B-BD24-95ACFCC022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SUMIF(AG9:AG97,"&lt;&gt;NOR",G9:G97)</f>
        <v>0</v>
      </c>
      <c r="H8" s="228"/>
      <c r="I8" s="228">
        <f>SUM(I9:I97)</f>
        <v>0</v>
      </c>
      <c r="J8" s="228"/>
      <c r="K8" s="228">
        <f>SUM(K9:K97)</f>
        <v>0</v>
      </c>
      <c r="L8" s="228"/>
      <c r="M8" s="228">
        <f>SUM(M9:M97)</f>
        <v>0</v>
      </c>
      <c r="N8" s="227"/>
      <c r="O8" s="227">
        <f>SUM(O9:O97)</f>
        <v>173.02999999999989</v>
      </c>
      <c r="P8" s="227"/>
      <c r="Q8" s="227">
        <f>SUM(Q9:Q97)</f>
        <v>0.14000000000000001</v>
      </c>
      <c r="R8" s="228"/>
      <c r="S8" s="228"/>
      <c r="T8" s="229"/>
      <c r="U8" s="223"/>
      <c r="V8" s="223">
        <f>SUM(V9:V97)</f>
        <v>1673.62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44.1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5.2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38.64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777</v>
      </c>
      <c r="D11" s="254"/>
      <c r="E11" s="255">
        <v>44.1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202</v>
      </c>
      <c r="C12" s="248" t="s">
        <v>203</v>
      </c>
      <c r="D12" s="233" t="s">
        <v>204</v>
      </c>
      <c r="E12" s="234">
        <v>823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4.7499999999999999E-3</v>
      </c>
      <c r="O12" s="234">
        <f>ROUND(E12*N12,2)</f>
        <v>3.91</v>
      </c>
      <c r="P12" s="234">
        <v>0</v>
      </c>
      <c r="Q12" s="234">
        <f>ROUND(E12*P12,2)</f>
        <v>0</v>
      </c>
      <c r="R12" s="236"/>
      <c r="S12" s="236" t="s">
        <v>157</v>
      </c>
      <c r="T12" s="237" t="s">
        <v>157</v>
      </c>
      <c r="U12" s="221">
        <v>0.35299999999999998</v>
      </c>
      <c r="V12" s="221">
        <f>ROUND(E12*U12,2)</f>
        <v>290.52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1" t="s">
        <v>778</v>
      </c>
      <c r="D13" s="254"/>
      <c r="E13" s="255">
        <v>823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201</v>
      </c>
      <c r="AH13" s="210">
        <v>5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3</v>
      </c>
      <c r="B14" s="232" t="s">
        <v>206</v>
      </c>
      <c r="C14" s="248" t="s">
        <v>207</v>
      </c>
      <c r="D14" s="233" t="s">
        <v>204</v>
      </c>
      <c r="E14" s="234">
        <v>11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5.0200000000000002E-2</v>
      </c>
      <c r="O14" s="234">
        <f>ROUND(E14*N14,2)</f>
        <v>0.55000000000000004</v>
      </c>
      <c r="P14" s="234">
        <v>0</v>
      </c>
      <c r="Q14" s="234">
        <f>ROUND(E14*P14,2)</f>
        <v>0</v>
      </c>
      <c r="R14" s="236" t="s">
        <v>208</v>
      </c>
      <c r="S14" s="236" t="s">
        <v>157</v>
      </c>
      <c r="T14" s="237" t="s">
        <v>157</v>
      </c>
      <c r="U14" s="221">
        <v>1.006</v>
      </c>
      <c r="V14" s="221">
        <f>ROUND(E14*U14,2)</f>
        <v>11.07</v>
      </c>
      <c r="W14" s="221"/>
      <c r="X14" s="221" t="s">
        <v>181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60" t="s">
        <v>209</v>
      </c>
      <c r="D15" s="256"/>
      <c r="E15" s="256"/>
      <c r="F15" s="256"/>
      <c r="G15" s="256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10"/>
      <c r="Z15" s="210"/>
      <c r="AA15" s="210"/>
      <c r="AB15" s="210"/>
      <c r="AC15" s="210"/>
      <c r="AD15" s="210"/>
      <c r="AE15" s="210"/>
      <c r="AF15" s="210"/>
      <c r="AG15" s="210" t="s">
        <v>199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1" t="s">
        <v>779</v>
      </c>
      <c r="D16" s="254"/>
      <c r="E16" s="255">
        <v>11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4</v>
      </c>
      <c r="B17" s="232" t="s">
        <v>211</v>
      </c>
      <c r="C17" s="248" t="s">
        <v>212</v>
      </c>
      <c r="D17" s="233" t="s">
        <v>204</v>
      </c>
      <c r="E17" s="234">
        <v>11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1.074E-2</v>
      </c>
      <c r="O17" s="234">
        <f>ROUND(E17*N17,2)</f>
        <v>0.12</v>
      </c>
      <c r="P17" s="234">
        <v>0</v>
      </c>
      <c r="Q17" s="234">
        <f>ROUND(E17*P17,2)</f>
        <v>0</v>
      </c>
      <c r="R17" s="236" t="s">
        <v>208</v>
      </c>
      <c r="S17" s="236" t="s">
        <v>157</v>
      </c>
      <c r="T17" s="237" t="s">
        <v>157</v>
      </c>
      <c r="U17" s="221">
        <v>0.51171</v>
      </c>
      <c r="V17" s="221">
        <f>ROUND(E17*U17,2)</f>
        <v>5.63</v>
      </c>
      <c r="W17" s="221"/>
      <c r="X17" s="221" t="s">
        <v>181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213</v>
      </c>
      <c r="D18" s="256"/>
      <c r="E18" s="256"/>
      <c r="F18" s="256"/>
      <c r="G18" s="256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jakoukoliv maltou, z pomocného pracovního lešení o výšce podlahy do 1900 mm a pro zatížení do 1,5 kPa,</v>
      </c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5</v>
      </c>
      <c r="B19" s="232" t="s">
        <v>215</v>
      </c>
      <c r="C19" s="248" t="s">
        <v>216</v>
      </c>
      <c r="D19" s="233" t="s">
        <v>217</v>
      </c>
      <c r="E19" s="234">
        <v>132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2.5989999999999999E-2</v>
      </c>
      <c r="O19" s="234">
        <f>ROUND(E19*N19,2)</f>
        <v>3.43</v>
      </c>
      <c r="P19" s="234">
        <v>0</v>
      </c>
      <c r="Q19" s="234">
        <f>ROUND(E19*P19,2)</f>
        <v>0</v>
      </c>
      <c r="R19" s="236" t="s">
        <v>208</v>
      </c>
      <c r="S19" s="236" t="s">
        <v>157</v>
      </c>
      <c r="T19" s="237" t="s">
        <v>157</v>
      </c>
      <c r="U19" s="221">
        <v>0.26900000000000002</v>
      </c>
      <c r="V19" s="221">
        <f>ROUND(E19*U19,2)</f>
        <v>35.51</v>
      </c>
      <c r="W19" s="221"/>
      <c r="X19" s="221" t="s">
        <v>181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218</v>
      </c>
      <c r="D20" s="256"/>
      <c r="E20" s="256"/>
      <c r="F20" s="256"/>
      <c r="G20" s="25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199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780</v>
      </c>
      <c r="D21" s="254"/>
      <c r="E21" s="255">
        <v>132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1">
        <v>6</v>
      </c>
      <c r="B22" s="232" t="s">
        <v>220</v>
      </c>
      <c r="C22" s="248" t="s">
        <v>221</v>
      </c>
      <c r="D22" s="233" t="s">
        <v>217</v>
      </c>
      <c r="E22" s="234">
        <v>60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3.465E-2</v>
      </c>
      <c r="O22" s="234">
        <f>ROUND(E22*N22,2)</f>
        <v>2.08</v>
      </c>
      <c r="P22" s="234">
        <v>0</v>
      </c>
      <c r="Q22" s="234">
        <f>ROUND(E22*P22,2)</f>
        <v>0</v>
      </c>
      <c r="R22" s="236" t="s">
        <v>208</v>
      </c>
      <c r="S22" s="236" t="s">
        <v>157</v>
      </c>
      <c r="T22" s="237" t="s">
        <v>157</v>
      </c>
      <c r="U22" s="221">
        <v>0.29799999999999999</v>
      </c>
      <c r="V22" s="221">
        <f>ROUND(E22*U22,2)</f>
        <v>17.88</v>
      </c>
      <c r="W22" s="221"/>
      <c r="X22" s="221" t="s">
        <v>181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218</v>
      </c>
      <c r="D23" s="256"/>
      <c r="E23" s="256"/>
      <c r="F23" s="256"/>
      <c r="G23" s="25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781</v>
      </c>
      <c r="D24" s="254"/>
      <c r="E24" s="255">
        <v>60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201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7</v>
      </c>
      <c r="B25" s="232" t="s">
        <v>223</v>
      </c>
      <c r="C25" s="248" t="s">
        <v>224</v>
      </c>
      <c r="D25" s="233" t="s">
        <v>196</v>
      </c>
      <c r="E25" s="234">
        <v>44.4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6.8000000000000005E-2</v>
      </c>
      <c r="O25" s="234">
        <f>ROUND(E25*N25,2)</f>
        <v>3.02</v>
      </c>
      <c r="P25" s="234">
        <v>0</v>
      </c>
      <c r="Q25" s="234">
        <f>ROUND(E25*P25,2)</f>
        <v>0</v>
      </c>
      <c r="R25" s="236" t="s">
        <v>208</v>
      </c>
      <c r="S25" s="236" t="s">
        <v>157</v>
      </c>
      <c r="T25" s="237" t="s">
        <v>157</v>
      </c>
      <c r="U25" s="221">
        <v>0.71397999999999995</v>
      </c>
      <c r="V25" s="221">
        <f>ROUND(E25*U25,2)</f>
        <v>31.7</v>
      </c>
      <c r="W25" s="221"/>
      <c r="X25" s="221" t="s">
        <v>181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218</v>
      </c>
      <c r="D26" s="256"/>
      <c r="E26" s="256"/>
      <c r="F26" s="256"/>
      <c r="G26" s="256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199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782</v>
      </c>
      <c r="D27" s="254"/>
      <c r="E27" s="255">
        <v>18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201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783</v>
      </c>
      <c r="D28" s="254"/>
      <c r="E28" s="255">
        <v>26.4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8</v>
      </c>
      <c r="B29" s="232" t="s">
        <v>227</v>
      </c>
      <c r="C29" s="248" t="s">
        <v>228</v>
      </c>
      <c r="D29" s="233" t="s">
        <v>196</v>
      </c>
      <c r="E29" s="234">
        <v>48.84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3.6069999999999998E-2</v>
      </c>
      <c r="O29" s="234">
        <f>ROUND(E29*N29,2)</f>
        <v>1.76</v>
      </c>
      <c r="P29" s="234">
        <v>0</v>
      </c>
      <c r="Q29" s="234">
        <f>ROUND(E29*P29,2)</f>
        <v>0</v>
      </c>
      <c r="R29" s="236" t="s">
        <v>208</v>
      </c>
      <c r="S29" s="236" t="s">
        <v>157</v>
      </c>
      <c r="T29" s="237" t="s">
        <v>157</v>
      </c>
      <c r="U29" s="221">
        <v>1.58036</v>
      </c>
      <c r="V29" s="221">
        <f>ROUND(E29*U29,2)</f>
        <v>77.180000000000007</v>
      </c>
      <c r="W29" s="221"/>
      <c r="X29" s="221" t="s">
        <v>181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0" t="s">
        <v>229</v>
      </c>
      <c r="D30" s="256"/>
      <c r="E30" s="256"/>
      <c r="F30" s="256"/>
      <c r="G30" s="256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199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784</v>
      </c>
      <c r="D31" s="254"/>
      <c r="E31" s="255">
        <v>48.84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9</v>
      </c>
      <c r="B32" s="232" t="s">
        <v>231</v>
      </c>
      <c r="C32" s="248" t="s">
        <v>232</v>
      </c>
      <c r="D32" s="233" t="s">
        <v>196</v>
      </c>
      <c r="E32" s="234">
        <v>9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4.428E-2</v>
      </c>
      <c r="O32" s="234">
        <f>ROUND(E32*N32,2)</f>
        <v>0.4</v>
      </c>
      <c r="P32" s="234">
        <v>0</v>
      </c>
      <c r="Q32" s="234">
        <f>ROUND(E32*P32,2)</f>
        <v>0</v>
      </c>
      <c r="R32" s="236" t="s">
        <v>208</v>
      </c>
      <c r="S32" s="236" t="s">
        <v>157</v>
      </c>
      <c r="T32" s="237" t="s">
        <v>233</v>
      </c>
      <c r="U32" s="221">
        <v>0.75</v>
      </c>
      <c r="V32" s="221">
        <f>ROUND(E32*U32,2)</f>
        <v>6.75</v>
      </c>
      <c r="W32" s="221"/>
      <c r="X32" s="221" t="s">
        <v>181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234</v>
      </c>
      <c r="D33" s="256"/>
      <c r="E33" s="256"/>
      <c r="F33" s="256"/>
      <c r="G33" s="25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10</v>
      </c>
      <c r="B34" s="232" t="s">
        <v>235</v>
      </c>
      <c r="C34" s="248" t="s">
        <v>236</v>
      </c>
      <c r="D34" s="233" t="s">
        <v>237</v>
      </c>
      <c r="E34" s="234">
        <v>28.54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2.5</v>
      </c>
      <c r="O34" s="234">
        <f>ROUND(E34*N34,2)</f>
        <v>71.349999999999994</v>
      </c>
      <c r="P34" s="234">
        <v>0</v>
      </c>
      <c r="Q34" s="234">
        <f>ROUND(E34*P34,2)</f>
        <v>0</v>
      </c>
      <c r="R34" s="236" t="s">
        <v>208</v>
      </c>
      <c r="S34" s="236" t="s">
        <v>157</v>
      </c>
      <c r="T34" s="237" t="s">
        <v>157</v>
      </c>
      <c r="U34" s="221">
        <v>3.4</v>
      </c>
      <c r="V34" s="221">
        <f>ROUND(E34*U34,2)</f>
        <v>97.04</v>
      </c>
      <c r="W34" s="221"/>
      <c r="X34" s="221" t="s">
        <v>181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0" t="s">
        <v>238</v>
      </c>
      <c r="D35" s="256"/>
      <c r="E35" s="256"/>
      <c r="F35" s="256"/>
      <c r="G35" s="256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199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785</v>
      </c>
      <c r="D36" s="254"/>
      <c r="E36" s="255">
        <v>28.54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201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11</v>
      </c>
      <c r="B37" s="232" t="s">
        <v>240</v>
      </c>
      <c r="C37" s="248" t="s">
        <v>241</v>
      </c>
      <c r="D37" s="233" t="s">
        <v>237</v>
      </c>
      <c r="E37" s="234">
        <v>0.9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2.5</v>
      </c>
      <c r="O37" s="234">
        <f>ROUND(E37*N37,2)</f>
        <v>2.25</v>
      </c>
      <c r="P37" s="234">
        <v>0</v>
      </c>
      <c r="Q37" s="234">
        <f>ROUND(E37*P37,2)</f>
        <v>0</v>
      </c>
      <c r="R37" s="236" t="s">
        <v>208</v>
      </c>
      <c r="S37" s="236" t="s">
        <v>157</v>
      </c>
      <c r="T37" s="237" t="s">
        <v>157</v>
      </c>
      <c r="U37" s="221">
        <v>5.33</v>
      </c>
      <c r="V37" s="221">
        <f>ROUND(E37*U37,2)</f>
        <v>4.8</v>
      </c>
      <c r="W37" s="221"/>
      <c r="X37" s="221" t="s">
        <v>181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238</v>
      </c>
      <c r="D38" s="256"/>
      <c r="E38" s="256"/>
      <c r="F38" s="256"/>
      <c r="G38" s="25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1" t="s">
        <v>786</v>
      </c>
      <c r="D39" s="254"/>
      <c r="E39" s="255">
        <v>0.9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12</v>
      </c>
      <c r="B40" s="232" t="s">
        <v>243</v>
      </c>
      <c r="C40" s="248" t="s">
        <v>244</v>
      </c>
      <c r="D40" s="233" t="s">
        <v>237</v>
      </c>
      <c r="E40" s="234">
        <v>28.54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6" t="s">
        <v>197</v>
      </c>
      <c r="S40" s="236" t="s">
        <v>157</v>
      </c>
      <c r="T40" s="237" t="s">
        <v>157</v>
      </c>
      <c r="U40" s="221">
        <v>0.41</v>
      </c>
      <c r="V40" s="221">
        <f>ROUND(E40*U40,2)</f>
        <v>11.7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245</v>
      </c>
      <c r="D41" s="256"/>
      <c r="E41" s="256"/>
      <c r="F41" s="256"/>
      <c r="G41" s="256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13</v>
      </c>
      <c r="B42" s="232" t="s">
        <v>246</v>
      </c>
      <c r="C42" s="248" t="s">
        <v>247</v>
      </c>
      <c r="D42" s="233" t="s">
        <v>248</v>
      </c>
      <c r="E42" s="234">
        <v>2.7364199999999999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1.0662499999999999</v>
      </c>
      <c r="O42" s="234">
        <f>ROUND(E42*N42,2)</f>
        <v>2.92</v>
      </c>
      <c r="P42" s="234">
        <v>0</v>
      </c>
      <c r="Q42" s="234">
        <f>ROUND(E42*P42,2)</f>
        <v>0</v>
      </c>
      <c r="R42" s="236" t="s">
        <v>197</v>
      </c>
      <c r="S42" s="236" t="s">
        <v>157</v>
      </c>
      <c r="T42" s="237" t="s">
        <v>157</v>
      </c>
      <c r="U42" s="221">
        <v>15.231</v>
      </c>
      <c r="V42" s="221">
        <f>ROUND(E42*U42,2)</f>
        <v>41.68</v>
      </c>
      <c r="W42" s="221"/>
      <c r="X42" s="221" t="s">
        <v>181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60" t="s">
        <v>249</v>
      </c>
      <c r="D43" s="256"/>
      <c r="E43" s="256"/>
      <c r="F43" s="256"/>
      <c r="G43" s="256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10"/>
      <c r="Z43" s="210"/>
      <c r="AA43" s="210"/>
      <c r="AB43" s="210"/>
      <c r="AC43" s="210"/>
      <c r="AD43" s="210"/>
      <c r="AE43" s="210"/>
      <c r="AF43" s="210"/>
      <c r="AG43" s="210" t="s">
        <v>199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250</v>
      </c>
      <c r="D44" s="254"/>
      <c r="E44" s="255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1" t="s">
        <v>787</v>
      </c>
      <c r="D45" s="254"/>
      <c r="E45" s="255">
        <v>0.12464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1" t="s">
        <v>788</v>
      </c>
      <c r="D46" s="254"/>
      <c r="E46" s="255">
        <v>0.77278999999999998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61" t="s">
        <v>789</v>
      </c>
      <c r="D47" s="254"/>
      <c r="E47" s="255">
        <v>0.73828000000000005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10"/>
      <c r="Z47" s="210"/>
      <c r="AA47" s="210"/>
      <c r="AB47" s="210"/>
      <c r="AC47" s="210"/>
      <c r="AD47" s="210"/>
      <c r="AE47" s="210"/>
      <c r="AF47" s="210"/>
      <c r="AG47" s="210" t="s">
        <v>201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790</v>
      </c>
      <c r="D48" s="254"/>
      <c r="E48" s="255">
        <v>0.90893999999999997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201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1" t="s">
        <v>791</v>
      </c>
      <c r="D49" s="254"/>
      <c r="E49" s="255">
        <v>0.19176000000000001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201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14</v>
      </c>
      <c r="B50" s="232" t="s">
        <v>254</v>
      </c>
      <c r="C50" s="248" t="s">
        <v>255</v>
      </c>
      <c r="D50" s="233" t="s">
        <v>237</v>
      </c>
      <c r="E50" s="234">
        <v>28.54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1.919</v>
      </c>
      <c r="O50" s="234">
        <f>ROUND(E50*N50,2)</f>
        <v>54.77</v>
      </c>
      <c r="P50" s="234">
        <v>0</v>
      </c>
      <c r="Q50" s="234">
        <f>ROUND(E50*P50,2)</f>
        <v>0</v>
      </c>
      <c r="R50" s="236" t="s">
        <v>197</v>
      </c>
      <c r="S50" s="236" t="s">
        <v>157</v>
      </c>
      <c r="T50" s="237" t="s">
        <v>157</v>
      </c>
      <c r="U50" s="221">
        <v>2.58</v>
      </c>
      <c r="V50" s="221">
        <f>ROUND(E50*U50,2)</f>
        <v>73.63</v>
      </c>
      <c r="W50" s="221"/>
      <c r="X50" s="221" t="s">
        <v>181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792</v>
      </c>
      <c r="D51" s="254"/>
      <c r="E51" s="255">
        <v>28.54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1">
        <v>15</v>
      </c>
      <c r="B52" s="232" t="s">
        <v>257</v>
      </c>
      <c r="C52" s="248" t="s">
        <v>258</v>
      </c>
      <c r="D52" s="233" t="s">
        <v>237</v>
      </c>
      <c r="E52" s="234">
        <v>0.9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1.919</v>
      </c>
      <c r="O52" s="234">
        <f>ROUND(E52*N52,2)</f>
        <v>1.73</v>
      </c>
      <c r="P52" s="234">
        <v>0</v>
      </c>
      <c r="Q52" s="234">
        <f>ROUND(E52*P52,2)</f>
        <v>0</v>
      </c>
      <c r="R52" s="236" t="s">
        <v>197</v>
      </c>
      <c r="S52" s="236" t="s">
        <v>157</v>
      </c>
      <c r="T52" s="237" t="s">
        <v>157</v>
      </c>
      <c r="U52" s="221">
        <v>2.3170000000000002</v>
      </c>
      <c r="V52" s="221">
        <f>ROUND(E52*U52,2)</f>
        <v>2.09</v>
      </c>
      <c r="W52" s="221"/>
      <c r="X52" s="221" t="s">
        <v>181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259</v>
      </c>
      <c r="D53" s="254"/>
      <c r="E53" s="255">
        <v>0.9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201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16</v>
      </c>
      <c r="B54" s="232" t="s">
        <v>260</v>
      </c>
      <c r="C54" s="248" t="s">
        <v>261</v>
      </c>
      <c r="D54" s="233" t="s">
        <v>237</v>
      </c>
      <c r="E54" s="234">
        <v>1.2375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2.1230000000000002</v>
      </c>
      <c r="O54" s="234">
        <f>ROUND(E54*N54,2)</f>
        <v>2.63</v>
      </c>
      <c r="P54" s="234">
        <v>0</v>
      </c>
      <c r="Q54" s="234">
        <f>ROUND(E54*P54,2)</f>
        <v>0</v>
      </c>
      <c r="R54" s="236" t="s">
        <v>197</v>
      </c>
      <c r="S54" s="236" t="s">
        <v>157</v>
      </c>
      <c r="T54" s="237" t="s">
        <v>157</v>
      </c>
      <c r="U54" s="221">
        <v>1.8360000000000001</v>
      </c>
      <c r="V54" s="221">
        <f>ROUND(E54*U54,2)</f>
        <v>2.27</v>
      </c>
      <c r="W54" s="221"/>
      <c r="X54" s="221" t="s">
        <v>181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262</v>
      </c>
      <c r="D55" s="256"/>
      <c r="E55" s="256"/>
      <c r="F55" s="256"/>
      <c r="G55" s="25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199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9" t="str">
        <f>C55</f>
        <v>pod mazaniny a dlažby, popř. na plochých střechách, vodorovný nebo ve spádu, s udusáním a urovnáním povrchu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1" t="s">
        <v>793</v>
      </c>
      <c r="D56" s="254"/>
      <c r="E56" s="255">
        <v>1.2375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201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33.75" outlineLevel="1" x14ac:dyDescent="0.2">
      <c r="A57" s="231">
        <v>17</v>
      </c>
      <c r="B57" s="232" t="s">
        <v>264</v>
      </c>
      <c r="C57" s="248" t="s">
        <v>265</v>
      </c>
      <c r="D57" s="233" t="s">
        <v>217</v>
      </c>
      <c r="E57" s="234">
        <v>492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2.1000000000000001E-4</v>
      </c>
      <c r="O57" s="234">
        <f>ROUND(E57*N57,2)</f>
        <v>0.1</v>
      </c>
      <c r="P57" s="234">
        <v>0</v>
      </c>
      <c r="Q57" s="234">
        <f>ROUND(E57*P57,2)</f>
        <v>0</v>
      </c>
      <c r="R57" s="236" t="s">
        <v>266</v>
      </c>
      <c r="S57" s="236" t="s">
        <v>157</v>
      </c>
      <c r="T57" s="237" t="s">
        <v>157</v>
      </c>
      <c r="U57" s="221">
        <v>0.27</v>
      </c>
      <c r="V57" s="221">
        <f>ROUND(E57*U57,2)</f>
        <v>132.84</v>
      </c>
      <c r="W57" s="221"/>
      <c r="X57" s="221" t="s">
        <v>181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61" t="s">
        <v>267</v>
      </c>
      <c r="D58" s="254"/>
      <c r="E58" s="255"/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10"/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1" t="s">
        <v>794</v>
      </c>
      <c r="D59" s="254"/>
      <c r="E59" s="255">
        <v>20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61" t="s">
        <v>795</v>
      </c>
      <c r="D60" s="254"/>
      <c r="E60" s="255">
        <v>124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10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796</v>
      </c>
      <c r="D61" s="254"/>
      <c r="E61" s="255">
        <v>140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201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797</v>
      </c>
      <c r="D62" s="254"/>
      <c r="E62" s="255">
        <v>158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201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798</v>
      </c>
      <c r="D63" s="254"/>
      <c r="E63" s="255">
        <v>50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201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18</v>
      </c>
      <c r="B64" s="232" t="s">
        <v>271</v>
      </c>
      <c r="C64" s="248" t="s">
        <v>272</v>
      </c>
      <c r="D64" s="233" t="s">
        <v>217</v>
      </c>
      <c r="E64" s="234">
        <v>6.35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3.2000000000000003E-4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273</v>
      </c>
      <c r="S64" s="236" t="s">
        <v>157</v>
      </c>
      <c r="T64" s="237" t="s">
        <v>157</v>
      </c>
      <c r="U64" s="221">
        <v>0.23599999999999999</v>
      </c>
      <c r="V64" s="221">
        <f>ROUND(E64*U64,2)</f>
        <v>1.5</v>
      </c>
      <c r="W64" s="221"/>
      <c r="X64" s="221" t="s">
        <v>181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1" t="s">
        <v>799</v>
      </c>
      <c r="D65" s="254"/>
      <c r="E65" s="255">
        <v>6.35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19</v>
      </c>
      <c r="B66" s="232" t="s">
        <v>275</v>
      </c>
      <c r="C66" s="248" t="s">
        <v>276</v>
      </c>
      <c r="D66" s="233" t="s">
        <v>196</v>
      </c>
      <c r="E66" s="234">
        <v>107.45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9.3710000000000002E-2</v>
      </c>
      <c r="O66" s="234">
        <f>ROUND(E66*N66,2)</f>
        <v>10.07</v>
      </c>
      <c r="P66" s="234">
        <v>0</v>
      </c>
      <c r="Q66" s="234">
        <f>ROUND(E66*P66,2)</f>
        <v>0</v>
      </c>
      <c r="R66" s="236" t="s">
        <v>273</v>
      </c>
      <c r="S66" s="236" t="s">
        <v>157</v>
      </c>
      <c r="T66" s="237" t="s">
        <v>157</v>
      </c>
      <c r="U66" s="221">
        <v>0.78</v>
      </c>
      <c r="V66" s="221">
        <f>ROUND(E66*U66,2)</f>
        <v>83.81</v>
      </c>
      <c r="W66" s="221"/>
      <c r="X66" s="221" t="s">
        <v>181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1" t="s">
        <v>800</v>
      </c>
      <c r="D67" s="254"/>
      <c r="E67" s="255">
        <v>107.45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201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1">
        <v>20</v>
      </c>
      <c r="B68" s="232" t="s">
        <v>278</v>
      </c>
      <c r="C68" s="248" t="s">
        <v>279</v>
      </c>
      <c r="D68" s="233" t="s">
        <v>217</v>
      </c>
      <c r="E68" s="234">
        <v>61.524999999999999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4">
        <v>1.5970000000000002E-2</v>
      </c>
      <c r="O68" s="234">
        <f>ROUND(E68*N68,2)</f>
        <v>0.98</v>
      </c>
      <c r="P68" s="234">
        <v>0</v>
      </c>
      <c r="Q68" s="234">
        <f>ROUND(E68*P68,2)</f>
        <v>0</v>
      </c>
      <c r="R68" s="236" t="s">
        <v>280</v>
      </c>
      <c r="S68" s="236" t="s">
        <v>157</v>
      </c>
      <c r="T68" s="237" t="s">
        <v>157</v>
      </c>
      <c r="U68" s="221">
        <v>0.441</v>
      </c>
      <c r="V68" s="221">
        <f>ROUND(E68*U68,2)</f>
        <v>27.13</v>
      </c>
      <c r="W68" s="221"/>
      <c r="X68" s="221" t="s">
        <v>181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801</v>
      </c>
      <c r="D69" s="254"/>
      <c r="E69" s="255">
        <v>61.524999999999999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201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31">
        <v>21</v>
      </c>
      <c r="B70" s="232" t="s">
        <v>282</v>
      </c>
      <c r="C70" s="248" t="s">
        <v>283</v>
      </c>
      <c r="D70" s="233" t="s">
        <v>196</v>
      </c>
      <c r="E70" s="234">
        <v>15.6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0.12288</v>
      </c>
      <c r="O70" s="234">
        <f>ROUND(E70*N70,2)</f>
        <v>1.92</v>
      </c>
      <c r="P70" s="234">
        <v>0</v>
      </c>
      <c r="Q70" s="234">
        <f>ROUND(E70*P70,2)</f>
        <v>0</v>
      </c>
      <c r="R70" s="236" t="s">
        <v>280</v>
      </c>
      <c r="S70" s="236" t="s">
        <v>157</v>
      </c>
      <c r="T70" s="237" t="s">
        <v>157</v>
      </c>
      <c r="U70" s="221">
        <v>1.169</v>
      </c>
      <c r="V70" s="221">
        <f>ROUND(E70*U70,2)</f>
        <v>18.239999999999998</v>
      </c>
      <c r="W70" s="221"/>
      <c r="X70" s="221" t="s">
        <v>181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182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1" t="s">
        <v>802</v>
      </c>
      <c r="D71" s="254"/>
      <c r="E71" s="255">
        <v>15.6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201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1">
        <v>22</v>
      </c>
      <c r="B72" s="232" t="s">
        <v>285</v>
      </c>
      <c r="C72" s="248" t="s">
        <v>286</v>
      </c>
      <c r="D72" s="233" t="s">
        <v>217</v>
      </c>
      <c r="E72" s="234">
        <v>61.524999999999999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4">
        <v>8.2400000000000008E-3</v>
      </c>
      <c r="O72" s="234">
        <f>ROUND(E72*N72,2)</f>
        <v>0.51</v>
      </c>
      <c r="P72" s="234">
        <v>0</v>
      </c>
      <c r="Q72" s="234">
        <f>ROUND(E72*P72,2)</f>
        <v>0</v>
      </c>
      <c r="R72" s="236" t="s">
        <v>287</v>
      </c>
      <c r="S72" s="236" t="s">
        <v>157</v>
      </c>
      <c r="T72" s="237" t="s">
        <v>157</v>
      </c>
      <c r="U72" s="221">
        <v>0.442</v>
      </c>
      <c r="V72" s="221">
        <f>ROUND(E72*U72,2)</f>
        <v>27.19</v>
      </c>
      <c r="W72" s="221"/>
      <c r="X72" s="221" t="s">
        <v>181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182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801</v>
      </c>
      <c r="D73" s="254"/>
      <c r="E73" s="255">
        <v>61.524999999999999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1">
        <v>23</v>
      </c>
      <c r="B74" s="232" t="s">
        <v>288</v>
      </c>
      <c r="C74" s="248" t="s">
        <v>289</v>
      </c>
      <c r="D74" s="233" t="s">
        <v>217</v>
      </c>
      <c r="E74" s="234">
        <v>63.875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8.0000000000000007E-5</v>
      </c>
      <c r="O74" s="234">
        <f>ROUND(E74*N74,2)</f>
        <v>0.01</v>
      </c>
      <c r="P74" s="234">
        <v>0</v>
      </c>
      <c r="Q74" s="234">
        <f>ROUND(E74*P74,2)</f>
        <v>0</v>
      </c>
      <c r="R74" s="236" t="s">
        <v>290</v>
      </c>
      <c r="S74" s="236" t="s">
        <v>157</v>
      </c>
      <c r="T74" s="237" t="s">
        <v>157</v>
      </c>
      <c r="U74" s="221">
        <v>0.13719999999999999</v>
      </c>
      <c r="V74" s="221">
        <f>ROUND(E74*U74,2)</f>
        <v>8.76</v>
      </c>
      <c r="W74" s="221"/>
      <c r="X74" s="221" t="s">
        <v>181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182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803</v>
      </c>
      <c r="D75" s="254"/>
      <c r="E75" s="255">
        <v>63.875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0">
        <v>24</v>
      </c>
      <c r="B76" s="241" t="s">
        <v>724</v>
      </c>
      <c r="C76" s="250" t="s">
        <v>725</v>
      </c>
      <c r="D76" s="242" t="s">
        <v>196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3">
        <v>0</v>
      </c>
      <c r="O76" s="243">
        <f>ROUND(E76*N76,2)</f>
        <v>0</v>
      </c>
      <c r="P76" s="243">
        <v>0</v>
      </c>
      <c r="Q76" s="243">
        <f>ROUND(E76*P76,2)</f>
        <v>0</v>
      </c>
      <c r="R76" s="245" t="s">
        <v>273</v>
      </c>
      <c r="S76" s="245" t="s">
        <v>157</v>
      </c>
      <c r="T76" s="246" t="s">
        <v>157</v>
      </c>
      <c r="U76" s="221">
        <v>0.13</v>
      </c>
      <c r="V76" s="221">
        <f>ROUND(E76*U76,2)</f>
        <v>0.26</v>
      </c>
      <c r="W76" s="221"/>
      <c r="X76" s="221" t="s">
        <v>181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182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0">
        <v>25</v>
      </c>
      <c r="B77" s="241" t="s">
        <v>292</v>
      </c>
      <c r="C77" s="250" t="s">
        <v>293</v>
      </c>
      <c r="D77" s="242" t="s">
        <v>294</v>
      </c>
      <c r="E77" s="243">
        <v>60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21</v>
      </c>
      <c r="M77" s="245">
        <f>G77*(1+L77/100)</f>
        <v>0</v>
      </c>
      <c r="N77" s="243">
        <v>0</v>
      </c>
      <c r="O77" s="243">
        <f>ROUND(E77*N77,2)</f>
        <v>0</v>
      </c>
      <c r="P77" s="243">
        <v>0</v>
      </c>
      <c r="Q77" s="243">
        <f>ROUND(E77*P77,2)</f>
        <v>0</v>
      </c>
      <c r="R77" s="245"/>
      <c r="S77" s="245" t="s">
        <v>180</v>
      </c>
      <c r="T77" s="246" t="s">
        <v>158</v>
      </c>
      <c r="U77" s="221">
        <v>1</v>
      </c>
      <c r="V77" s="221">
        <f>ROUND(E77*U77,2)</f>
        <v>60</v>
      </c>
      <c r="W77" s="221"/>
      <c r="X77" s="221" t="s">
        <v>181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182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1" x14ac:dyDescent="0.2">
      <c r="A78" s="231">
        <v>26</v>
      </c>
      <c r="B78" s="232" t="s">
        <v>295</v>
      </c>
      <c r="C78" s="248" t="s">
        <v>296</v>
      </c>
      <c r="D78" s="233" t="s">
        <v>196</v>
      </c>
      <c r="E78" s="234">
        <v>285.39999999999998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5.9199999999999999E-3</v>
      </c>
      <c r="O78" s="234">
        <f>ROUND(E78*N78,2)</f>
        <v>1.69</v>
      </c>
      <c r="P78" s="234">
        <v>0</v>
      </c>
      <c r="Q78" s="234">
        <f>ROUND(E78*P78,2)</f>
        <v>0</v>
      </c>
      <c r="R78" s="236" t="s">
        <v>297</v>
      </c>
      <c r="S78" s="236" t="s">
        <v>157</v>
      </c>
      <c r="T78" s="237" t="s">
        <v>157</v>
      </c>
      <c r="U78" s="221">
        <v>0.26687</v>
      </c>
      <c r="V78" s="221">
        <f>ROUND(E78*U78,2)</f>
        <v>76.16</v>
      </c>
      <c r="W78" s="221"/>
      <c r="X78" s="221" t="s">
        <v>298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61" t="s">
        <v>804</v>
      </c>
      <c r="D79" s="254"/>
      <c r="E79" s="255">
        <v>285.39999999999998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201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1">
        <v>27</v>
      </c>
      <c r="B80" s="232" t="s">
        <v>301</v>
      </c>
      <c r="C80" s="248" t="s">
        <v>302</v>
      </c>
      <c r="D80" s="233" t="s">
        <v>196</v>
      </c>
      <c r="E80" s="234">
        <v>12.7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4">
        <v>2.5500000000000002E-3</v>
      </c>
      <c r="O80" s="234">
        <f>ROUND(E80*N80,2)</f>
        <v>0.03</v>
      </c>
      <c r="P80" s="234">
        <v>0</v>
      </c>
      <c r="Q80" s="234">
        <f>ROUND(E80*P80,2)</f>
        <v>0</v>
      </c>
      <c r="R80" s="236" t="s">
        <v>297</v>
      </c>
      <c r="S80" s="236" t="s">
        <v>157</v>
      </c>
      <c r="T80" s="237" t="s">
        <v>157</v>
      </c>
      <c r="U80" s="221">
        <v>1.16123</v>
      </c>
      <c r="V80" s="221">
        <f>ROUND(E80*U80,2)</f>
        <v>14.75</v>
      </c>
      <c r="W80" s="221"/>
      <c r="X80" s="221" t="s">
        <v>298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299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9" t="s">
        <v>303</v>
      </c>
      <c r="D81" s="238"/>
      <c r="E81" s="238"/>
      <c r="F81" s="238"/>
      <c r="G81" s="238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10"/>
      <c r="Z81" s="210"/>
      <c r="AA81" s="210"/>
      <c r="AB81" s="210"/>
      <c r="AC81" s="210"/>
      <c r="AD81" s="210"/>
      <c r="AE81" s="210"/>
      <c r="AF81" s="210"/>
      <c r="AG81" s="210" t="s">
        <v>162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61" t="s">
        <v>805</v>
      </c>
      <c r="D82" s="254"/>
      <c r="E82" s="255">
        <v>12.7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201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1">
        <v>28</v>
      </c>
      <c r="B83" s="232" t="s">
        <v>305</v>
      </c>
      <c r="C83" s="248" t="s">
        <v>306</v>
      </c>
      <c r="D83" s="233" t="s">
        <v>196</v>
      </c>
      <c r="E83" s="234">
        <v>127.75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9.1599999999999997E-3</v>
      </c>
      <c r="O83" s="234">
        <f>ROUND(E83*N83,2)</f>
        <v>1.17</v>
      </c>
      <c r="P83" s="234">
        <v>0</v>
      </c>
      <c r="Q83" s="234">
        <f>ROUND(E83*P83,2)</f>
        <v>0</v>
      </c>
      <c r="R83" s="236" t="s">
        <v>297</v>
      </c>
      <c r="S83" s="236" t="s">
        <v>157</v>
      </c>
      <c r="T83" s="237" t="s">
        <v>157</v>
      </c>
      <c r="U83" s="221">
        <v>0.88466999999999996</v>
      </c>
      <c r="V83" s="221">
        <f>ROUND(E83*U83,2)</f>
        <v>113.02</v>
      </c>
      <c r="W83" s="221"/>
      <c r="X83" s="221" t="s">
        <v>298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299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17"/>
      <c r="B84" s="218"/>
      <c r="C84" s="260" t="s">
        <v>307</v>
      </c>
      <c r="D84" s="256"/>
      <c r="E84" s="256"/>
      <c r="F84" s="256"/>
      <c r="G84" s="256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199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39" t="str">
        <f>C84</f>
        <v>lepení a dodávka podlahoviny z PVC, bez podkladu. Svaření podlahoviny. Dodávka a lepení podlahových soklíků z měkčeného PVC. Pastování a vyleštění podlah.</v>
      </c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806</v>
      </c>
      <c r="D85" s="254"/>
      <c r="E85" s="255">
        <v>127.75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201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29</v>
      </c>
      <c r="B86" s="232" t="s">
        <v>728</v>
      </c>
      <c r="C86" s="248" t="s">
        <v>729</v>
      </c>
      <c r="D86" s="233" t="s">
        <v>196</v>
      </c>
      <c r="E86" s="234">
        <v>2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6.9959999999999994E-2</v>
      </c>
      <c r="O86" s="234">
        <f>ROUND(E86*N86,2)</f>
        <v>0.14000000000000001</v>
      </c>
      <c r="P86" s="234">
        <v>6.8000000000000005E-2</v>
      </c>
      <c r="Q86" s="234">
        <f>ROUND(E86*P86,2)</f>
        <v>0.14000000000000001</v>
      </c>
      <c r="R86" s="236" t="s">
        <v>297</v>
      </c>
      <c r="S86" s="236" t="s">
        <v>157</v>
      </c>
      <c r="T86" s="237" t="s">
        <v>157</v>
      </c>
      <c r="U86" s="221">
        <v>2.4514999999999998</v>
      </c>
      <c r="V86" s="221">
        <f>ROUND(E86*U86,2)</f>
        <v>4.9000000000000004</v>
      </c>
      <c r="W86" s="221"/>
      <c r="X86" s="221" t="s">
        <v>298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299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17"/>
      <c r="B87" s="218"/>
      <c r="C87" s="249" t="s">
        <v>730</v>
      </c>
      <c r="D87" s="238"/>
      <c r="E87" s="238"/>
      <c r="F87" s="238"/>
      <c r="G87" s="238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162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39" t="str">
        <f>C87</f>
        <v>Odsekání a odebrání obkladů z obkládaček vnitřních plochy do 2 m2, otlučení podkladní omítky až na zdivo, postřik stěn maltou cementovou, dodávka a montáž obkladů z obkladaček pórovinových kladených do malty, začištění omítek kolem obkladů. Dodávka materiálu.</v>
      </c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17"/>
      <c r="B88" s="218"/>
      <c r="C88" s="262" t="s">
        <v>731</v>
      </c>
      <c r="D88" s="257"/>
      <c r="E88" s="257"/>
      <c r="F88" s="257"/>
      <c r="G88" s="257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162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39" t="str">
        <f>C88</f>
        <v>Svislé přemístění ze 2. NP, nebo 1. PP, vodorovné vnitrostaveništní přemístění do 30 m, odvoz na skládku do 10 km. Bez poplatku za skládku.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61" t="s">
        <v>807</v>
      </c>
      <c r="D89" s="254"/>
      <c r="E89" s="255">
        <v>1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10"/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1" t="s">
        <v>808</v>
      </c>
      <c r="D90" s="254"/>
      <c r="E90" s="255">
        <v>1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201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1">
        <v>30</v>
      </c>
      <c r="B91" s="232" t="s">
        <v>316</v>
      </c>
      <c r="C91" s="248" t="s">
        <v>317</v>
      </c>
      <c r="D91" s="233" t="s">
        <v>196</v>
      </c>
      <c r="E91" s="234">
        <v>14.605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1.9199999999999998E-2</v>
      </c>
      <c r="O91" s="234">
        <f>ROUND(E91*N91,2)</f>
        <v>0.28000000000000003</v>
      </c>
      <c r="P91" s="234">
        <v>0</v>
      </c>
      <c r="Q91" s="234">
        <f>ROUND(E91*P91,2)</f>
        <v>0</v>
      </c>
      <c r="R91" s="236" t="s">
        <v>311</v>
      </c>
      <c r="S91" s="236" t="s">
        <v>157</v>
      </c>
      <c r="T91" s="237" t="s">
        <v>157</v>
      </c>
      <c r="U91" s="221">
        <v>0</v>
      </c>
      <c r="V91" s="221">
        <f>ROUND(E91*U91,2)</f>
        <v>0</v>
      </c>
      <c r="W91" s="221"/>
      <c r="X91" s="221" t="s">
        <v>312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61" t="s">
        <v>314</v>
      </c>
      <c r="D92" s="254"/>
      <c r="E92" s="255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10"/>
      <c r="Z92" s="210"/>
      <c r="AA92" s="210"/>
      <c r="AB92" s="210"/>
      <c r="AC92" s="210"/>
      <c r="AD92" s="210"/>
      <c r="AE92" s="210"/>
      <c r="AF92" s="210"/>
      <c r="AG92" s="210" t="s">
        <v>201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809</v>
      </c>
      <c r="D93" s="254"/>
      <c r="E93" s="255">
        <v>14.605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201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1">
        <v>31</v>
      </c>
      <c r="B94" s="232" t="s">
        <v>319</v>
      </c>
      <c r="C94" s="248" t="s">
        <v>320</v>
      </c>
      <c r="D94" s="233" t="s">
        <v>204</v>
      </c>
      <c r="E94" s="234">
        <v>23.2791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4.4999999999999999E-4</v>
      </c>
      <c r="O94" s="234">
        <f>ROUND(E94*N94,2)</f>
        <v>0.01</v>
      </c>
      <c r="P94" s="234">
        <v>0</v>
      </c>
      <c r="Q94" s="234">
        <f>ROUND(E94*P94,2)</f>
        <v>0</v>
      </c>
      <c r="R94" s="236" t="s">
        <v>311</v>
      </c>
      <c r="S94" s="236" t="s">
        <v>157</v>
      </c>
      <c r="T94" s="237" t="s">
        <v>157</v>
      </c>
      <c r="U94" s="221">
        <v>0</v>
      </c>
      <c r="V94" s="221">
        <f>ROUND(E94*U94,2)</f>
        <v>0</v>
      </c>
      <c r="W94" s="221"/>
      <c r="X94" s="221" t="s">
        <v>312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1" t="s">
        <v>810</v>
      </c>
      <c r="D95" s="254"/>
      <c r="E95" s="255">
        <v>23.2791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201</v>
      </c>
      <c r="AH95" s="210">
        <v>5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1" x14ac:dyDescent="0.2">
      <c r="A96" s="231">
        <v>32</v>
      </c>
      <c r="B96" s="232" t="s">
        <v>322</v>
      </c>
      <c r="C96" s="248" t="s">
        <v>323</v>
      </c>
      <c r="D96" s="233" t="s">
        <v>248</v>
      </c>
      <c r="E96" s="234">
        <v>169.98747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6" t="s">
        <v>208</v>
      </c>
      <c r="S96" s="236" t="s">
        <v>157</v>
      </c>
      <c r="T96" s="237" t="s">
        <v>157</v>
      </c>
      <c r="U96" s="221">
        <v>2.1</v>
      </c>
      <c r="V96" s="221">
        <f>ROUND(E96*U96,2)</f>
        <v>356.97</v>
      </c>
      <c r="W96" s="221"/>
      <c r="X96" s="221" t="s">
        <v>324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325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0" t="s">
        <v>326</v>
      </c>
      <c r="D97" s="256"/>
      <c r="E97" s="256"/>
      <c r="F97" s="256"/>
      <c r="G97" s="256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4" t="s">
        <v>152</v>
      </c>
      <c r="B98" s="225" t="s">
        <v>94</v>
      </c>
      <c r="C98" s="247" t="s">
        <v>95</v>
      </c>
      <c r="D98" s="226"/>
      <c r="E98" s="227"/>
      <c r="F98" s="228"/>
      <c r="G98" s="228">
        <f>SUMIF(AG99:AG156,"&lt;&gt;NOR",G99:G156)</f>
        <v>0</v>
      </c>
      <c r="H98" s="228"/>
      <c r="I98" s="228">
        <f>SUM(I99:I156)</f>
        <v>0</v>
      </c>
      <c r="J98" s="228"/>
      <c r="K98" s="228">
        <f>SUM(K99:K156)</f>
        <v>0</v>
      </c>
      <c r="L98" s="228"/>
      <c r="M98" s="228">
        <f>SUM(M99:M156)</f>
        <v>0</v>
      </c>
      <c r="N98" s="227"/>
      <c r="O98" s="227">
        <f>SUM(O99:O156)</f>
        <v>0.06</v>
      </c>
      <c r="P98" s="227"/>
      <c r="Q98" s="227">
        <f>SUM(Q99:Q156)</f>
        <v>92.52000000000001</v>
      </c>
      <c r="R98" s="228"/>
      <c r="S98" s="228"/>
      <c r="T98" s="229"/>
      <c r="U98" s="223"/>
      <c r="V98" s="223">
        <f>SUM(V99:V156)</f>
        <v>1761.2400000000005</v>
      </c>
      <c r="W98" s="223"/>
      <c r="X98" s="223"/>
      <c r="AG98" t="s">
        <v>153</v>
      </c>
    </row>
    <row r="99" spans="1:60" outlineLevel="1" x14ac:dyDescent="0.2">
      <c r="A99" s="231">
        <v>33</v>
      </c>
      <c r="B99" s="232" t="s">
        <v>327</v>
      </c>
      <c r="C99" s="248" t="s">
        <v>328</v>
      </c>
      <c r="D99" s="233" t="s">
        <v>204</v>
      </c>
      <c r="E99" s="234">
        <v>823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4">
        <v>0</v>
      </c>
      <c r="O99" s="234">
        <f>ROUND(E99*N99,2)</f>
        <v>0</v>
      </c>
      <c r="P99" s="234">
        <v>5.0000000000000001E-3</v>
      </c>
      <c r="Q99" s="234">
        <f>ROUND(E99*P99,2)</f>
        <v>4.12</v>
      </c>
      <c r="R99" s="236" t="s">
        <v>329</v>
      </c>
      <c r="S99" s="236" t="s">
        <v>157</v>
      </c>
      <c r="T99" s="237" t="s">
        <v>157</v>
      </c>
      <c r="U99" s="221">
        <v>0.39</v>
      </c>
      <c r="V99" s="221">
        <f>ROUND(E99*U99,2)</f>
        <v>320.97000000000003</v>
      </c>
      <c r="W99" s="221"/>
      <c r="X99" s="221" t="s">
        <v>181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182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17"/>
      <c r="B100" s="218"/>
      <c r="C100" s="260" t="s">
        <v>330</v>
      </c>
      <c r="D100" s="256"/>
      <c r="E100" s="256"/>
      <c r="F100" s="256"/>
      <c r="G100" s="256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199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9" t="str">
        <f>C100</f>
        <v>kanálů, šachet a žump, manipulace s deskami do vzdálenosti 8 m od osy kanálu, očištění nebo vysekání betonu kolem závěsných ok pro zachycení háků zvedacího mechanizmu,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1" t="s">
        <v>811</v>
      </c>
      <c r="D101" s="254"/>
      <c r="E101" s="255">
        <v>34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201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61" t="s">
        <v>812</v>
      </c>
      <c r="D102" s="254"/>
      <c r="E102" s="255">
        <v>207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201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1" t="s">
        <v>813</v>
      </c>
      <c r="D103" s="254"/>
      <c r="E103" s="255">
        <v>234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814</v>
      </c>
      <c r="D104" s="254"/>
      <c r="E104" s="255">
        <v>264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201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1" t="s">
        <v>815</v>
      </c>
      <c r="D105" s="254"/>
      <c r="E105" s="255">
        <v>84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1">
        <v>34</v>
      </c>
      <c r="B106" s="232" t="s">
        <v>334</v>
      </c>
      <c r="C106" s="248" t="s">
        <v>335</v>
      </c>
      <c r="D106" s="233" t="s">
        <v>237</v>
      </c>
      <c r="E106" s="234">
        <v>28.54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2.2000000000000002</v>
      </c>
      <c r="Q106" s="234">
        <f>ROUND(E106*P106,2)</f>
        <v>62.79</v>
      </c>
      <c r="R106" s="236" t="s">
        <v>329</v>
      </c>
      <c r="S106" s="236" t="s">
        <v>157</v>
      </c>
      <c r="T106" s="237" t="s">
        <v>157</v>
      </c>
      <c r="U106" s="221">
        <v>10.67</v>
      </c>
      <c r="V106" s="221">
        <f>ROUND(E106*U106,2)</f>
        <v>304.52</v>
      </c>
      <c r="W106" s="221"/>
      <c r="X106" s="221" t="s">
        <v>181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182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1" t="s">
        <v>816</v>
      </c>
      <c r="D107" s="254"/>
      <c r="E107" s="255">
        <v>1.3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201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817</v>
      </c>
      <c r="D108" s="254"/>
      <c r="E108" s="255">
        <v>8.06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1" t="s">
        <v>818</v>
      </c>
      <c r="D109" s="254"/>
      <c r="E109" s="255">
        <v>7.7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201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819</v>
      </c>
      <c r="D110" s="254"/>
      <c r="E110" s="255">
        <v>9.48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1" t="s">
        <v>820</v>
      </c>
      <c r="D111" s="254"/>
      <c r="E111" s="255">
        <v>2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201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1">
        <v>35</v>
      </c>
      <c r="B112" s="232" t="s">
        <v>339</v>
      </c>
      <c r="C112" s="248" t="s">
        <v>340</v>
      </c>
      <c r="D112" s="233" t="s">
        <v>237</v>
      </c>
      <c r="E112" s="234">
        <v>28.54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6" t="s">
        <v>329</v>
      </c>
      <c r="S112" s="236" t="s">
        <v>157</v>
      </c>
      <c r="T112" s="237" t="s">
        <v>157</v>
      </c>
      <c r="U112" s="221">
        <v>4.8280000000000003</v>
      </c>
      <c r="V112" s="221">
        <f>ROUND(E112*U112,2)</f>
        <v>137.79</v>
      </c>
      <c r="W112" s="221"/>
      <c r="X112" s="221" t="s">
        <v>181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182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1" t="s">
        <v>785</v>
      </c>
      <c r="D113" s="254"/>
      <c r="E113" s="255">
        <v>28.54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201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1">
        <v>36</v>
      </c>
      <c r="B114" s="232" t="s">
        <v>341</v>
      </c>
      <c r="C114" s="248" t="s">
        <v>342</v>
      </c>
      <c r="D114" s="233" t="s">
        <v>196</v>
      </c>
      <c r="E114" s="234">
        <v>12.7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4">
        <v>0</v>
      </c>
      <c r="O114" s="234">
        <f>ROUND(E114*N114,2)</f>
        <v>0</v>
      </c>
      <c r="P114" s="234">
        <v>0.02</v>
      </c>
      <c r="Q114" s="234">
        <f>ROUND(E114*P114,2)</f>
        <v>0.25</v>
      </c>
      <c r="R114" s="236" t="s">
        <v>329</v>
      </c>
      <c r="S114" s="236" t="s">
        <v>157</v>
      </c>
      <c r="T114" s="237" t="s">
        <v>157</v>
      </c>
      <c r="U114" s="221">
        <v>7.8E-2</v>
      </c>
      <c r="V114" s="221">
        <f>ROUND(E114*U114,2)</f>
        <v>0.99</v>
      </c>
      <c r="W114" s="221"/>
      <c r="X114" s="221" t="s">
        <v>181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182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60" t="s">
        <v>343</v>
      </c>
      <c r="D115" s="256"/>
      <c r="E115" s="256"/>
      <c r="F115" s="256"/>
      <c r="G115" s="25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199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1">
        <v>37</v>
      </c>
      <c r="B116" s="232" t="s">
        <v>344</v>
      </c>
      <c r="C116" s="248" t="s">
        <v>345</v>
      </c>
      <c r="D116" s="233" t="s">
        <v>196</v>
      </c>
      <c r="E116" s="234">
        <v>107.45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7.0000000000000007E-2</v>
      </c>
      <c r="Q116" s="234">
        <f>ROUND(E116*P116,2)</f>
        <v>7.52</v>
      </c>
      <c r="R116" s="236" t="s">
        <v>329</v>
      </c>
      <c r="S116" s="236" t="s">
        <v>157</v>
      </c>
      <c r="T116" s="237" t="s">
        <v>157</v>
      </c>
      <c r="U116" s="221">
        <v>0.38</v>
      </c>
      <c r="V116" s="221">
        <f>ROUND(E116*U116,2)</f>
        <v>40.83</v>
      </c>
      <c r="W116" s="221"/>
      <c r="X116" s="221" t="s">
        <v>181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0" t="s">
        <v>343</v>
      </c>
      <c r="D117" s="256"/>
      <c r="E117" s="256"/>
      <c r="F117" s="256"/>
      <c r="G117" s="256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199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1">
        <v>38</v>
      </c>
      <c r="B118" s="232" t="s">
        <v>346</v>
      </c>
      <c r="C118" s="248" t="s">
        <v>347</v>
      </c>
      <c r="D118" s="233" t="s">
        <v>196</v>
      </c>
      <c r="E118" s="234">
        <v>15.6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6" t="s">
        <v>329</v>
      </c>
      <c r="S118" s="236" t="s">
        <v>157</v>
      </c>
      <c r="T118" s="237" t="s">
        <v>157</v>
      </c>
      <c r="U118" s="221">
        <v>0.44</v>
      </c>
      <c r="V118" s="221">
        <f>ROUND(E118*U118,2)</f>
        <v>6.86</v>
      </c>
      <c r="W118" s="221"/>
      <c r="X118" s="221" t="s">
        <v>181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182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60" t="s">
        <v>343</v>
      </c>
      <c r="D119" s="256"/>
      <c r="E119" s="256"/>
      <c r="F119" s="256"/>
      <c r="G119" s="25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199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61" t="s">
        <v>821</v>
      </c>
      <c r="D120" s="254"/>
      <c r="E120" s="255">
        <v>15.6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201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39</v>
      </c>
      <c r="B121" s="232" t="s">
        <v>349</v>
      </c>
      <c r="C121" s="248" t="s">
        <v>350</v>
      </c>
      <c r="D121" s="233" t="s">
        <v>217</v>
      </c>
      <c r="E121" s="234">
        <v>6.35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4">
        <v>0</v>
      </c>
      <c r="O121" s="234">
        <f>ROUND(E121*N121,2)</f>
        <v>0</v>
      </c>
      <c r="P121" s="234">
        <v>4.0000000000000002E-4</v>
      </c>
      <c r="Q121" s="234">
        <f>ROUND(E121*P121,2)</f>
        <v>0</v>
      </c>
      <c r="R121" s="236" t="s">
        <v>329</v>
      </c>
      <c r="S121" s="236" t="s">
        <v>157</v>
      </c>
      <c r="T121" s="237" t="s">
        <v>157</v>
      </c>
      <c r="U121" s="221">
        <v>7.0000000000000007E-2</v>
      </c>
      <c r="V121" s="221">
        <f>ROUND(E121*U121,2)</f>
        <v>0.44</v>
      </c>
      <c r="W121" s="221"/>
      <c r="X121" s="221" t="s">
        <v>181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182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1" t="s">
        <v>822</v>
      </c>
      <c r="D122" s="254"/>
      <c r="E122" s="255">
        <v>6.35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1">
        <v>40</v>
      </c>
      <c r="B123" s="232" t="s">
        <v>352</v>
      </c>
      <c r="C123" s="248" t="s">
        <v>353</v>
      </c>
      <c r="D123" s="233" t="s">
        <v>217</v>
      </c>
      <c r="E123" s="234">
        <v>61.524999999999999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4">
        <v>0</v>
      </c>
      <c r="O123" s="234">
        <f>ROUND(E123*N123,2)</f>
        <v>0</v>
      </c>
      <c r="P123" s="234">
        <v>8.2400000000000008E-3</v>
      </c>
      <c r="Q123" s="234">
        <f>ROUND(E123*P123,2)</f>
        <v>0.51</v>
      </c>
      <c r="R123" s="236" t="s">
        <v>329</v>
      </c>
      <c r="S123" s="236" t="s">
        <v>157</v>
      </c>
      <c r="T123" s="237" t="s">
        <v>157</v>
      </c>
      <c r="U123" s="221">
        <v>0.09</v>
      </c>
      <c r="V123" s="221">
        <f>ROUND(E123*U123,2)</f>
        <v>5.54</v>
      </c>
      <c r="W123" s="221"/>
      <c r="X123" s="221" t="s">
        <v>181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182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61" t="s">
        <v>823</v>
      </c>
      <c r="D124" s="254"/>
      <c r="E124" s="255">
        <v>7.8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201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1" t="s">
        <v>824</v>
      </c>
      <c r="D125" s="254"/>
      <c r="E125" s="255">
        <v>53.725000000000001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201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1">
        <v>41</v>
      </c>
      <c r="B126" s="232" t="s">
        <v>356</v>
      </c>
      <c r="C126" s="248" t="s">
        <v>357</v>
      </c>
      <c r="D126" s="233" t="s">
        <v>217</v>
      </c>
      <c r="E126" s="234">
        <v>252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0</v>
      </c>
      <c r="O126" s="234">
        <f>ROUND(E126*N126,2)</f>
        <v>0</v>
      </c>
      <c r="P126" s="234">
        <v>4.6000000000000001E-4</v>
      </c>
      <c r="Q126" s="234">
        <f>ROUND(E126*P126,2)</f>
        <v>0.12</v>
      </c>
      <c r="R126" s="236" t="s">
        <v>329</v>
      </c>
      <c r="S126" s="236" t="s">
        <v>157</v>
      </c>
      <c r="T126" s="237" t="s">
        <v>157</v>
      </c>
      <c r="U126" s="221">
        <v>0.81</v>
      </c>
      <c r="V126" s="221">
        <f>ROUND(E126*U126,2)</f>
        <v>204.12</v>
      </c>
      <c r="W126" s="221"/>
      <c r="X126" s="221" t="s">
        <v>181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182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1" t="s">
        <v>825</v>
      </c>
      <c r="D127" s="254"/>
      <c r="E127" s="255">
        <v>120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201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1" t="s">
        <v>780</v>
      </c>
      <c r="D128" s="254"/>
      <c r="E128" s="255">
        <v>132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201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1">
        <v>42</v>
      </c>
      <c r="B129" s="232" t="s">
        <v>359</v>
      </c>
      <c r="C129" s="248" t="s">
        <v>360</v>
      </c>
      <c r="D129" s="233" t="s">
        <v>217</v>
      </c>
      <c r="E129" s="234">
        <v>492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4">
        <v>0</v>
      </c>
      <c r="O129" s="234">
        <f>ROUND(E129*N129,2)</f>
        <v>0</v>
      </c>
      <c r="P129" s="234">
        <v>4.6000000000000001E-4</v>
      </c>
      <c r="Q129" s="234">
        <f>ROUND(E129*P129,2)</f>
        <v>0.23</v>
      </c>
      <c r="R129" s="236" t="s">
        <v>329</v>
      </c>
      <c r="S129" s="236" t="s">
        <v>157</v>
      </c>
      <c r="T129" s="237" t="s">
        <v>157</v>
      </c>
      <c r="U129" s="221">
        <v>0.9</v>
      </c>
      <c r="V129" s="221">
        <f>ROUND(E129*U129,2)</f>
        <v>442.8</v>
      </c>
      <c r="W129" s="221"/>
      <c r="X129" s="221" t="s">
        <v>181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61" t="s">
        <v>826</v>
      </c>
      <c r="D130" s="254"/>
      <c r="E130" s="255">
        <v>492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201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43</v>
      </c>
      <c r="B131" s="232" t="s">
        <v>362</v>
      </c>
      <c r="C131" s="248" t="s">
        <v>363</v>
      </c>
      <c r="D131" s="233" t="s">
        <v>204</v>
      </c>
      <c r="E131" s="234">
        <v>11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7.2999999999999995E-2</v>
      </c>
      <c r="Q131" s="234">
        <f>ROUND(E131*P131,2)</f>
        <v>0.8</v>
      </c>
      <c r="R131" s="236" t="s">
        <v>329</v>
      </c>
      <c r="S131" s="236" t="s">
        <v>157</v>
      </c>
      <c r="T131" s="237" t="s">
        <v>157</v>
      </c>
      <c r="U131" s="221">
        <v>1.1599999999999999</v>
      </c>
      <c r="V131" s="221">
        <f>ROUND(E131*U131,2)</f>
        <v>12.76</v>
      </c>
      <c r="W131" s="221"/>
      <c r="X131" s="221" t="s">
        <v>181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60" t="s">
        <v>364</v>
      </c>
      <c r="D132" s="256"/>
      <c r="E132" s="256"/>
      <c r="F132" s="256"/>
      <c r="G132" s="256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199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31">
        <v>44</v>
      </c>
      <c r="B133" s="232" t="s">
        <v>365</v>
      </c>
      <c r="C133" s="248" t="s">
        <v>366</v>
      </c>
      <c r="D133" s="233" t="s">
        <v>217</v>
      </c>
      <c r="E133" s="234">
        <v>60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4.8999999999999998E-4</v>
      </c>
      <c r="O133" s="234">
        <f>ROUND(E133*N133,2)</f>
        <v>0.03</v>
      </c>
      <c r="P133" s="234">
        <v>3.7999999999999999E-2</v>
      </c>
      <c r="Q133" s="234">
        <f>ROUND(E133*P133,2)</f>
        <v>2.2799999999999998</v>
      </c>
      <c r="R133" s="236" t="s">
        <v>329</v>
      </c>
      <c r="S133" s="236" t="s">
        <v>157</v>
      </c>
      <c r="T133" s="237" t="s">
        <v>157</v>
      </c>
      <c r="U133" s="221">
        <v>0.59499999999999997</v>
      </c>
      <c r="V133" s="221">
        <f>ROUND(E133*U133,2)</f>
        <v>35.700000000000003</v>
      </c>
      <c r="W133" s="221"/>
      <c r="X133" s="221" t="s">
        <v>181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9" t="s">
        <v>367</v>
      </c>
      <c r="D134" s="238"/>
      <c r="E134" s="238"/>
      <c r="F134" s="238"/>
      <c r="G134" s="238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1">
        <v>45</v>
      </c>
      <c r="B135" s="232" t="s">
        <v>368</v>
      </c>
      <c r="C135" s="248" t="s">
        <v>369</v>
      </c>
      <c r="D135" s="233" t="s">
        <v>217</v>
      </c>
      <c r="E135" s="234">
        <v>66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4.8999999999999998E-4</v>
      </c>
      <c r="O135" s="234">
        <f>ROUND(E135*N135,2)</f>
        <v>0.03</v>
      </c>
      <c r="P135" s="234">
        <v>8.1000000000000003E-2</v>
      </c>
      <c r="Q135" s="234">
        <f>ROUND(E135*P135,2)</f>
        <v>5.35</v>
      </c>
      <c r="R135" s="236" t="s">
        <v>329</v>
      </c>
      <c r="S135" s="236" t="s">
        <v>157</v>
      </c>
      <c r="T135" s="237" t="s">
        <v>157</v>
      </c>
      <c r="U135" s="221">
        <v>0.81200000000000006</v>
      </c>
      <c r="V135" s="221">
        <f>ROUND(E135*U135,2)</f>
        <v>53.59</v>
      </c>
      <c r="W135" s="221"/>
      <c r="X135" s="221" t="s">
        <v>181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182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9" t="s">
        <v>367</v>
      </c>
      <c r="D136" s="238"/>
      <c r="E136" s="238"/>
      <c r="F136" s="238"/>
      <c r="G136" s="238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162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61" t="s">
        <v>827</v>
      </c>
      <c r="D137" s="254"/>
      <c r="E137" s="255">
        <v>66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201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1">
        <v>46</v>
      </c>
      <c r="B138" s="232" t="s">
        <v>371</v>
      </c>
      <c r="C138" s="248" t="s">
        <v>372</v>
      </c>
      <c r="D138" s="233" t="s">
        <v>217</v>
      </c>
      <c r="E138" s="234">
        <v>126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4">
        <v>0</v>
      </c>
      <c r="O138" s="234">
        <f>ROUND(E138*N138,2)</f>
        <v>0</v>
      </c>
      <c r="P138" s="234">
        <v>0.04</v>
      </c>
      <c r="Q138" s="234">
        <f>ROUND(E138*P138,2)</f>
        <v>5.04</v>
      </c>
      <c r="R138" s="236" t="s">
        <v>329</v>
      </c>
      <c r="S138" s="236" t="s">
        <v>157</v>
      </c>
      <c r="T138" s="237" t="s">
        <v>157</v>
      </c>
      <c r="U138" s="221">
        <v>0.18</v>
      </c>
      <c r="V138" s="221">
        <f>ROUND(E138*U138,2)</f>
        <v>22.68</v>
      </c>
      <c r="W138" s="221"/>
      <c r="X138" s="221" t="s">
        <v>181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182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61" t="s">
        <v>781</v>
      </c>
      <c r="D139" s="254"/>
      <c r="E139" s="255">
        <v>60</v>
      </c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201</v>
      </c>
      <c r="AH139" s="210">
        <v>5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61" t="s">
        <v>828</v>
      </c>
      <c r="D140" s="254"/>
      <c r="E140" s="255">
        <v>66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>
        <v>5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1">
        <v>47</v>
      </c>
      <c r="B141" s="232" t="s">
        <v>374</v>
      </c>
      <c r="C141" s="248" t="s">
        <v>375</v>
      </c>
      <c r="D141" s="233" t="s">
        <v>217</v>
      </c>
      <c r="E141" s="234">
        <v>30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0</v>
      </c>
      <c r="O141" s="234">
        <f>ROUND(E141*N141,2)</f>
        <v>0</v>
      </c>
      <c r="P141" s="234">
        <v>6.6000000000000003E-2</v>
      </c>
      <c r="Q141" s="234">
        <f>ROUND(E141*P141,2)</f>
        <v>1.98</v>
      </c>
      <c r="R141" s="236" t="s">
        <v>329</v>
      </c>
      <c r="S141" s="236" t="s">
        <v>157</v>
      </c>
      <c r="T141" s="237" t="s">
        <v>157</v>
      </c>
      <c r="U141" s="221">
        <v>1.2709999999999999</v>
      </c>
      <c r="V141" s="221">
        <f>ROUND(E141*U141,2)</f>
        <v>38.130000000000003</v>
      </c>
      <c r="W141" s="221"/>
      <c r="X141" s="221" t="s">
        <v>181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182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60" t="s">
        <v>376</v>
      </c>
      <c r="D142" s="256"/>
      <c r="E142" s="256"/>
      <c r="F142" s="256"/>
      <c r="G142" s="256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199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1">
        <v>48</v>
      </c>
      <c r="B143" s="232" t="s">
        <v>377</v>
      </c>
      <c r="C143" s="248" t="s">
        <v>378</v>
      </c>
      <c r="D143" s="233" t="s">
        <v>196</v>
      </c>
      <c r="E143" s="234">
        <v>15.6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0</v>
      </c>
      <c r="O143" s="234">
        <f>ROUND(E143*N143,2)</f>
        <v>0</v>
      </c>
      <c r="P143" s="234">
        <v>0</v>
      </c>
      <c r="Q143" s="234">
        <f>ROUND(E143*P143,2)</f>
        <v>0</v>
      </c>
      <c r="R143" s="236" t="s">
        <v>379</v>
      </c>
      <c r="S143" s="236" t="s">
        <v>157</v>
      </c>
      <c r="T143" s="237" t="s">
        <v>157</v>
      </c>
      <c r="U143" s="221">
        <v>0.23599999999999999</v>
      </c>
      <c r="V143" s="221">
        <f>ROUND(E143*U143,2)</f>
        <v>3.68</v>
      </c>
      <c r="W143" s="221"/>
      <c r="X143" s="221" t="s">
        <v>181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182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17"/>
      <c r="B144" s="218"/>
      <c r="C144" s="260" t="s">
        <v>380</v>
      </c>
      <c r="D144" s="256"/>
      <c r="E144" s="256"/>
      <c r="F144" s="256"/>
      <c r="G144" s="256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39" t="str">
        <f>C144</f>
        <v>krajníků, desek nebo panelů od spojovacího materiálu s odklizením a uložením očištěných hmot a spojovacího materiálu na skládku na vzdálenost do 10 m</v>
      </c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61" t="s">
        <v>802</v>
      </c>
      <c r="D145" s="254"/>
      <c r="E145" s="255">
        <v>15.6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201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1">
        <v>49</v>
      </c>
      <c r="B146" s="232" t="s">
        <v>381</v>
      </c>
      <c r="C146" s="248" t="s">
        <v>382</v>
      </c>
      <c r="D146" s="233" t="s">
        <v>196</v>
      </c>
      <c r="E146" s="234">
        <v>285.39999999999998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0</v>
      </c>
      <c r="O146" s="234">
        <f>ROUND(E146*N146,2)</f>
        <v>0</v>
      </c>
      <c r="P146" s="234">
        <v>4.8700000000000002E-3</v>
      </c>
      <c r="Q146" s="234">
        <f>ROUND(E146*P146,2)</f>
        <v>1.39</v>
      </c>
      <c r="R146" s="236" t="s">
        <v>266</v>
      </c>
      <c r="S146" s="236" t="s">
        <v>157</v>
      </c>
      <c r="T146" s="237" t="s">
        <v>157</v>
      </c>
      <c r="U146" s="221">
        <v>4.1000000000000002E-2</v>
      </c>
      <c r="V146" s="221">
        <f>ROUND(E146*U146,2)</f>
        <v>11.7</v>
      </c>
      <c r="W146" s="221"/>
      <c r="X146" s="221" t="s">
        <v>181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182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1" t="s">
        <v>829</v>
      </c>
      <c r="D147" s="254"/>
      <c r="E147" s="255">
        <v>13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1" t="s">
        <v>830</v>
      </c>
      <c r="D148" s="254"/>
      <c r="E148" s="255">
        <v>80.599999999999994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201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61" t="s">
        <v>831</v>
      </c>
      <c r="D149" s="254"/>
      <c r="E149" s="255">
        <v>77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201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1" t="s">
        <v>832</v>
      </c>
      <c r="D150" s="254"/>
      <c r="E150" s="255">
        <v>94.8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201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61" t="s">
        <v>833</v>
      </c>
      <c r="D151" s="254"/>
      <c r="E151" s="255">
        <v>20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201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1">
        <v>50</v>
      </c>
      <c r="B152" s="232" t="s">
        <v>386</v>
      </c>
      <c r="C152" s="248" t="s">
        <v>387</v>
      </c>
      <c r="D152" s="233" t="s">
        <v>217</v>
      </c>
      <c r="E152" s="234">
        <v>63.875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</v>
      </c>
      <c r="O152" s="234">
        <f>ROUND(E152*N152,2)</f>
        <v>0</v>
      </c>
      <c r="P152" s="234">
        <v>8.0000000000000007E-5</v>
      </c>
      <c r="Q152" s="234">
        <f>ROUND(E152*P152,2)</f>
        <v>0.01</v>
      </c>
      <c r="R152" s="236" t="s">
        <v>290</v>
      </c>
      <c r="S152" s="236" t="s">
        <v>157</v>
      </c>
      <c r="T152" s="237" t="s">
        <v>157</v>
      </c>
      <c r="U152" s="221">
        <v>3.5000000000000003E-2</v>
      </c>
      <c r="V152" s="221">
        <f>ROUND(E152*U152,2)</f>
        <v>2.2400000000000002</v>
      </c>
      <c r="W152" s="221"/>
      <c r="X152" s="221" t="s">
        <v>181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182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61" t="s">
        <v>834</v>
      </c>
      <c r="D153" s="254"/>
      <c r="E153" s="255">
        <v>63.875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0">
        <v>51</v>
      </c>
      <c r="B154" s="241" t="s">
        <v>389</v>
      </c>
      <c r="C154" s="250" t="s">
        <v>390</v>
      </c>
      <c r="D154" s="242" t="s">
        <v>196</v>
      </c>
      <c r="E154" s="243">
        <v>127.75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21</v>
      </c>
      <c r="M154" s="245">
        <f>G154*(1+L154/100)</f>
        <v>0</v>
      </c>
      <c r="N154" s="243">
        <v>0</v>
      </c>
      <c r="O154" s="243">
        <f>ROUND(E154*N154,2)</f>
        <v>0</v>
      </c>
      <c r="P154" s="243">
        <v>1E-3</v>
      </c>
      <c r="Q154" s="243">
        <f>ROUND(E154*P154,2)</f>
        <v>0.13</v>
      </c>
      <c r="R154" s="245" t="s">
        <v>290</v>
      </c>
      <c r="S154" s="245" t="s">
        <v>157</v>
      </c>
      <c r="T154" s="246" t="s">
        <v>157</v>
      </c>
      <c r="U154" s="221">
        <v>0.28100000000000003</v>
      </c>
      <c r="V154" s="221">
        <f>ROUND(E154*U154,2)</f>
        <v>35.9</v>
      </c>
      <c r="W154" s="221"/>
      <c r="X154" s="221" t="s">
        <v>181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182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0">
        <v>52</v>
      </c>
      <c r="B155" s="241" t="s">
        <v>391</v>
      </c>
      <c r="C155" s="250" t="s">
        <v>392</v>
      </c>
      <c r="D155" s="242" t="s">
        <v>294</v>
      </c>
      <c r="E155" s="243">
        <v>48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3">
        <v>0</v>
      </c>
      <c r="O155" s="243">
        <f>ROUND(E155*N155,2)</f>
        <v>0</v>
      </c>
      <c r="P155" s="243">
        <v>0</v>
      </c>
      <c r="Q155" s="243">
        <f>ROUND(E155*P155,2)</f>
        <v>0</v>
      </c>
      <c r="R155" s="245"/>
      <c r="S155" s="245" t="s">
        <v>180</v>
      </c>
      <c r="T155" s="246" t="s">
        <v>158</v>
      </c>
      <c r="U155" s="221">
        <v>1</v>
      </c>
      <c r="V155" s="221">
        <f>ROUND(E155*U155,2)</f>
        <v>48</v>
      </c>
      <c r="W155" s="221"/>
      <c r="X155" s="221" t="s">
        <v>181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182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0">
        <v>53</v>
      </c>
      <c r="B156" s="241" t="s">
        <v>393</v>
      </c>
      <c r="C156" s="250" t="s">
        <v>394</v>
      </c>
      <c r="D156" s="242" t="s">
        <v>294</v>
      </c>
      <c r="E156" s="243">
        <v>32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0</v>
      </c>
      <c r="O156" s="243">
        <f>ROUND(E156*N156,2)</f>
        <v>0</v>
      </c>
      <c r="P156" s="243">
        <v>0</v>
      </c>
      <c r="Q156" s="243">
        <f>ROUND(E156*P156,2)</f>
        <v>0</v>
      </c>
      <c r="R156" s="245"/>
      <c r="S156" s="245" t="s">
        <v>180</v>
      </c>
      <c r="T156" s="246" t="s">
        <v>158</v>
      </c>
      <c r="U156" s="221">
        <v>1</v>
      </c>
      <c r="V156" s="221">
        <f>ROUND(E156*U156,2)</f>
        <v>32</v>
      </c>
      <c r="W156" s="221"/>
      <c r="X156" s="221" t="s">
        <v>181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182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4" t="s">
        <v>152</v>
      </c>
      <c r="B157" s="225" t="s">
        <v>96</v>
      </c>
      <c r="C157" s="247" t="s">
        <v>97</v>
      </c>
      <c r="D157" s="226"/>
      <c r="E157" s="227"/>
      <c r="F157" s="228"/>
      <c r="G157" s="228">
        <f>SUMIF(AG158:AG159,"&lt;&gt;NOR",G158:G159)</f>
        <v>0</v>
      </c>
      <c r="H157" s="228"/>
      <c r="I157" s="228">
        <f>SUM(I158:I159)</f>
        <v>0</v>
      </c>
      <c r="J157" s="228"/>
      <c r="K157" s="228">
        <f>SUM(K158:K159)</f>
        <v>0</v>
      </c>
      <c r="L157" s="228"/>
      <c r="M157" s="228">
        <f>SUM(M158:M159)</f>
        <v>0</v>
      </c>
      <c r="N157" s="227"/>
      <c r="O157" s="227">
        <f>SUM(O158:O159)</f>
        <v>0.05</v>
      </c>
      <c r="P157" s="227"/>
      <c r="Q157" s="227">
        <f>SUM(Q158:Q159)</f>
        <v>0</v>
      </c>
      <c r="R157" s="228"/>
      <c r="S157" s="228"/>
      <c r="T157" s="229"/>
      <c r="U157" s="223"/>
      <c r="V157" s="223">
        <f>SUM(V158:V159)</f>
        <v>7.06</v>
      </c>
      <c r="W157" s="223"/>
      <c r="X157" s="223"/>
      <c r="AG157" t="s">
        <v>153</v>
      </c>
    </row>
    <row r="158" spans="1:60" outlineLevel="1" x14ac:dyDescent="0.2">
      <c r="A158" s="231">
        <v>54</v>
      </c>
      <c r="B158" s="232" t="s">
        <v>395</v>
      </c>
      <c r="C158" s="248" t="s">
        <v>396</v>
      </c>
      <c r="D158" s="233" t="s">
        <v>196</v>
      </c>
      <c r="E158" s="234">
        <v>33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1.58E-3</v>
      </c>
      <c r="O158" s="234">
        <f>ROUND(E158*N158,2)</f>
        <v>0.05</v>
      </c>
      <c r="P158" s="234">
        <v>0</v>
      </c>
      <c r="Q158" s="234">
        <f>ROUND(E158*P158,2)</f>
        <v>0</v>
      </c>
      <c r="R158" s="236" t="s">
        <v>397</v>
      </c>
      <c r="S158" s="236" t="s">
        <v>157</v>
      </c>
      <c r="T158" s="237" t="s">
        <v>157</v>
      </c>
      <c r="U158" s="221">
        <v>0.214</v>
      </c>
      <c r="V158" s="221">
        <f>ROUND(E158*U158,2)</f>
        <v>7.06</v>
      </c>
      <c r="W158" s="221"/>
      <c r="X158" s="221" t="s">
        <v>181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182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61" t="s">
        <v>835</v>
      </c>
      <c r="D159" s="254"/>
      <c r="E159" s="255">
        <v>33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201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24" t="s">
        <v>152</v>
      </c>
      <c r="B160" s="225" t="s">
        <v>98</v>
      </c>
      <c r="C160" s="247" t="s">
        <v>99</v>
      </c>
      <c r="D160" s="226"/>
      <c r="E160" s="227"/>
      <c r="F160" s="228"/>
      <c r="G160" s="228">
        <f>SUMIF(AG161:AG169,"&lt;&gt;NOR",G161:G169)</f>
        <v>0</v>
      </c>
      <c r="H160" s="228"/>
      <c r="I160" s="228">
        <f>SUM(I161:I169)</f>
        <v>0</v>
      </c>
      <c r="J160" s="228"/>
      <c r="K160" s="228">
        <f>SUM(K161:K169)</f>
        <v>0</v>
      </c>
      <c r="L160" s="228"/>
      <c r="M160" s="228">
        <f>SUM(M161:M169)</f>
        <v>0</v>
      </c>
      <c r="N160" s="227"/>
      <c r="O160" s="227">
        <f>SUM(O161:O169)</f>
        <v>0</v>
      </c>
      <c r="P160" s="227"/>
      <c r="Q160" s="227">
        <f>SUM(Q161:Q169)</f>
        <v>0</v>
      </c>
      <c r="R160" s="228"/>
      <c r="S160" s="228"/>
      <c r="T160" s="229"/>
      <c r="U160" s="223"/>
      <c r="V160" s="223">
        <f>SUM(V161:V169)</f>
        <v>299.86</v>
      </c>
      <c r="W160" s="223"/>
      <c r="X160" s="223"/>
      <c r="AG160" t="s">
        <v>153</v>
      </c>
    </row>
    <row r="161" spans="1:60" outlineLevel="1" x14ac:dyDescent="0.2">
      <c r="A161" s="240">
        <v>55</v>
      </c>
      <c r="B161" s="241" t="s">
        <v>399</v>
      </c>
      <c r="C161" s="250" t="s">
        <v>400</v>
      </c>
      <c r="D161" s="242" t="s">
        <v>196</v>
      </c>
      <c r="E161" s="243">
        <v>1200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0</v>
      </c>
      <c r="O161" s="243">
        <f>ROUND(E161*N161,2)</f>
        <v>0</v>
      </c>
      <c r="P161" s="243">
        <v>0</v>
      </c>
      <c r="Q161" s="243">
        <f>ROUND(E161*P161,2)</f>
        <v>0</v>
      </c>
      <c r="R161" s="245" t="s">
        <v>208</v>
      </c>
      <c r="S161" s="245" t="s">
        <v>157</v>
      </c>
      <c r="T161" s="246" t="s">
        <v>157</v>
      </c>
      <c r="U161" s="221">
        <v>1.4999999999999999E-2</v>
      </c>
      <c r="V161" s="221">
        <f>ROUND(E161*U161,2)</f>
        <v>18</v>
      </c>
      <c r="W161" s="221"/>
      <c r="X161" s="221" t="s">
        <v>181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182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56</v>
      </c>
      <c r="B162" s="232" t="s">
        <v>401</v>
      </c>
      <c r="C162" s="248" t="s">
        <v>402</v>
      </c>
      <c r="D162" s="233" t="s">
        <v>237</v>
      </c>
      <c r="E162" s="234">
        <v>33.615000000000002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6" t="s">
        <v>403</v>
      </c>
      <c r="S162" s="236" t="s">
        <v>157</v>
      </c>
      <c r="T162" s="237" t="s">
        <v>157</v>
      </c>
      <c r="U162" s="221">
        <v>8.3849999999999998</v>
      </c>
      <c r="V162" s="221">
        <f>ROUND(E162*U162,2)</f>
        <v>281.86</v>
      </c>
      <c r="W162" s="221"/>
      <c r="X162" s="221" t="s">
        <v>181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182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60" t="s">
        <v>404</v>
      </c>
      <c r="D163" s="256"/>
      <c r="E163" s="256"/>
      <c r="F163" s="256"/>
      <c r="G163" s="256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199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39" t="str">
        <f>C163</f>
        <v>o půdorysné ploše do 15 m2 na vzdálenost do 3 m od okraje vyklízeného prostoru nebo s naložením na dopravní prostředek,</v>
      </c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61" t="s">
        <v>836</v>
      </c>
      <c r="D164" s="254"/>
      <c r="E164" s="255"/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201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1" t="s">
        <v>837</v>
      </c>
      <c r="D165" s="254"/>
      <c r="E165" s="255">
        <v>1.5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1" t="s">
        <v>838</v>
      </c>
      <c r="D166" s="254"/>
      <c r="E166" s="255">
        <v>9.3000000000000007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839</v>
      </c>
      <c r="D167" s="254"/>
      <c r="E167" s="255">
        <v>8.4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1" t="s">
        <v>840</v>
      </c>
      <c r="D168" s="254"/>
      <c r="E168" s="255">
        <v>10.664999999999999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61" t="s">
        <v>841</v>
      </c>
      <c r="D169" s="254"/>
      <c r="E169" s="255">
        <v>3.75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201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">
      <c r="A170" s="224" t="s">
        <v>152</v>
      </c>
      <c r="B170" s="225" t="s">
        <v>100</v>
      </c>
      <c r="C170" s="247" t="s">
        <v>101</v>
      </c>
      <c r="D170" s="226"/>
      <c r="E170" s="227"/>
      <c r="F170" s="228"/>
      <c r="G170" s="228">
        <f>SUMIF(AG171:AG171,"&lt;&gt;NOR",G171:G171)</f>
        <v>0</v>
      </c>
      <c r="H170" s="228"/>
      <c r="I170" s="228">
        <f>SUM(I171:I171)</f>
        <v>0</v>
      </c>
      <c r="J170" s="228"/>
      <c r="K170" s="228">
        <f>SUM(K171:K171)</f>
        <v>0</v>
      </c>
      <c r="L170" s="228"/>
      <c r="M170" s="228">
        <f>SUM(M171:M171)</f>
        <v>0</v>
      </c>
      <c r="N170" s="227"/>
      <c r="O170" s="227">
        <f>SUM(O171:O171)</f>
        <v>0</v>
      </c>
      <c r="P170" s="227"/>
      <c r="Q170" s="227">
        <f>SUM(Q171:Q171)</f>
        <v>0</v>
      </c>
      <c r="R170" s="228"/>
      <c r="S170" s="228"/>
      <c r="T170" s="229"/>
      <c r="U170" s="223"/>
      <c r="V170" s="223">
        <f>SUM(V171:V171)</f>
        <v>24</v>
      </c>
      <c r="W170" s="223"/>
      <c r="X170" s="223"/>
      <c r="AG170" t="s">
        <v>153</v>
      </c>
    </row>
    <row r="171" spans="1:60" outlineLevel="1" x14ac:dyDescent="0.2">
      <c r="A171" s="240">
        <v>57</v>
      </c>
      <c r="B171" s="241" t="s">
        <v>407</v>
      </c>
      <c r="C171" s="250" t="s">
        <v>408</v>
      </c>
      <c r="D171" s="242" t="s">
        <v>294</v>
      </c>
      <c r="E171" s="243">
        <v>24</v>
      </c>
      <c r="F171" s="244"/>
      <c r="G171" s="245">
        <f>ROUND(E171*F171,2)</f>
        <v>0</v>
      </c>
      <c r="H171" s="244"/>
      <c r="I171" s="245">
        <f>ROUND(E171*H171,2)</f>
        <v>0</v>
      </c>
      <c r="J171" s="244"/>
      <c r="K171" s="245">
        <f>ROUND(E171*J171,2)</f>
        <v>0</v>
      </c>
      <c r="L171" s="245">
        <v>21</v>
      </c>
      <c r="M171" s="245">
        <f>G171*(1+L171/100)</f>
        <v>0</v>
      </c>
      <c r="N171" s="243">
        <v>0</v>
      </c>
      <c r="O171" s="243">
        <f>ROUND(E171*N171,2)</f>
        <v>0</v>
      </c>
      <c r="P171" s="243">
        <v>0</v>
      </c>
      <c r="Q171" s="243">
        <f>ROUND(E171*P171,2)</f>
        <v>0</v>
      </c>
      <c r="R171" s="245"/>
      <c r="S171" s="245" t="s">
        <v>157</v>
      </c>
      <c r="T171" s="246" t="s">
        <v>157</v>
      </c>
      <c r="U171" s="221">
        <v>1</v>
      </c>
      <c r="V171" s="221">
        <f>ROUND(E171*U171,2)</f>
        <v>24</v>
      </c>
      <c r="W171" s="221"/>
      <c r="X171" s="221" t="s">
        <v>181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182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4" t="s">
        <v>152</v>
      </c>
      <c r="B172" s="225" t="s">
        <v>102</v>
      </c>
      <c r="C172" s="247" t="s">
        <v>103</v>
      </c>
      <c r="D172" s="226"/>
      <c r="E172" s="227"/>
      <c r="F172" s="228"/>
      <c r="G172" s="228">
        <f>SUMIF(AG173:AG196,"&lt;&gt;NOR",G173:G196)</f>
        <v>0</v>
      </c>
      <c r="H172" s="228"/>
      <c r="I172" s="228">
        <f>SUM(I173:I196)</f>
        <v>0</v>
      </c>
      <c r="J172" s="228"/>
      <c r="K172" s="228">
        <f>SUM(K173:K196)</f>
        <v>0</v>
      </c>
      <c r="L172" s="228"/>
      <c r="M172" s="228">
        <f>SUM(M173:M196)</f>
        <v>0</v>
      </c>
      <c r="N172" s="227"/>
      <c r="O172" s="227">
        <f>SUM(O173:O196)</f>
        <v>0.03</v>
      </c>
      <c r="P172" s="227"/>
      <c r="Q172" s="227">
        <f>SUM(Q173:Q196)</f>
        <v>7.1000000000000005</v>
      </c>
      <c r="R172" s="228"/>
      <c r="S172" s="228"/>
      <c r="T172" s="229"/>
      <c r="U172" s="223"/>
      <c r="V172" s="223">
        <f>SUM(V173:V196)</f>
        <v>244.22000000000003</v>
      </c>
      <c r="W172" s="223"/>
      <c r="X172" s="223"/>
      <c r="AG172" t="s">
        <v>153</v>
      </c>
    </row>
    <row r="173" spans="1:60" ht="22.5" outlineLevel="1" x14ac:dyDescent="0.2">
      <c r="A173" s="231">
        <v>58</v>
      </c>
      <c r="B173" s="232" t="s">
        <v>409</v>
      </c>
      <c r="C173" s="248" t="s">
        <v>410</v>
      </c>
      <c r="D173" s="233" t="s">
        <v>196</v>
      </c>
      <c r="E173" s="234">
        <v>85.8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4">
        <v>0</v>
      </c>
      <c r="O173" s="234">
        <f>ROUND(E173*N173,2)</f>
        <v>0</v>
      </c>
      <c r="P173" s="234">
        <v>4.8099999999999997E-2</v>
      </c>
      <c r="Q173" s="234">
        <f>ROUND(E173*P173,2)</f>
        <v>4.13</v>
      </c>
      <c r="R173" s="236" t="s">
        <v>411</v>
      </c>
      <c r="S173" s="236" t="s">
        <v>157</v>
      </c>
      <c r="T173" s="237" t="s">
        <v>157</v>
      </c>
      <c r="U173" s="221">
        <v>0.75</v>
      </c>
      <c r="V173" s="221">
        <f>ROUND(E173*U173,2)</f>
        <v>64.349999999999994</v>
      </c>
      <c r="W173" s="221"/>
      <c r="X173" s="221" t="s">
        <v>181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182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1" t="s">
        <v>842</v>
      </c>
      <c r="D174" s="254"/>
      <c r="E174" s="255">
        <v>85.8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201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0">
        <v>59</v>
      </c>
      <c r="B175" s="241" t="s">
        <v>413</v>
      </c>
      <c r="C175" s="250" t="s">
        <v>414</v>
      </c>
      <c r="D175" s="242" t="s">
        <v>204</v>
      </c>
      <c r="E175" s="243">
        <v>82</v>
      </c>
      <c r="F175" s="244"/>
      <c r="G175" s="245">
        <f>ROUND(E175*F175,2)</f>
        <v>0</v>
      </c>
      <c r="H175" s="244"/>
      <c r="I175" s="245">
        <f>ROUND(E175*H175,2)</f>
        <v>0</v>
      </c>
      <c r="J175" s="244"/>
      <c r="K175" s="245">
        <f>ROUND(E175*J175,2)</f>
        <v>0</v>
      </c>
      <c r="L175" s="245">
        <v>21</v>
      </c>
      <c r="M175" s="245">
        <f>G175*(1+L175/100)</f>
        <v>0</v>
      </c>
      <c r="N175" s="243">
        <v>0</v>
      </c>
      <c r="O175" s="243">
        <f>ROUND(E175*N175,2)</f>
        <v>0</v>
      </c>
      <c r="P175" s="243">
        <v>0</v>
      </c>
      <c r="Q175" s="243">
        <f>ROUND(E175*P175,2)</f>
        <v>0</v>
      </c>
      <c r="R175" s="245" t="s">
        <v>415</v>
      </c>
      <c r="S175" s="245" t="s">
        <v>157</v>
      </c>
      <c r="T175" s="246" t="s">
        <v>233</v>
      </c>
      <c r="U175" s="221">
        <v>5.8000000000000003E-2</v>
      </c>
      <c r="V175" s="221">
        <f>ROUND(E175*U175,2)</f>
        <v>4.76</v>
      </c>
      <c r="W175" s="221"/>
      <c r="X175" s="221" t="s">
        <v>181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182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0">
        <v>60</v>
      </c>
      <c r="B176" s="241" t="s">
        <v>416</v>
      </c>
      <c r="C176" s="250" t="s">
        <v>417</v>
      </c>
      <c r="D176" s="242" t="s">
        <v>204</v>
      </c>
      <c r="E176" s="243">
        <v>30</v>
      </c>
      <c r="F176" s="244"/>
      <c r="G176" s="245">
        <f>ROUND(E176*F176,2)</f>
        <v>0</v>
      </c>
      <c r="H176" s="244"/>
      <c r="I176" s="245">
        <f>ROUND(E176*H176,2)</f>
        <v>0</v>
      </c>
      <c r="J176" s="244"/>
      <c r="K176" s="245">
        <f>ROUND(E176*J176,2)</f>
        <v>0</v>
      </c>
      <c r="L176" s="245">
        <v>21</v>
      </c>
      <c r="M176" s="245">
        <f>G176*(1+L176/100)</f>
        <v>0</v>
      </c>
      <c r="N176" s="243">
        <v>0</v>
      </c>
      <c r="O176" s="243">
        <f>ROUND(E176*N176,2)</f>
        <v>0</v>
      </c>
      <c r="P176" s="243">
        <v>0</v>
      </c>
      <c r="Q176" s="243">
        <f>ROUND(E176*P176,2)</f>
        <v>0</v>
      </c>
      <c r="R176" s="245" t="s">
        <v>415</v>
      </c>
      <c r="S176" s="245" t="s">
        <v>157</v>
      </c>
      <c r="T176" s="246" t="s">
        <v>233</v>
      </c>
      <c r="U176" s="221">
        <v>8.7999999999999995E-2</v>
      </c>
      <c r="V176" s="221">
        <f>ROUND(E176*U176,2)</f>
        <v>2.64</v>
      </c>
      <c r="W176" s="221"/>
      <c r="X176" s="221" t="s">
        <v>181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182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0">
        <v>61</v>
      </c>
      <c r="B177" s="241" t="s">
        <v>418</v>
      </c>
      <c r="C177" s="250" t="s">
        <v>419</v>
      </c>
      <c r="D177" s="242" t="s">
        <v>217</v>
      </c>
      <c r="E177" s="243">
        <v>858</v>
      </c>
      <c r="F177" s="244"/>
      <c r="G177" s="245">
        <f>ROUND(E177*F177,2)</f>
        <v>0</v>
      </c>
      <c r="H177" s="244"/>
      <c r="I177" s="245">
        <f>ROUND(E177*H177,2)</f>
        <v>0</v>
      </c>
      <c r="J177" s="244"/>
      <c r="K177" s="245">
        <f>ROUND(E177*J177,2)</f>
        <v>0</v>
      </c>
      <c r="L177" s="245">
        <v>21</v>
      </c>
      <c r="M177" s="245">
        <f>G177*(1+L177/100)</f>
        <v>0</v>
      </c>
      <c r="N177" s="243">
        <v>0</v>
      </c>
      <c r="O177" s="243">
        <f>ROUND(E177*N177,2)</f>
        <v>0</v>
      </c>
      <c r="P177" s="243">
        <v>2.3000000000000001E-4</v>
      </c>
      <c r="Q177" s="243">
        <f>ROUND(E177*P177,2)</f>
        <v>0.2</v>
      </c>
      <c r="R177" s="245" t="s">
        <v>415</v>
      </c>
      <c r="S177" s="245" t="s">
        <v>157</v>
      </c>
      <c r="T177" s="246" t="s">
        <v>157</v>
      </c>
      <c r="U177" s="221">
        <v>7.1999999999999995E-2</v>
      </c>
      <c r="V177" s="221">
        <f>ROUND(E177*U177,2)</f>
        <v>61.78</v>
      </c>
      <c r="W177" s="221"/>
      <c r="X177" s="221" t="s">
        <v>181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182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0">
        <v>62</v>
      </c>
      <c r="B178" s="241" t="s">
        <v>843</v>
      </c>
      <c r="C178" s="250" t="s">
        <v>844</v>
      </c>
      <c r="D178" s="242" t="s">
        <v>217</v>
      </c>
      <c r="E178" s="243">
        <v>36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21</v>
      </c>
      <c r="M178" s="245">
        <f>G178*(1+L178/100)</f>
        <v>0</v>
      </c>
      <c r="N178" s="243">
        <v>0</v>
      </c>
      <c r="O178" s="243">
        <f>ROUND(E178*N178,2)</f>
        <v>0</v>
      </c>
      <c r="P178" s="243">
        <v>5.9999999999999995E-4</v>
      </c>
      <c r="Q178" s="243">
        <f>ROUND(E178*P178,2)</f>
        <v>0.02</v>
      </c>
      <c r="R178" s="245" t="s">
        <v>415</v>
      </c>
      <c r="S178" s="245" t="s">
        <v>157</v>
      </c>
      <c r="T178" s="246" t="s">
        <v>157</v>
      </c>
      <c r="U178" s="221">
        <v>0.217</v>
      </c>
      <c r="V178" s="221">
        <f>ROUND(E178*U178,2)</f>
        <v>7.81</v>
      </c>
      <c r="W178" s="221"/>
      <c r="X178" s="221" t="s">
        <v>181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182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1">
        <v>63</v>
      </c>
      <c r="B179" s="232" t="s">
        <v>420</v>
      </c>
      <c r="C179" s="248" t="s">
        <v>421</v>
      </c>
      <c r="D179" s="233" t="s">
        <v>217</v>
      </c>
      <c r="E179" s="234">
        <v>492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2.0000000000000002E-5</v>
      </c>
      <c r="O179" s="234">
        <f>ROUND(E179*N179,2)</f>
        <v>0.01</v>
      </c>
      <c r="P179" s="234">
        <v>1E-3</v>
      </c>
      <c r="Q179" s="234">
        <f>ROUND(E179*P179,2)</f>
        <v>0.49</v>
      </c>
      <c r="R179" s="236" t="s">
        <v>422</v>
      </c>
      <c r="S179" s="236" t="s">
        <v>157</v>
      </c>
      <c r="T179" s="237" t="s">
        <v>157</v>
      </c>
      <c r="U179" s="221">
        <v>5.0999999999999997E-2</v>
      </c>
      <c r="V179" s="221">
        <f>ROUND(E179*U179,2)</f>
        <v>25.09</v>
      </c>
      <c r="W179" s="221"/>
      <c r="X179" s="221" t="s">
        <v>181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182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61" t="s">
        <v>845</v>
      </c>
      <c r="D180" s="254"/>
      <c r="E180" s="255">
        <v>492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201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1">
        <v>64</v>
      </c>
      <c r="B181" s="232" t="s">
        <v>424</v>
      </c>
      <c r="C181" s="248" t="s">
        <v>425</v>
      </c>
      <c r="D181" s="233" t="s">
        <v>217</v>
      </c>
      <c r="E181" s="234">
        <v>219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4">
        <v>2.0000000000000002E-5</v>
      </c>
      <c r="O181" s="234">
        <f>ROUND(E181*N181,2)</f>
        <v>0</v>
      </c>
      <c r="P181" s="234">
        <v>3.2000000000000002E-3</v>
      </c>
      <c r="Q181" s="234">
        <f>ROUND(E181*P181,2)</f>
        <v>0.7</v>
      </c>
      <c r="R181" s="236" t="s">
        <v>422</v>
      </c>
      <c r="S181" s="236" t="s">
        <v>157</v>
      </c>
      <c r="T181" s="237" t="s">
        <v>157</v>
      </c>
      <c r="U181" s="221">
        <v>5.2999999999999999E-2</v>
      </c>
      <c r="V181" s="221">
        <f>ROUND(E181*U181,2)</f>
        <v>11.61</v>
      </c>
      <c r="W181" s="221"/>
      <c r="X181" s="221" t="s">
        <v>181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182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61" t="s">
        <v>846</v>
      </c>
      <c r="D182" s="254"/>
      <c r="E182" s="255">
        <v>20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201</v>
      </c>
      <c r="AH182" s="210">
        <v>5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1" t="s">
        <v>847</v>
      </c>
      <c r="D183" s="254"/>
      <c r="E183" s="255">
        <v>59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201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1" t="s">
        <v>848</v>
      </c>
      <c r="D184" s="254"/>
      <c r="E184" s="255">
        <v>68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201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1" t="s">
        <v>849</v>
      </c>
      <c r="D185" s="254"/>
      <c r="E185" s="255">
        <v>72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201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1">
        <v>65</v>
      </c>
      <c r="B186" s="232" t="s">
        <v>430</v>
      </c>
      <c r="C186" s="248" t="s">
        <v>431</v>
      </c>
      <c r="D186" s="233" t="s">
        <v>217</v>
      </c>
      <c r="E186" s="234">
        <v>208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4">
        <v>5.0000000000000002E-5</v>
      </c>
      <c r="O186" s="234">
        <f>ROUND(E186*N186,2)</f>
        <v>0.01</v>
      </c>
      <c r="P186" s="234">
        <v>5.3200000000000001E-3</v>
      </c>
      <c r="Q186" s="234">
        <f>ROUND(E186*P186,2)</f>
        <v>1.1100000000000001</v>
      </c>
      <c r="R186" s="236" t="s">
        <v>422</v>
      </c>
      <c r="S186" s="236" t="s">
        <v>157</v>
      </c>
      <c r="T186" s="237" t="s">
        <v>157</v>
      </c>
      <c r="U186" s="221">
        <v>0.10299999999999999</v>
      </c>
      <c r="V186" s="221">
        <f>ROUND(E186*U186,2)</f>
        <v>21.42</v>
      </c>
      <c r="W186" s="221"/>
      <c r="X186" s="221" t="s">
        <v>181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182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1" t="s">
        <v>850</v>
      </c>
      <c r="D187" s="254"/>
      <c r="E187" s="255">
        <v>109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201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61" t="s">
        <v>851</v>
      </c>
      <c r="D188" s="254"/>
      <c r="E188" s="255">
        <v>99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201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66</v>
      </c>
      <c r="B189" s="232" t="s">
        <v>852</v>
      </c>
      <c r="C189" s="248" t="s">
        <v>853</v>
      </c>
      <c r="D189" s="233" t="s">
        <v>217</v>
      </c>
      <c r="E189" s="234">
        <v>40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9.0000000000000006E-5</v>
      </c>
      <c r="O189" s="234">
        <f>ROUND(E189*N189,2)</f>
        <v>0</v>
      </c>
      <c r="P189" s="234">
        <v>8.5800000000000008E-3</v>
      </c>
      <c r="Q189" s="234">
        <f>ROUND(E189*P189,2)</f>
        <v>0.34</v>
      </c>
      <c r="R189" s="236" t="s">
        <v>422</v>
      </c>
      <c r="S189" s="236" t="s">
        <v>157</v>
      </c>
      <c r="T189" s="237" t="s">
        <v>157</v>
      </c>
      <c r="U189" s="221">
        <v>0.10299999999999999</v>
      </c>
      <c r="V189" s="221">
        <f>ROUND(E189*U189,2)</f>
        <v>4.12</v>
      </c>
      <c r="W189" s="221"/>
      <c r="X189" s="221" t="s">
        <v>181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182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1" t="s">
        <v>854</v>
      </c>
      <c r="D190" s="254"/>
      <c r="E190" s="255">
        <v>40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201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40">
        <v>67</v>
      </c>
      <c r="B191" s="241" t="s">
        <v>434</v>
      </c>
      <c r="C191" s="250" t="s">
        <v>435</v>
      </c>
      <c r="D191" s="242" t="s">
        <v>204</v>
      </c>
      <c r="E191" s="243">
        <v>245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21</v>
      </c>
      <c r="M191" s="245">
        <f>G191*(1+L191/100)</f>
        <v>0</v>
      </c>
      <c r="N191" s="243">
        <v>0</v>
      </c>
      <c r="O191" s="243">
        <f>ROUND(E191*N191,2)</f>
        <v>0</v>
      </c>
      <c r="P191" s="243">
        <v>1.3999999999999999E-4</v>
      </c>
      <c r="Q191" s="243">
        <f>ROUND(E191*P191,2)</f>
        <v>0.03</v>
      </c>
      <c r="R191" s="245" t="s">
        <v>422</v>
      </c>
      <c r="S191" s="245" t="s">
        <v>157</v>
      </c>
      <c r="T191" s="246" t="s">
        <v>233</v>
      </c>
      <c r="U191" s="221">
        <v>5.0000000000000001E-3</v>
      </c>
      <c r="V191" s="221">
        <f>ROUND(E191*U191,2)</f>
        <v>1.23</v>
      </c>
      <c r="W191" s="221"/>
      <c r="X191" s="221" t="s">
        <v>181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182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40">
        <v>68</v>
      </c>
      <c r="B192" s="241" t="s">
        <v>436</v>
      </c>
      <c r="C192" s="250" t="s">
        <v>437</v>
      </c>
      <c r="D192" s="242" t="s">
        <v>204</v>
      </c>
      <c r="E192" s="243">
        <v>112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21</v>
      </c>
      <c r="M192" s="245">
        <f>G192*(1+L192/100)</f>
        <v>0</v>
      </c>
      <c r="N192" s="243">
        <v>0</v>
      </c>
      <c r="O192" s="243">
        <f>ROUND(E192*N192,2)</f>
        <v>0</v>
      </c>
      <c r="P192" s="243">
        <v>3.1E-4</v>
      </c>
      <c r="Q192" s="243">
        <f>ROUND(E192*P192,2)</f>
        <v>0.03</v>
      </c>
      <c r="R192" s="245" t="s">
        <v>422</v>
      </c>
      <c r="S192" s="245" t="s">
        <v>157</v>
      </c>
      <c r="T192" s="246" t="s">
        <v>233</v>
      </c>
      <c r="U192" s="221">
        <v>5.0000000000000001E-3</v>
      </c>
      <c r="V192" s="221">
        <f>ROUND(E192*U192,2)</f>
        <v>0.56000000000000005</v>
      </c>
      <c r="W192" s="221"/>
      <c r="X192" s="221" t="s">
        <v>181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182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33.75" outlineLevel="1" x14ac:dyDescent="0.2">
      <c r="A193" s="240">
        <v>69</v>
      </c>
      <c r="B193" s="241" t="s">
        <v>438</v>
      </c>
      <c r="C193" s="250" t="s">
        <v>439</v>
      </c>
      <c r="D193" s="242" t="s">
        <v>248</v>
      </c>
      <c r="E193" s="243">
        <v>6.7692800000000002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3">
        <v>0</v>
      </c>
      <c r="O193" s="243">
        <f>ROUND(E193*N193,2)</f>
        <v>0</v>
      </c>
      <c r="P193" s="243">
        <v>0</v>
      </c>
      <c r="Q193" s="243">
        <f>ROUND(E193*P193,2)</f>
        <v>0</v>
      </c>
      <c r="R193" s="245" t="s">
        <v>422</v>
      </c>
      <c r="S193" s="245" t="s">
        <v>157</v>
      </c>
      <c r="T193" s="246" t="s">
        <v>157</v>
      </c>
      <c r="U193" s="221">
        <v>3.5630000000000002</v>
      </c>
      <c r="V193" s="221">
        <f>ROUND(E193*U193,2)</f>
        <v>24.12</v>
      </c>
      <c r="W193" s="221"/>
      <c r="X193" s="221" t="s">
        <v>181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182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0">
        <v>70</v>
      </c>
      <c r="B194" s="241" t="s">
        <v>440</v>
      </c>
      <c r="C194" s="250" t="s">
        <v>441</v>
      </c>
      <c r="D194" s="242" t="s">
        <v>204</v>
      </c>
      <c r="E194" s="243">
        <v>38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4.0000000000000003E-5</v>
      </c>
      <c r="O194" s="243">
        <f>ROUND(E194*N194,2)</f>
        <v>0</v>
      </c>
      <c r="P194" s="243">
        <v>4.4999999999999999E-4</v>
      </c>
      <c r="Q194" s="243">
        <f>ROUND(E194*P194,2)</f>
        <v>0.02</v>
      </c>
      <c r="R194" s="245" t="s">
        <v>422</v>
      </c>
      <c r="S194" s="245" t="s">
        <v>157</v>
      </c>
      <c r="T194" s="246" t="s">
        <v>157</v>
      </c>
      <c r="U194" s="221">
        <v>5.1999999999999998E-2</v>
      </c>
      <c r="V194" s="221">
        <f>ROUND(E194*U194,2)</f>
        <v>1.98</v>
      </c>
      <c r="W194" s="221"/>
      <c r="X194" s="221" t="s">
        <v>181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182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0">
        <v>71</v>
      </c>
      <c r="B195" s="241" t="s">
        <v>442</v>
      </c>
      <c r="C195" s="250" t="s">
        <v>443</v>
      </c>
      <c r="D195" s="242" t="s">
        <v>204</v>
      </c>
      <c r="E195" s="243">
        <v>76</v>
      </c>
      <c r="F195" s="244"/>
      <c r="G195" s="245">
        <f>ROUND(E195*F195,2)</f>
        <v>0</v>
      </c>
      <c r="H195" s="244"/>
      <c r="I195" s="245">
        <f>ROUND(E195*H195,2)</f>
        <v>0</v>
      </c>
      <c r="J195" s="244"/>
      <c r="K195" s="245">
        <f>ROUND(E195*J195,2)</f>
        <v>0</v>
      </c>
      <c r="L195" s="245">
        <v>21</v>
      </c>
      <c r="M195" s="245">
        <f>G195*(1+L195/100)</f>
        <v>0</v>
      </c>
      <c r="N195" s="243">
        <v>9.0000000000000006E-5</v>
      </c>
      <c r="O195" s="243">
        <f>ROUND(E195*N195,2)</f>
        <v>0.01</v>
      </c>
      <c r="P195" s="243">
        <v>4.4999999999999999E-4</v>
      </c>
      <c r="Q195" s="243">
        <f>ROUND(E195*P195,2)</f>
        <v>0.03</v>
      </c>
      <c r="R195" s="245" t="s">
        <v>422</v>
      </c>
      <c r="S195" s="245" t="s">
        <v>157</v>
      </c>
      <c r="T195" s="246" t="s">
        <v>157</v>
      </c>
      <c r="U195" s="221">
        <v>0.16600000000000001</v>
      </c>
      <c r="V195" s="221">
        <f>ROUND(E195*U195,2)</f>
        <v>12.62</v>
      </c>
      <c r="W195" s="221"/>
      <c r="X195" s="221" t="s">
        <v>181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182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1" x14ac:dyDescent="0.2">
      <c r="A196" s="240">
        <v>72</v>
      </c>
      <c r="B196" s="241" t="s">
        <v>444</v>
      </c>
      <c r="C196" s="250" t="s">
        <v>445</v>
      </c>
      <c r="D196" s="242" t="s">
        <v>248</v>
      </c>
      <c r="E196" s="243">
        <v>5.1299999999999998E-2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21</v>
      </c>
      <c r="M196" s="245">
        <f>G196*(1+L196/100)</f>
        <v>0</v>
      </c>
      <c r="N196" s="243">
        <v>0</v>
      </c>
      <c r="O196" s="243">
        <f>ROUND(E196*N196,2)</f>
        <v>0</v>
      </c>
      <c r="P196" s="243">
        <v>0</v>
      </c>
      <c r="Q196" s="243">
        <f>ROUND(E196*P196,2)</f>
        <v>0</v>
      </c>
      <c r="R196" s="245" t="s">
        <v>422</v>
      </c>
      <c r="S196" s="245" t="s">
        <v>157</v>
      </c>
      <c r="T196" s="246" t="s">
        <v>157</v>
      </c>
      <c r="U196" s="221">
        <v>2.5750000000000002</v>
      </c>
      <c r="V196" s="221">
        <f>ROUND(E196*U196,2)</f>
        <v>0.13</v>
      </c>
      <c r="W196" s="221"/>
      <c r="X196" s="221" t="s">
        <v>181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182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224" t="s">
        <v>152</v>
      </c>
      <c r="B197" s="225" t="s">
        <v>104</v>
      </c>
      <c r="C197" s="247" t="s">
        <v>105</v>
      </c>
      <c r="D197" s="226"/>
      <c r="E197" s="227"/>
      <c r="F197" s="228"/>
      <c r="G197" s="228">
        <f>SUMIF(AG198:AG219,"&lt;&gt;NOR",G198:G219)</f>
        <v>0</v>
      </c>
      <c r="H197" s="228"/>
      <c r="I197" s="228">
        <f>SUM(I198:I219)</f>
        <v>0</v>
      </c>
      <c r="J197" s="228"/>
      <c r="K197" s="228">
        <f>SUM(K198:K219)</f>
        <v>0</v>
      </c>
      <c r="L197" s="228"/>
      <c r="M197" s="228">
        <f>SUM(M198:M219)</f>
        <v>0</v>
      </c>
      <c r="N197" s="227"/>
      <c r="O197" s="227">
        <f>SUM(O198:O219)</f>
        <v>0.36</v>
      </c>
      <c r="P197" s="227"/>
      <c r="Q197" s="227">
        <f>SUM(Q198:Q219)</f>
        <v>0</v>
      </c>
      <c r="R197" s="228"/>
      <c r="S197" s="228"/>
      <c r="T197" s="229"/>
      <c r="U197" s="223"/>
      <c r="V197" s="223">
        <f>SUM(V198:V219)</f>
        <v>113.44</v>
      </c>
      <c r="W197" s="223"/>
      <c r="X197" s="223"/>
      <c r="AG197" t="s">
        <v>153</v>
      </c>
    </row>
    <row r="198" spans="1:60" ht="33.75" outlineLevel="1" x14ac:dyDescent="0.2">
      <c r="A198" s="231">
        <v>73</v>
      </c>
      <c r="B198" s="232" t="s">
        <v>446</v>
      </c>
      <c r="C198" s="248" t="s">
        <v>447</v>
      </c>
      <c r="D198" s="233" t="s">
        <v>204</v>
      </c>
      <c r="E198" s="234">
        <v>2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4">
        <v>2.9399999999999999E-3</v>
      </c>
      <c r="O198" s="234">
        <f>ROUND(E198*N198,2)</f>
        <v>0.01</v>
      </c>
      <c r="P198" s="234">
        <v>0</v>
      </c>
      <c r="Q198" s="234">
        <f>ROUND(E198*P198,2)</f>
        <v>0</v>
      </c>
      <c r="R198" s="236" t="s">
        <v>411</v>
      </c>
      <c r="S198" s="236" t="s">
        <v>157</v>
      </c>
      <c r="T198" s="237" t="s">
        <v>233</v>
      </c>
      <c r="U198" s="221">
        <v>1.6950000000000001</v>
      </c>
      <c r="V198" s="221">
        <f>ROUND(E198*U198,2)</f>
        <v>3.39</v>
      </c>
      <c r="W198" s="221"/>
      <c r="X198" s="221" t="s">
        <v>181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182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17"/>
      <c r="B199" s="218"/>
      <c r="C199" s="249" t="s">
        <v>448</v>
      </c>
      <c r="D199" s="238"/>
      <c r="E199" s="238"/>
      <c r="F199" s="238"/>
      <c r="G199" s="238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162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39" t="str">
        <f>C199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62" t="s">
        <v>449</v>
      </c>
      <c r="D200" s="257"/>
      <c r="E200" s="257"/>
      <c r="F200" s="257"/>
      <c r="G200" s="257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162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31">
        <v>74</v>
      </c>
      <c r="B201" s="232" t="s">
        <v>450</v>
      </c>
      <c r="C201" s="248" t="s">
        <v>451</v>
      </c>
      <c r="D201" s="233" t="s">
        <v>217</v>
      </c>
      <c r="E201" s="234">
        <v>227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0</v>
      </c>
      <c r="O201" s="234">
        <f>ROUND(E201*N201,2)</f>
        <v>0</v>
      </c>
      <c r="P201" s="234">
        <v>0</v>
      </c>
      <c r="Q201" s="234">
        <f>ROUND(E201*P201,2)</f>
        <v>0</v>
      </c>
      <c r="R201" s="236" t="s">
        <v>415</v>
      </c>
      <c r="S201" s="236" t="s">
        <v>157</v>
      </c>
      <c r="T201" s="237" t="s">
        <v>157</v>
      </c>
      <c r="U201" s="221">
        <v>0.13900000000000001</v>
      </c>
      <c r="V201" s="221">
        <f>ROUND(E201*U201,2)</f>
        <v>31.55</v>
      </c>
      <c r="W201" s="221"/>
      <c r="X201" s="221" t="s">
        <v>181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182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61" t="s">
        <v>855</v>
      </c>
      <c r="D202" s="254"/>
      <c r="E202" s="255">
        <v>227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201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1">
        <v>75</v>
      </c>
      <c r="B203" s="232" t="s">
        <v>453</v>
      </c>
      <c r="C203" s="248" t="s">
        <v>454</v>
      </c>
      <c r="D203" s="233" t="s">
        <v>217</v>
      </c>
      <c r="E203" s="234">
        <v>126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0</v>
      </c>
      <c r="O203" s="234">
        <f>ROUND(E203*N203,2)</f>
        <v>0</v>
      </c>
      <c r="P203" s="234">
        <v>0</v>
      </c>
      <c r="Q203" s="234">
        <f>ROUND(E203*P203,2)</f>
        <v>0</v>
      </c>
      <c r="R203" s="236" t="s">
        <v>415</v>
      </c>
      <c r="S203" s="236" t="s">
        <v>157</v>
      </c>
      <c r="T203" s="237" t="s">
        <v>157</v>
      </c>
      <c r="U203" s="221">
        <v>0.188</v>
      </c>
      <c r="V203" s="221">
        <f>ROUND(E203*U203,2)</f>
        <v>23.69</v>
      </c>
      <c r="W203" s="221"/>
      <c r="X203" s="221" t="s">
        <v>181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61" t="s">
        <v>856</v>
      </c>
      <c r="D204" s="254"/>
      <c r="E204" s="255">
        <v>126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201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1">
        <v>76</v>
      </c>
      <c r="B205" s="232" t="s">
        <v>455</v>
      </c>
      <c r="C205" s="248" t="s">
        <v>456</v>
      </c>
      <c r="D205" s="233" t="s">
        <v>217</v>
      </c>
      <c r="E205" s="234">
        <v>522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4">
        <v>0</v>
      </c>
      <c r="O205" s="234">
        <f>ROUND(E205*N205,2)</f>
        <v>0</v>
      </c>
      <c r="P205" s="234">
        <v>0</v>
      </c>
      <c r="Q205" s="234">
        <f>ROUND(E205*P205,2)</f>
        <v>0</v>
      </c>
      <c r="R205" s="236" t="s">
        <v>415</v>
      </c>
      <c r="S205" s="236" t="s">
        <v>157</v>
      </c>
      <c r="T205" s="237" t="s">
        <v>157</v>
      </c>
      <c r="U205" s="221">
        <v>0.105</v>
      </c>
      <c r="V205" s="221">
        <f>ROUND(E205*U205,2)</f>
        <v>54.81</v>
      </c>
      <c r="W205" s="221"/>
      <c r="X205" s="221" t="s">
        <v>181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182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61" t="s">
        <v>857</v>
      </c>
      <c r="D206" s="254"/>
      <c r="E206" s="255">
        <v>522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201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1" x14ac:dyDescent="0.2">
      <c r="A207" s="240">
        <v>77</v>
      </c>
      <c r="B207" s="241" t="s">
        <v>458</v>
      </c>
      <c r="C207" s="250" t="s">
        <v>459</v>
      </c>
      <c r="D207" s="242" t="s">
        <v>204</v>
      </c>
      <c r="E207" s="243">
        <v>3</v>
      </c>
      <c r="F207" s="244"/>
      <c r="G207" s="245">
        <f>ROUND(E207*F207,2)</f>
        <v>0</v>
      </c>
      <c r="H207" s="244"/>
      <c r="I207" s="245">
        <f>ROUND(E207*H207,2)</f>
        <v>0</v>
      </c>
      <c r="J207" s="244"/>
      <c r="K207" s="245">
        <f>ROUND(E207*J207,2)</f>
        <v>0</v>
      </c>
      <c r="L207" s="245">
        <v>21</v>
      </c>
      <c r="M207" s="245">
        <f>G207*(1+L207/100)</f>
        <v>0</v>
      </c>
      <c r="N207" s="243">
        <v>0</v>
      </c>
      <c r="O207" s="243">
        <f>ROUND(E207*N207,2)</f>
        <v>0</v>
      </c>
      <c r="P207" s="243">
        <v>0</v>
      </c>
      <c r="Q207" s="243">
        <f>ROUND(E207*P207,2)</f>
        <v>0</v>
      </c>
      <c r="R207" s="245" t="s">
        <v>311</v>
      </c>
      <c r="S207" s="245" t="s">
        <v>157</v>
      </c>
      <c r="T207" s="246" t="s">
        <v>157</v>
      </c>
      <c r="U207" s="221">
        <v>0</v>
      </c>
      <c r="V207" s="221">
        <f>ROUND(E207*U207,2)</f>
        <v>0</v>
      </c>
      <c r="W207" s="221"/>
      <c r="X207" s="221" t="s">
        <v>312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40">
        <v>78</v>
      </c>
      <c r="B208" s="241" t="s">
        <v>460</v>
      </c>
      <c r="C208" s="250" t="s">
        <v>461</v>
      </c>
      <c r="D208" s="242" t="s">
        <v>217</v>
      </c>
      <c r="E208" s="243">
        <v>472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21</v>
      </c>
      <c r="M208" s="245">
        <f>G208*(1+L208/100)</f>
        <v>0</v>
      </c>
      <c r="N208" s="243">
        <v>3.0000000000000001E-5</v>
      </c>
      <c r="O208" s="243">
        <f>ROUND(E208*N208,2)</f>
        <v>0.01</v>
      </c>
      <c r="P208" s="243">
        <v>0</v>
      </c>
      <c r="Q208" s="243">
        <f>ROUND(E208*P208,2)</f>
        <v>0</v>
      </c>
      <c r="R208" s="245" t="s">
        <v>311</v>
      </c>
      <c r="S208" s="245" t="s">
        <v>157</v>
      </c>
      <c r="T208" s="246" t="s">
        <v>157</v>
      </c>
      <c r="U208" s="221">
        <v>0</v>
      </c>
      <c r="V208" s="221">
        <f>ROUND(E208*U208,2)</f>
        <v>0</v>
      </c>
      <c r="W208" s="221"/>
      <c r="X208" s="221" t="s">
        <v>312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1" x14ac:dyDescent="0.2">
      <c r="A209" s="240">
        <v>79</v>
      </c>
      <c r="B209" s="241" t="s">
        <v>462</v>
      </c>
      <c r="C209" s="250" t="s">
        <v>463</v>
      </c>
      <c r="D209" s="242" t="s">
        <v>217</v>
      </c>
      <c r="E209" s="243">
        <v>20</v>
      </c>
      <c r="F209" s="244"/>
      <c r="G209" s="245">
        <f>ROUND(E209*F209,2)</f>
        <v>0</v>
      </c>
      <c r="H209" s="244"/>
      <c r="I209" s="245">
        <f>ROUND(E209*H209,2)</f>
        <v>0</v>
      </c>
      <c r="J209" s="244"/>
      <c r="K209" s="245">
        <f>ROUND(E209*J209,2)</f>
        <v>0</v>
      </c>
      <c r="L209" s="245">
        <v>21</v>
      </c>
      <c r="M209" s="245">
        <f>G209*(1+L209/100)</f>
        <v>0</v>
      </c>
      <c r="N209" s="243">
        <v>4.0000000000000003E-5</v>
      </c>
      <c r="O209" s="243">
        <f>ROUND(E209*N209,2)</f>
        <v>0</v>
      </c>
      <c r="P209" s="243">
        <v>0</v>
      </c>
      <c r="Q209" s="243">
        <f>ROUND(E209*P209,2)</f>
        <v>0</v>
      </c>
      <c r="R209" s="245" t="s">
        <v>311</v>
      </c>
      <c r="S209" s="245" t="s">
        <v>157</v>
      </c>
      <c r="T209" s="246" t="s">
        <v>157</v>
      </c>
      <c r="U209" s="221">
        <v>0</v>
      </c>
      <c r="V209" s="221">
        <f>ROUND(E209*U209,2)</f>
        <v>0</v>
      </c>
      <c r="W209" s="221"/>
      <c r="X209" s="221" t="s">
        <v>312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40">
        <v>80</v>
      </c>
      <c r="B210" s="241" t="s">
        <v>464</v>
      </c>
      <c r="C210" s="250" t="s">
        <v>465</v>
      </c>
      <c r="D210" s="242" t="s">
        <v>217</v>
      </c>
      <c r="E210" s="243">
        <v>59</v>
      </c>
      <c r="F210" s="244"/>
      <c r="G210" s="245">
        <f>ROUND(E210*F210,2)</f>
        <v>0</v>
      </c>
      <c r="H210" s="244"/>
      <c r="I210" s="245">
        <f>ROUND(E210*H210,2)</f>
        <v>0</v>
      </c>
      <c r="J210" s="244"/>
      <c r="K210" s="245">
        <f>ROUND(E210*J210,2)</f>
        <v>0</v>
      </c>
      <c r="L210" s="245">
        <v>21</v>
      </c>
      <c r="M210" s="245">
        <f>G210*(1+L210/100)</f>
        <v>0</v>
      </c>
      <c r="N210" s="243">
        <v>5.0000000000000002E-5</v>
      </c>
      <c r="O210" s="243">
        <f>ROUND(E210*N210,2)</f>
        <v>0</v>
      </c>
      <c r="P210" s="243">
        <v>0</v>
      </c>
      <c r="Q210" s="243">
        <f>ROUND(E210*P210,2)</f>
        <v>0</v>
      </c>
      <c r="R210" s="245" t="s">
        <v>311</v>
      </c>
      <c r="S210" s="245" t="s">
        <v>157</v>
      </c>
      <c r="T210" s="246" t="s">
        <v>157</v>
      </c>
      <c r="U210" s="221">
        <v>0</v>
      </c>
      <c r="V210" s="221">
        <f>ROUND(E210*U210,2)</f>
        <v>0</v>
      </c>
      <c r="W210" s="221"/>
      <c r="X210" s="221" t="s">
        <v>312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40">
        <v>81</v>
      </c>
      <c r="B211" s="241" t="s">
        <v>466</v>
      </c>
      <c r="C211" s="250" t="s">
        <v>467</v>
      </c>
      <c r="D211" s="242" t="s">
        <v>204</v>
      </c>
      <c r="E211" s="243">
        <v>2100</v>
      </c>
      <c r="F211" s="244"/>
      <c r="G211" s="245">
        <f>ROUND(E211*F211,2)</f>
        <v>0</v>
      </c>
      <c r="H211" s="244"/>
      <c r="I211" s="245">
        <f>ROUND(E211*H211,2)</f>
        <v>0</v>
      </c>
      <c r="J211" s="244"/>
      <c r="K211" s="245">
        <f>ROUND(E211*J211,2)</f>
        <v>0</v>
      </c>
      <c r="L211" s="245">
        <v>21</v>
      </c>
      <c r="M211" s="245">
        <f>G211*(1+L211/100)</f>
        <v>0</v>
      </c>
      <c r="N211" s="243">
        <v>0</v>
      </c>
      <c r="O211" s="243">
        <f>ROUND(E211*N211,2)</f>
        <v>0</v>
      </c>
      <c r="P211" s="243">
        <v>0</v>
      </c>
      <c r="Q211" s="243">
        <f>ROUND(E211*P211,2)</f>
        <v>0</v>
      </c>
      <c r="R211" s="245" t="s">
        <v>311</v>
      </c>
      <c r="S211" s="245" t="s">
        <v>157</v>
      </c>
      <c r="T211" s="246" t="s">
        <v>157</v>
      </c>
      <c r="U211" s="221">
        <v>0</v>
      </c>
      <c r="V211" s="221">
        <f>ROUND(E211*U211,2)</f>
        <v>0</v>
      </c>
      <c r="W211" s="221"/>
      <c r="X211" s="221" t="s">
        <v>312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0">
        <v>82</v>
      </c>
      <c r="B212" s="241" t="s">
        <v>468</v>
      </c>
      <c r="C212" s="250" t="s">
        <v>469</v>
      </c>
      <c r="D212" s="242" t="s">
        <v>204</v>
      </c>
      <c r="E212" s="243">
        <v>18</v>
      </c>
      <c r="F212" s="244"/>
      <c r="G212" s="245">
        <f>ROUND(E212*F212,2)</f>
        <v>0</v>
      </c>
      <c r="H212" s="244"/>
      <c r="I212" s="245">
        <f>ROUND(E212*H212,2)</f>
        <v>0</v>
      </c>
      <c r="J212" s="244"/>
      <c r="K212" s="245">
        <f>ROUND(E212*J212,2)</f>
        <v>0</v>
      </c>
      <c r="L212" s="245">
        <v>21</v>
      </c>
      <c r="M212" s="245">
        <f>G212*(1+L212/100)</f>
        <v>0</v>
      </c>
      <c r="N212" s="243">
        <v>0</v>
      </c>
      <c r="O212" s="243">
        <f>ROUND(E212*N212,2)</f>
        <v>0</v>
      </c>
      <c r="P212" s="243">
        <v>0</v>
      </c>
      <c r="Q212" s="243">
        <f>ROUND(E212*P212,2)</f>
        <v>0</v>
      </c>
      <c r="R212" s="245" t="s">
        <v>311</v>
      </c>
      <c r="S212" s="245" t="s">
        <v>157</v>
      </c>
      <c r="T212" s="246" t="s">
        <v>157</v>
      </c>
      <c r="U212" s="221">
        <v>0</v>
      </c>
      <c r="V212" s="221">
        <f>ROUND(E212*U212,2)</f>
        <v>0</v>
      </c>
      <c r="W212" s="221"/>
      <c r="X212" s="221" t="s">
        <v>312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313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33.75" outlineLevel="1" x14ac:dyDescent="0.2">
      <c r="A213" s="240">
        <v>83</v>
      </c>
      <c r="B213" s="241" t="s">
        <v>470</v>
      </c>
      <c r="C213" s="250" t="s">
        <v>471</v>
      </c>
      <c r="D213" s="242" t="s">
        <v>217</v>
      </c>
      <c r="E213" s="243">
        <v>68</v>
      </c>
      <c r="F213" s="244"/>
      <c r="G213" s="245">
        <f>ROUND(E213*F213,2)</f>
        <v>0</v>
      </c>
      <c r="H213" s="244"/>
      <c r="I213" s="245">
        <f>ROUND(E213*H213,2)</f>
        <v>0</v>
      </c>
      <c r="J213" s="244"/>
      <c r="K213" s="245">
        <f>ROUND(E213*J213,2)</f>
        <v>0</v>
      </c>
      <c r="L213" s="245">
        <v>21</v>
      </c>
      <c r="M213" s="245">
        <f>G213*(1+L213/100)</f>
        <v>0</v>
      </c>
      <c r="N213" s="243">
        <v>3.1E-4</v>
      </c>
      <c r="O213" s="243">
        <f>ROUND(E213*N213,2)</f>
        <v>0.02</v>
      </c>
      <c r="P213" s="243">
        <v>0</v>
      </c>
      <c r="Q213" s="243">
        <f>ROUND(E213*P213,2)</f>
        <v>0</v>
      </c>
      <c r="R213" s="245" t="s">
        <v>311</v>
      </c>
      <c r="S213" s="245" t="s">
        <v>157</v>
      </c>
      <c r="T213" s="246" t="s">
        <v>157</v>
      </c>
      <c r="U213" s="221">
        <v>0</v>
      </c>
      <c r="V213" s="221">
        <f>ROUND(E213*U213,2)</f>
        <v>0</v>
      </c>
      <c r="W213" s="221"/>
      <c r="X213" s="221" t="s">
        <v>312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1" x14ac:dyDescent="0.2">
      <c r="A214" s="240">
        <v>84</v>
      </c>
      <c r="B214" s="241" t="s">
        <v>472</v>
      </c>
      <c r="C214" s="250" t="s">
        <v>473</v>
      </c>
      <c r="D214" s="242" t="s">
        <v>217</v>
      </c>
      <c r="E214" s="243">
        <v>72</v>
      </c>
      <c r="F214" s="244"/>
      <c r="G214" s="245">
        <f>ROUND(E214*F214,2)</f>
        <v>0</v>
      </c>
      <c r="H214" s="244"/>
      <c r="I214" s="245">
        <f>ROUND(E214*H214,2)</f>
        <v>0</v>
      </c>
      <c r="J214" s="244"/>
      <c r="K214" s="245">
        <f>ROUND(E214*J214,2)</f>
        <v>0</v>
      </c>
      <c r="L214" s="245">
        <v>21</v>
      </c>
      <c r="M214" s="245">
        <f>G214*(1+L214/100)</f>
        <v>0</v>
      </c>
      <c r="N214" s="243">
        <v>3.4000000000000002E-4</v>
      </c>
      <c r="O214" s="243">
        <f>ROUND(E214*N214,2)</f>
        <v>0.02</v>
      </c>
      <c r="P214" s="243">
        <v>0</v>
      </c>
      <c r="Q214" s="243">
        <f>ROUND(E214*P214,2)</f>
        <v>0</v>
      </c>
      <c r="R214" s="245" t="s">
        <v>311</v>
      </c>
      <c r="S214" s="245" t="s">
        <v>157</v>
      </c>
      <c r="T214" s="246" t="s">
        <v>157</v>
      </c>
      <c r="U214" s="221">
        <v>0</v>
      </c>
      <c r="V214" s="221">
        <f>ROUND(E214*U214,2)</f>
        <v>0</v>
      </c>
      <c r="W214" s="221"/>
      <c r="X214" s="221" t="s">
        <v>312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313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33.75" outlineLevel="1" x14ac:dyDescent="0.2">
      <c r="A215" s="240">
        <v>85</v>
      </c>
      <c r="B215" s="241" t="s">
        <v>474</v>
      </c>
      <c r="C215" s="250" t="s">
        <v>475</v>
      </c>
      <c r="D215" s="242" t="s">
        <v>217</v>
      </c>
      <c r="E215" s="243">
        <v>109</v>
      </c>
      <c r="F215" s="244"/>
      <c r="G215" s="245">
        <f>ROUND(E215*F215,2)</f>
        <v>0</v>
      </c>
      <c r="H215" s="244"/>
      <c r="I215" s="245">
        <f>ROUND(E215*H215,2)</f>
        <v>0</v>
      </c>
      <c r="J215" s="244"/>
      <c r="K215" s="245">
        <f>ROUND(E215*J215,2)</f>
        <v>0</v>
      </c>
      <c r="L215" s="245">
        <v>21</v>
      </c>
      <c r="M215" s="245">
        <f>G215*(1+L215/100)</f>
        <v>0</v>
      </c>
      <c r="N215" s="243">
        <v>7.3999999999999999E-4</v>
      </c>
      <c r="O215" s="243">
        <f>ROUND(E215*N215,2)</f>
        <v>0.08</v>
      </c>
      <c r="P215" s="243">
        <v>0</v>
      </c>
      <c r="Q215" s="243">
        <f>ROUND(E215*P215,2)</f>
        <v>0</v>
      </c>
      <c r="R215" s="245" t="s">
        <v>311</v>
      </c>
      <c r="S215" s="245" t="s">
        <v>157</v>
      </c>
      <c r="T215" s="246" t="s">
        <v>157</v>
      </c>
      <c r="U215" s="221">
        <v>0</v>
      </c>
      <c r="V215" s="221">
        <f>ROUND(E215*U215,2)</f>
        <v>0</v>
      </c>
      <c r="W215" s="221"/>
      <c r="X215" s="221" t="s">
        <v>312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33.75" outlineLevel="1" x14ac:dyDescent="0.2">
      <c r="A216" s="240">
        <v>86</v>
      </c>
      <c r="B216" s="241" t="s">
        <v>476</v>
      </c>
      <c r="C216" s="250" t="s">
        <v>477</v>
      </c>
      <c r="D216" s="242" t="s">
        <v>217</v>
      </c>
      <c r="E216" s="243">
        <v>99</v>
      </c>
      <c r="F216" s="244"/>
      <c r="G216" s="245">
        <f>ROUND(E216*F216,2)</f>
        <v>0</v>
      </c>
      <c r="H216" s="244"/>
      <c r="I216" s="245">
        <f>ROUND(E216*H216,2)</f>
        <v>0</v>
      </c>
      <c r="J216" s="244"/>
      <c r="K216" s="245">
        <f>ROUND(E216*J216,2)</f>
        <v>0</v>
      </c>
      <c r="L216" s="245">
        <v>21</v>
      </c>
      <c r="M216" s="245">
        <f>G216*(1+L216/100)</f>
        <v>0</v>
      </c>
      <c r="N216" s="243">
        <v>1.17E-3</v>
      </c>
      <c r="O216" s="243">
        <f>ROUND(E216*N216,2)</f>
        <v>0.12</v>
      </c>
      <c r="P216" s="243">
        <v>0</v>
      </c>
      <c r="Q216" s="243">
        <f>ROUND(E216*P216,2)</f>
        <v>0</v>
      </c>
      <c r="R216" s="245" t="s">
        <v>311</v>
      </c>
      <c r="S216" s="245" t="s">
        <v>157</v>
      </c>
      <c r="T216" s="246" t="s">
        <v>157</v>
      </c>
      <c r="U216" s="221">
        <v>0</v>
      </c>
      <c r="V216" s="221">
        <f>ROUND(E216*U216,2)</f>
        <v>0</v>
      </c>
      <c r="W216" s="221"/>
      <c r="X216" s="221" t="s">
        <v>312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313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33.75" outlineLevel="1" x14ac:dyDescent="0.2">
      <c r="A217" s="231">
        <v>87</v>
      </c>
      <c r="B217" s="232" t="s">
        <v>858</v>
      </c>
      <c r="C217" s="248" t="s">
        <v>859</v>
      </c>
      <c r="D217" s="233" t="s">
        <v>217</v>
      </c>
      <c r="E217" s="234">
        <v>40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21</v>
      </c>
      <c r="M217" s="236">
        <f>G217*(1+L217/100)</f>
        <v>0</v>
      </c>
      <c r="N217" s="234">
        <v>2.3999999999999998E-3</v>
      </c>
      <c r="O217" s="234">
        <f>ROUND(E217*N217,2)</f>
        <v>0.1</v>
      </c>
      <c r="P217" s="234">
        <v>0</v>
      </c>
      <c r="Q217" s="234">
        <f>ROUND(E217*P217,2)</f>
        <v>0</v>
      </c>
      <c r="R217" s="236" t="s">
        <v>311</v>
      </c>
      <c r="S217" s="236" t="s">
        <v>157</v>
      </c>
      <c r="T217" s="237" t="s">
        <v>157</v>
      </c>
      <c r="U217" s="221">
        <v>0</v>
      </c>
      <c r="V217" s="221">
        <f>ROUND(E217*U217,2)</f>
        <v>0</v>
      </c>
      <c r="W217" s="221"/>
      <c r="X217" s="221" t="s">
        <v>312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>
        <v>88</v>
      </c>
      <c r="B218" s="218" t="s">
        <v>478</v>
      </c>
      <c r="C218" s="263" t="s">
        <v>479</v>
      </c>
      <c r="D218" s="219" t="s">
        <v>0</v>
      </c>
      <c r="E218" s="258"/>
      <c r="F218" s="222"/>
      <c r="G218" s="221">
        <f>ROUND(E218*F218,2)</f>
        <v>0</v>
      </c>
      <c r="H218" s="222"/>
      <c r="I218" s="221">
        <f>ROUND(E218*H218,2)</f>
        <v>0</v>
      </c>
      <c r="J218" s="222"/>
      <c r="K218" s="221">
        <f>ROUND(E218*J218,2)</f>
        <v>0</v>
      </c>
      <c r="L218" s="221">
        <v>21</v>
      </c>
      <c r="M218" s="221">
        <f>G218*(1+L218/100)</f>
        <v>0</v>
      </c>
      <c r="N218" s="220">
        <v>0</v>
      </c>
      <c r="O218" s="220">
        <f>ROUND(E218*N218,2)</f>
        <v>0</v>
      </c>
      <c r="P218" s="220">
        <v>0</v>
      </c>
      <c r="Q218" s="220">
        <f>ROUND(E218*P218,2)</f>
        <v>0</v>
      </c>
      <c r="R218" s="221" t="s">
        <v>411</v>
      </c>
      <c r="S218" s="221" t="s">
        <v>157</v>
      </c>
      <c r="T218" s="221" t="s">
        <v>157</v>
      </c>
      <c r="U218" s="221">
        <v>0</v>
      </c>
      <c r="V218" s="221">
        <f>ROUND(E218*U218,2)</f>
        <v>0</v>
      </c>
      <c r="W218" s="221"/>
      <c r="X218" s="221" t="s">
        <v>324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325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64" t="s">
        <v>480</v>
      </c>
      <c r="D219" s="259"/>
      <c r="E219" s="259"/>
      <c r="F219" s="259"/>
      <c r="G219" s="259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199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4" t="s">
        <v>152</v>
      </c>
      <c r="B220" s="225" t="s">
        <v>106</v>
      </c>
      <c r="C220" s="247" t="s">
        <v>107</v>
      </c>
      <c r="D220" s="226"/>
      <c r="E220" s="227"/>
      <c r="F220" s="228"/>
      <c r="G220" s="228">
        <f>SUMIF(AG221:AG302,"&lt;&gt;NOR",G221:G302)</f>
        <v>0</v>
      </c>
      <c r="H220" s="228"/>
      <c r="I220" s="228">
        <f>SUM(I221:I302)</f>
        <v>0</v>
      </c>
      <c r="J220" s="228"/>
      <c r="K220" s="228">
        <f>SUM(K221:K302)</f>
        <v>0</v>
      </c>
      <c r="L220" s="228"/>
      <c r="M220" s="228">
        <f>SUM(M221:M302)</f>
        <v>0</v>
      </c>
      <c r="N220" s="227"/>
      <c r="O220" s="227">
        <f>SUM(O221:O302)</f>
        <v>0.66</v>
      </c>
      <c r="P220" s="227"/>
      <c r="Q220" s="227">
        <f>SUM(Q221:Q302)</f>
        <v>2</v>
      </c>
      <c r="R220" s="228"/>
      <c r="S220" s="228"/>
      <c r="T220" s="229"/>
      <c r="U220" s="223"/>
      <c r="V220" s="223">
        <f>SUM(V221:V302)</f>
        <v>449.12000000000012</v>
      </c>
      <c r="W220" s="223"/>
      <c r="X220" s="223"/>
      <c r="AG220" t="s">
        <v>153</v>
      </c>
    </row>
    <row r="221" spans="1:60" outlineLevel="1" x14ac:dyDescent="0.2">
      <c r="A221" s="231">
        <v>89</v>
      </c>
      <c r="B221" s="232" t="s">
        <v>481</v>
      </c>
      <c r="C221" s="248" t="s">
        <v>482</v>
      </c>
      <c r="D221" s="233" t="s">
        <v>217</v>
      </c>
      <c r="E221" s="234">
        <v>188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0</v>
      </c>
      <c r="O221" s="234">
        <f>ROUND(E221*N221,2)</f>
        <v>0</v>
      </c>
      <c r="P221" s="234">
        <v>2.1299999999999999E-3</v>
      </c>
      <c r="Q221" s="234">
        <f>ROUND(E221*P221,2)</f>
        <v>0.4</v>
      </c>
      <c r="R221" s="236" t="s">
        <v>415</v>
      </c>
      <c r="S221" s="236" t="s">
        <v>157</v>
      </c>
      <c r="T221" s="237" t="s">
        <v>157</v>
      </c>
      <c r="U221" s="221">
        <v>0.17299999999999999</v>
      </c>
      <c r="V221" s="221">
        <f>ROUND(E221*U221,2)</f>
        <v>32.520000000000003</v>
      </c>
      <c r="W221" s="221"/>
      <c r="X221" s="221" t="s">
        <v>181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182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61" t="s">
        <v>860</v>
      </c>
      <c r="D222" s="254"/>
      <c r="E222" s="255">
        <v>67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201</v>
      </c>
      <c r="AH222" s="210">
        <v>5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61" t="s">
        <v>861</v>
      </c>
      <c r="D223" s="254"/>
      <c r="E223" s="255">
        <v>121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1">
        <v>90</v>
      </c>
      <c r="B224" s="232" t="s">
        <v>483</v>
      </c>
      <c r="C224" s="248" t="s">
        <v>484</v>
      </c>
      <c r="D224" s="233" t="s">
        <v>217</v>
      </c>
      <c r="E224" s="234">
        <v>257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4">
        <v>0</v>
      </c>
      <c r="O224" s="234">
        <f>ROUND(E224*N224,2)</f>
        <v>0</v>
      </c>
      <c r="P224" s="234">
        <v>4.9699999999999996E-3</v>
      </c>
      <c r="Q224" s="234">
        <f>ROUND(E224*P224,2)</f>
        <v>1.28</v>
      </c>
      <c r="R224" s="236" t="s">
        <v>415</v>
      </c>
      <c r="S224" s="236" t="s">
        <v>157</v>
      </c>
      <c r="T224" s="237" t="s">
        <v>157</v>
      </c>
      <c r="U224" s="221">
        <v>0.20399999999999999</v>
      </c>
      <c r="V224" s="221">
        <f>ROUND(E224*U224,2)</f>
        <v>52.43</v>
      </c>
      <c r="W224" s="221"/>
      <c r="X224" s="221" t="s">
        <v>181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182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61" t="s">
        <v>862</v>
      </c>
      <c r="D225" s="254"/>
      <c r="E225" s="255">
        <v>257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201</v>
      </c>
      <c r="AH225" s="210">
        <v>5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1">
        <v>91</v>
      </c>
      <c r="B226" s="232" t="s">
        <v>485</v>
      </c>
      <c r="C226" s="248" t="s">
        <v>486</v>
      </c>
      <c r="D226" s="233" t="s">
        <v>217</v>
      </c>
      <c r="E226" s="234">
        <v>30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0</v>
      </c>
      <c r="O226" s="234">
        <f>ROUND(E226*N226,2)</f>
        <v>0</v>
      </c>
      <c r="P226" s="234">
        <v>6.7000000000000002E-3</v>
      </c>
      <c r="Q226" s="234">
        <f>ROUND(E226*P226,2)</f>
        <v>0.2</v>
      </c>
      <c r="R226" s="236" t="s">
        <v>415</v>
      </c>
      <c r="S226" s="236" t="s">
        <v>157</v>
      </c>
      <c r="T226" s="237" t="s">
        <v>157</v>
      </c>
      <c r="U226" s="221">
        <v>0.23899999999999999</v>
      </c>
      <c r="V226" s="221">
        <f>ROUND(E226*U226,2)</f>
        <v>7.17</v>
      </c>
      <c r="W226" s="221"/>
      <c r="X226" s="221" t="s">
        <v>181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182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61" t="s">
        <v>863</v>
      </c>
      <c r="D227" s="254"/>
      <c r="E227" s="255">
        <v>30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201</v>
      </c>
      <c r="AH227" s="210">
        <v>5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40">
        <v>92</v>
      </c>
      <c r="B228" s="241" t="s">
        <v>487</v>
      </c>
      <c r="C228" s="250" t="s">
        <v>488</v>
      </c>
      <c r="D228" s="242" t="s">
        <v>204</v>
      </c>
      <c r="E228" s="243">
        <v>13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21</v>
      </c>
      <c r="M228" s="245">
        <f>G228*(1+L228/100)</f>
        <v>0</v>
      </c>
      <c r="N228" s="243">
        <v>8.0000000000000004E-4</v>
      </c>
      <c r="O228" s="243">
        <f>ROUND(E228*N228,2)</f>
        <v>0.01</v>
      </c>
      <c r="P228" s="243">
        <v>0</v>
      </c>
      <c r="Q228" s="243">
        <f>ROUND(E228*P228,2)</f>
        <v>0</v>
      </c>
      <c r="R228" s="245" t="s">
        <v>415</v>
      </c>
      <c r="S228" s="245" t="s">
        <v>157</v>
      </c>
      <c r="T228" s="246" t="s">
        <v>157</v>
      </c>
      <c r="U228" s="221">
        <v>0.59399999999999997</v>
      </c>
      <c r="V228" s="221">
        <f>ROUND(E228*U228,2)</f>
        <v>7.72</v>
      </c>
      <c r="W228" s="221"/>
      <c r="X228" s="221" t="s">
        <v>181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182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40">
        <v>93</v>
      </c>
      <c r="B229" s="241" t="s">
        <v>489</v>
      </c>
      <c r="C229" s="250" t="s">
        <v>490</v>
      </c>
      <c r="D229" s="242" t="s">
        <v>204</v>
      </c>
      <c r="E229" s="243">
        <v>6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21</v>
      </c>
      <c r="M229" s="245">
        <f>G229*(1+L229/100)</f>
        <v>0</v>
      </c>
      <c r="N229" s="243">
        <v>9.8999999999999999E-4</v>
      </c>
      <c r="O229" s="243">
        <f>ROUND(E229*N229,2)</f>
        <v>0.01</v>
      </c>
      <c r="P229" s="243">
        <v>0</v>
      </c>
      <c r="Q229" s="243">
        <f>ROUND(E229*P229,2)</f>
        <v>0</v>
      </c>
      <c r="R229" s="245" t="s">
        <v>415</v>
      </c>
      <c r="S229" s="245" t="s">
        <v>157</v>
      </c>
      <c r="T229" s="246" t="s">
        <v>157</v>
      </c>
      <c r="U229" s="221">
        <v>0.66900000000000004</v>
      </c>
      <c r="V229" s="221">
        <f>ROUND(E229*U229,2)</f>
        <v>4.01</v>
      </c>
      <c r="W229" s="221"/>
      <c r="X229" s="221" t="s">
        <v>181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182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40">
        <v>94</v>
      </c>
      <c r="B230" s="241" t="s">
        <v>491</v>
      </c>
      <c r="C230" s="250" t="s">
        <v>492</v>
      </c>
      <c r="D230" s="242" t="s">
        <v>204</v>
      </c>
      <c r="E230" s="243">
        <v>7</v>
      </c>
      <c r="F230" s="244"/>
      <c r="G230" s="245">
        <f>ROUND(E230*F230,2)</f>
        <v>0</v>
      </c>
      <c r="H230" s="244"/>
      <c r="I230" s="245">
        <f>ROUND(E230*H230,2)</f>
        <v>0</v>
      </c>
      <c r="J230" s="244"/>
      <c r="K230" s="245">
        <f>ROUND(E230*J230,2)</f>
        <v>0</v>
      </c>
      <c r="L230" s="245">
        <v>21</v>
      </c>
      <c r="M230" s="245">
        <f>G230*(1+L230/100)</f>
        <v>0</v>
      </c>
      <c r="N230" s="243">
        <v>1.3500000000000001E-3</v>
      </c>
      <c r="O230" s="243">
        <f>ROUND(E230*N230,2)</f>
        <v>0.01</v>
      </c>
      <c r="P230" s="243">
        <v>0</v>
      </c>
      <c r="Q230" s="243">
        <f>ROUND(E230*P230,2)</f>
        <v>0</v>
      </c>
      <c r="R230" s="245" t="s">
        <v>415</v>
      </c>
      <c r="S230" s="245" t="s">
        <v>157</v>
      </c>
      <c r="T230" s="246" t="s">
        <v>157</v>
      </c>
      <c r="U230" s="221">
        <v>0.754</v>
      </c>
      <c r="V230" s="221">
        <f>ROUND(E230*U230,2)</f>
        <v>5.28</v>
      </c>
      <c r="W230" s="221"/>
      <c r="X230" s="221" t="s">
        <v>181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182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40">
        <v>95</v>
      </c>
      <c r="B231" s="241" t="s">
        <v>493</v>
      </c>
      <c r="C231" s="250" t="s">
        <v>494</v>
      </c>
      <c r="D231" s="242" t="s">
        <v>204</v>
      </c>
      <c r="E231" s="243">
        <v>2</v>
      </c>
      <c r="F231" s="244"/>
      <c r="G231" s="245">
        <f>ROUND(E231*F231,2)</f>
        <v>0</v>
      </c>
      <c r="H231" s="244"/>
      <c r="I231" s="245">
        <f>ROUND(E231*H231,2)</f>
        <v>0</v>
      </c>
      <c r="J231" s="244"/>
      <c r="K231" s="245">
        <f>ROUND(E231*J231,2)</f>
        <v>0</v>
      </c>
      <c r="L231" s="245">
        <v>21</v>
      </c>
      <c r="M231" s="245">
        <f>G231*(1+L231/100)</f>
        <v>0</v>
      </c>
      <c r="N231" s="243">
        <v>2.1800000000000001E-3</v>
      </c>
      <c r="O231" s="243">
        <f>ROUND(E231*N231,2)</f>
        <v>0</v>
      </c>
      <c r="P231" s="243">
        <v>0</v>
      </c>
      <c r="Q231" s="243">
        <f>ROUND(E231*P231,2)</f>
        <v>0</v>
      </c>
      <c r="R231" s="245" t="s">
        <v>415</v>
      </c>
      <c r="S231" s="245" t="s">
        <v>157</v>
      </c>
      <c r="T231" s="246" t="s">
        <v>157</v>
      </c>
      <c r="U231" s="221">
        <v>1.157</v>
      </c>
      <c r="V231" s="221">
        <f>ROUND(E231*U231,2)</f>
        <v>2.31</v>
      </c>
      <c r="W231" s="221"/>
      <c r="X231" s="221" t="s">
        <v>181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182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1">
        <v>96</v>
      </c>
      <c r="B232" s="232" t="s">
        <v>495</v>
      </c>
      <c r="C232" s="248" t="s">
        <v>496</v>
      </c>
      <c r="D232" s="233" t="s">
        <v>217</v>
      </c>
      <c r="E232" s="234">
        <v>121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4">
        <v>5.2999999999999998E-4</v>
      </c>
      <c r="O232" s="234">
        <f>ROUND(E232*N232,2)</f>
        <v>0.06</v>
      </c>
      <c r="P232" s="234">
        <v>0</v>
      </c>
      <c r="Q232" s="234">
        <f>ROUND(E232*P232,2)</f>
        <v>0</v>
      </c>
      <c r="R232" s="236" t="s">
        <v>415</v>
      </c>
      <c r="S232" s="236" t="s">
        <v>157</v>
      </c>
      <c r="T232" s="237" t="s">
        <v>157</v>
      </c>
      <c r="U232" s="221">
        <v>0.27889999999999998</v>
      </c>
      <c r="V232" s="221">
        <f>ROUND(E232*U232,2)</f>
        <v>33.75</v>
      </c>
      <c r="W232" s="221"/>
      <c r="X232" s="221" t="s">
        <v>181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182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60" t="s">
        <v>497</v>
      </c>
      <c r="D233" s="256"/>
      <c r="E233" s="256"/>
      <c r="F233" s="256"/>
      <c r="G233" s="256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10"/>
      <c r="Z233" s="210"/>
      <c r="AA233" s="210"/>
      <c r="AB233" s="210"/>
      <c r="AC233" s="210"/>
      <c r="AD233" s="210"/>
      <c r="AE233" s="210"/>
      <c r="AF233" s="210"/>
      <c r="AG233" s="210" t="s">
        <v>199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62" t="s">
        <v>498</v>
      </c>
      <c r="D234" s="257"/>
      <c r="E234" s="257"/>
      <c r="F234" s="257"/>
      <c r="G234" s="257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10"/>
      <c r="Z234" s="210"/>
      <c r="AA234" s="210"/>
      <c r="AB234" s="210"/>
      <c r="AC234" s="210"/>
      <c r="AD234" s="210"/>
      <c r="AE234" s="210"/>
      <c r="AF234" s="210"/>
      <c r="AG234" s="210" t="s">
        <v>162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/>
      <c r="B235" s="218"/>
      <c r="C235" s="262" t="s">
        <v>449</v>
      </c>
      <c r="D235" s="257"/>
      <c r="E235" s="257"/>
      <c r="F235" s="257"/>
      <c r="G235" s="257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162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17"/>
      <c r="B236" s="218"/>
      <c r="C236" s="261" t="s">
        <v>864</v>
      </c>
      <c r="D236" s="254"/>
      <c r="E236" s="255">
        <v>36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201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61" t="s">
        <v>865</v>
      </c>
      <c r="D237" s="254"/>
      <c r="E237" s="255">
        <v>18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201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61" t="s">
        <v>866</v>
      </c>
      <c r="D238" s="254"/>
      <c r="E238" s="255">
        <v>67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201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1">
        <v>97</v>
      </c>
      <c r="B239" s="232" t="s">
        <v>499</v>
      </c>
      <c r="C239" s="248" t="s">
        <v>500</v>
      </c>
      <c r="D239" s="233" t="s">
        <v>217</v>
      </c>
      <c r="E239" s="234">
        <v>67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4">
        <v>6.8999999999999997E-4</v>
      </c>
      <c r="O239" s="234">
        <f>ROUND(E239*N239,2)</f>
        <v>0.05</v>
      </c>
      <c r="P239" s="234">
        <v>0</v>
      </c>
      <c r="Q239" s="234">
        <f>ROUND(E239*P239,2)</f>
        <v>0</v>
      </c>
      <c r="R239" s="236" t="s">
        <v>415</v>
      </c>
      <c r="S239" s="236" t="s">
        <v>157</v>
      </c>
      <c r="T239" s="237" t="s">
        <v>157</v>
      </c>
      <c r="U239" s="221">
        <v>0.33279999999999998</v>
      </c>
      <c r="V239" s="221">
        <f>ROUND(E239*U239,2)</f>
        <v>22.3</v>
      </c>
      <c r="W239" s="221"/>
      <c r="X239" s="221" t="s">
        <v>181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182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60" t="s">
        <v>497</v>
      </c>
      <c r="D240" s="256"/>
      <c r="E240" s="256"/>
      <c r="F240" s="256"/>
      <c r="G240" s="256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199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62" t="s">
        <v>498</v>
      </c>
      <c r="D241" s="257"/>
      <c r="E241" s="257"/>
      <c r="F241" s="257"/>
      <c r="G241" s="257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162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62" t="s">
        <v>449</v>
      </c>
      <c r="D242" s="257"/>
      <c r="E242" s="257"/>
      <c r="F242" s="257"/>
      <c r="G242" s="257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162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17"/>
      <c r="B243" s="218"/>
      <c r="C243" s="261" t="s">
        <v>867</v>
      </c>
      <c r="D243" s="254"/>
      <c r="E243" s="255">
        <v>14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201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61" t="s">
        <v>868</v>
      </c>
      <c r="D244" s="254"/>
      <c r="E244" s="255">
        <v>17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201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61" t="s">
        <v>869</v>
      </c>
      <c r="D245" s="254"/>
      <c r="E245" s="255">
        <v>36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201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1">
        <v>98</v>
      </c>
      <c r="B246" s="232" t="s">
        <v>870</v>
      </c>
      <c r="C246" s="248" t="s">
        <v>871</v>
      </c>
      <c r="D246" s="233" t="s">
        <v>217</v>
      </c>
      <c r="E246" s="234">
        <v>257</v>
      </c>
      <c r="F246" s="235"/>
      <c r="G246" s="236">
        <f>ROUND(E246*F246,2)</f>
        <v>0</v>
      </c>
      <c r="H246" s="235"/>
      <c r="I246" s="236">
        <f>ROUND(E246*H246,2)</f>
        <v>0</v>
      </c>
      <c r="J246" s="235"/>
      <c r="K246" s="236">
        <f>ROUND(E246*J246,2)</f>
        <v>0</v>
      </c>
      <c r="L246" s="236">
        <v>21</v>
      </c>
      <c r="M246" s="236">
        <f>G246*(1+L246/100)</f>
        <v>0</v>
      </c>
      <c r="N246" s="234">
        <v>1.01E-3</v>
      </c>
      <c r="O246" s="234">
        <f>ROUND(E246*N246,2)</f>
        <v>0.26</v>
      </c>
      <c r="P246" s="234">
        <v>0</v>
      </c>
      <c r="Q246" s="234">
        <f>ROUND(E246*P246,2)</f>
        <v>0</v>
      </c>
      <c r="R246" s="236" t="s">
        <v>415</v>
      </c>
      <c r="S246" s="236" t="s">
        <v>157</v>
      </c>
      <c r="T246" s="237" t="s">
        <v>157</v>
      </c>
      <c r="U246" s="221">
        <v>0.38469999999999999</v>
      </c>
      <c r="V246" s="221">
        <f>ROUND(E246*U246,2)</f>
        <v>98.87</v>
      </c>
      <c r="W246" s="221"/>
      <c r="X246" s="221" t="s">
        <v>181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182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60" t="s">
        <v>497</v>
      </c>
      <c r="D247" s="256"/>
      <c r="E247" s="256"/>
      <c r="F247" s="256"/>
      <c r="G247" s="256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199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62" t="s">
        <v>498</v>
      </c>
      <c r="D248" s="257"/>
      <c r="E248" s="257"/>
      <c r="F248" s="257"/>
      <c r="G248" s="257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162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2" t="s">
        <v>449</v>
      </c>
      <c r="D249" s="257"/>
      <c r="E249" s="257"/>
      <c r="F249" s="257"/>
      <c r="G249" s="257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162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1" t="s">
        <v>872</v>
      </c>
      <c r="D250" s="254"/>
      <c r="E250" s="255">
        <v>107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201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61" t="s">
        <v>873</v>
      </c>
      <c r="D251" s="254"/>
      <c r="E251" s="255">
        <v>109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201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61" t="s">
        <v>874</v>
      </c>
      <c r="D252" s="254"/>
      <c r="E252" s="255">
        <v>41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201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31">
        <v>99</v>
      </c>
      <c r="B253" s="232" t="s">
        <v>501</v>
      </c>
      <c r="C253" s="248" t="s">
        <v>502</v>
      </c>
      <c r="D253" s="233" t="s">
        <v>217</v>
      </c>
      <c r="E253" s="234">
        <v>30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4">
        <v>2.1800000000000001E-3</v>
      </c>
      <c r="O253" s="234">
        <f>ROUND(E253*N253,2)</f>
        <v>7.0000000000000007E-2</v>
      </c>
      <c r="P253" s="234">
        <v>0</v>
      </c>
      <c r="Q253" s="234">
        <f>ROUND(E253*P253,2)</f>
        <v>0</v>
      </c>
      <c r="R253" s="236" t="s">
        <v>415</v>
      </c>
      <c r="S253" s="236" t="s">
        <v>157</v>
      </c>
      <c r="T253" s="237" t="s">
        <v>157</v>
      </c>
      <c r="U253" s="221">
        <v>0.56179999999999997</v>
      </c>
      <c r="V253" s="221">
        <f>ROUND(E253*U253,2)</f>
        <v>16.850000000000001</v>
      </c>
      <c r="W253" s="221"/>
      <c r="X253" s="221" t="s">
        <v>181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182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60" t="s">
        <v>497</v>
      </c>
      <c r="D254" s="256"/>
      <c r="E254" s="256"/>
      <c r="F254" s="256"/>
      <c r="G254" s="256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199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62" t="s">
        <v>498</v>
      </c>
      <c r="D255" s="257"/>
      <c r="E255" s="257"/>
      <c r="F255" s="257"/>
      <c r="G255" s="257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10"/>
      <c r="Z255" s="210"/>
      <c r="AA255" s="210"/>
      <c r="AB255" s="210"/>
      <c r="AC255" s="210"/>
      <c r="AD255" s="210"/>
      <c r="AE255" s="210"/>
      <c r="AF255" s="210"/>
      <c r="AG255" s="210" t="s">
        <v>162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62" t="s">
        <v>449</v>
      </c>
      <c r="D256" s="257"/>
      <c r="E256" s="257"/>
      <c r="F256" s="257"/>
      <c r="G256" s="257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162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61" t="s">
        <v>875</v>
      </c>
      <c r="D257" s="254"/>
      <c r="E257" s="255">
        <v>30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201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1">
        <v>100</v>
      </c>
      <c r="B258" s="232" t="s">
        <v>503</v>
      </c>
      <c r="C258" s="248" t="s">
        <v>504</v>
      </c>
      <c r="D258" s="233" t="s">
        <v>217</v>
      </c>
      <c r="E258" s="234">
        <v>38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6.9999999999999994E-5</v>
      </c>
      <c r="O258" s="234">
        <f>ROUND(E258*N258,2)</f>
        <v>0</v>
      </c>
      <c r="P258" s="234">
        <v>0</v>
      </c>
      <c r="Q258" s="234">
        <f>ROUND(E258*P258,2)</f>
        <v>0</v>
      </c>
      <c r="R258" s="236" t="s">
        <v>415</v>
      </c>
      <c r="S258" s="236" t="s">
        <v>157</v>
      </c>
      <c r="T258" s="237" t="s">
        <v>157</v>
      </c>
      <c r="U258" s="221">
        <v>0.129</v>
      </c>
      <c r="V258" s="221">
        <f>ROUND(E258*U258,2)</f>
        <v>4.9000000000000004</v>
      </c>
      <c r="W258" s="221"/>
      <c r="X258" s="221" t="s">
        <v>181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182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17"/>
      <c r="B259" s="218"/>
      <c r="C259" s="249" t="s">
        <v>505</v>
      </c>
      <c r="D259" s="238"/>
      <c r="E259" s="238"/>
      <c r="F259" s="238"/>
      <c r="G259" s="238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162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1">
        <v>101</v>
      </c>
      <c r="B260" s="232" t="s">
        <v>506</v>
      </c>
      <c r="C260" s="248" t="s">
        <v>507</v>
      </c>
      <c r="D260" s="233" t="s">
        <v>217</v>
      </c>
      <c r="E260" s="234">
        <v>15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6.9999999999999994E-5</v>
      </c>
      <c r="O260" s="234">
        <f>ROUND(E260*N260,2)</f>
        <v>0</v>
      </c>
      <c r="P260" s="234">
        <v>0</v>
      </c>
      <c r="Q260" s="234">
        <f>ROUND(E260*P260,2)</f>
        <v>0</v>
      </c>
      <c r="R260" s="236" t="s">
        <v>415</v>
      </c>
      <c r="S260" s="236" t="s">
        <v>157</v>
      </c>
      <c r="T260" s="237" t="s">
        <v>157</v>
      </c>
      <c r="U260" s="221">
        <v>0.14199999999999999</v>
      </c>
      <c r="V260" s="221">
        <f>ROUND(E260*U260,2)</f>
        <v>2.13</v>
      </c>
      <c r="W260" s="221"/>
      <c r="X260" s="221" t="s">
        <v>181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182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49" t="s">
        <v>505</v>
      </c>
      <c r="D261" s="238"/>
      <c r="E261" s="238"/>
      <c r="F261" s="238"/>
      <c r="G261" s="238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10"/>
      <c r="Z261" s="210"/>
      <c r="AA261" s="210"/>
      <c r="AB261" s="210"/>
      <c r="AC261" s="210"/>
      <c r="AD261" s="210"/>
      <c r="AE261" s="210"/>
      <c r="AF261" s="210"/>
      <c r="AG261" s="210" t="s">
        <v>162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31">
        <v>102</v>
      </c>
      <c r="B262" s="232" t="s">
        <v>876</v>
      </c>
      <c r="C262" s="248" t="s">
        <v>877</v>
      </c>
      <c r="D262" s="233" t="s">
        <v>217</v>
      </c>
      <c r="E262" s="234">
        <v>109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1.2E-4</v>
      </c>
      <c r="O262" s="234">
        <f>ROUND(E262*N262,2)</f>
        <v>0.01</v>
      </c>
      <c r="P262" s="234">
        <v>0</v>
      </c>
      <c r="Q262" s="234">
        <f>ROUND(E262*P262,2)</f>
        <v>0</v>
      </c>
      <c r="R262" s="236" t="s">
        <v>415</v>
      </c>
      <c r="S262" s="236" t="s">
        <v>157</v>
      </c>
      <c r="T262" s="237" t="s">
        <v>157</v>
      </c>
      <c r="U262" s="221">
        <v>0.157</v>
      </c>
      <c r="V262" s="221">
        <f>ROUND(E262*U262,2)</f>
        <v>17.11</v>
      </c>
      <c r="W262" s="221"/>
      <c r="X262" s="221" t="s">
        <v>181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182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49" t="s">
        <v>505</v>
      </c>
      <c r="D263" s="238"/>
      <c r="E263" s="238"/>
      <c r="F263" s="238"/>
      <c r="G263" s="238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162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1" x14ac:dyDescent="0.2">
      <c r="A264" s="231">
        <v>103</v>
      </c>
      <c r="B264" s="232" t="s">
        <v>508</v>
      </c>
      <c r="C264" s="248" t="s">
        <v>509</v>
      </c>
      <c r="D264" s="233" t="s">
        <v>217</v>
      </c>
      <c r="E264" s="234">
        <v>30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2.1000000000000001E-4</v>
      </c>
      <c r="O264" s="234">
        <f>ROUND(E264*N264,2)</f>
        <v>0.01</v>
      </c>
      <c r="P264" s="234">
        <v>0</v>
      </c>
      <c r="Q264" s="234">
        <f>ROUND(E264*P264,2)</f>
        <v>0</v>
      </c>
      <c r="R264" s="236" t="s">
        <v>415</v>
      </c>
      <c r="S264" s="236" t="s">
        <v>157</v>
      </c>
      <c r="T264" s="237" t="s">
        <v>157</v>
      </c>
      <c r="U264" s="221">
        <v>0.2</v>
      </c>
      <c r="V264" s="221">
        <f>ROUND(E264*U264,2)</f>
        <v>6</v>
      </c>
      <c r="W264" s="221"/>
      <c r="X264" s="221" t="s">
        <v>181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182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49" t="s">
        <v>505</v>
      </c>
      <c r="D265" s="238"/>
      <c r="E265" s="238"/>
      <c r="F265" s="238"/>
      <c r="G265" s="238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162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40">
        <v>104</v>
      </c>
      <c r="B266" s="241" t="s">
        <v>418</v>
      </c>
      <c r="C266" s="250" t="s">
        <v>419</v>
      </c>
      <c r="D266" s="242" t="s">
        <v>217</v>
      </c>
      <c r="E266" s="243">
        <v>416</v>
      </c>
      <c r="F266" s="244"/>
      <c r="G266" s="245">
        <f>ROUND(E266*F266,2)</f>
        <v>0</v>
      </c>
      <c r="H266" s="244"/>
      <c r="I266" s="245">
        <f>ROUND(E266*H266,2)</f>
        <v>0</v>
      </c>
      <c r="J266" s="244"/>
      <c r="K266" s="245">
        <f>ROUND(E266*J266,2)</f>
        <v>0</v>
      </c>
      <c r="L266" s="245">
        <v>21</v>
      </c>
      <c r="M266" s="245">
        <f>G266*(1+L266/100)</f>
        <v>0</v>
      </c>
      <c r="N266" s="243">
        <v>0</v>
      </c>
      <c r="O266" s="243">
        <f>ROUND(E266*N266,2)</f>
        <v>0</v>
      </c>
      <c r="P266" s="243">
        <v>2.3000000000000001E-4</v>
      </c>
      <c r="Q266" s="243">
        <f>ROUND(E266*P266,2)</f>
        <v>0.1</v>
      </c>
      <c r="R266" s="245" t="s">
        <v>415</v>
      </c>
      <c r="S266" s="245" t="s">
        <v>157</v>
      </c>
      <c r="T266" s="246" t="s">
        <v>157</v>
      </c>
      <c r="U266" s="221">
        <v>7.1999999999999995E-2</v>
      </c>
      <c r="V266" s="221">
        <f>ROUND(E266*U266,2)</f>
        <v>29.95</v>
      </c>
      <c r="W266" s="221"/>
      <c r="X266" s="221" t="s">
        <v>181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182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0">
        <v>105</v>
      </c>
      <c r="B267" s="241" t="s">
        <v>843</v>
      </c>
      <c r="C267" s="250" t="s">
        <v>844</v>
      </c>
      <c r="D267" s="242" t="s">
        <v>217</v>
      </c>
      <c r="E267" s="243">
        <v>27</v>
      </c>
      <c r="F267" s="244"/>
      <c r="G267" s="245">
        <f>ROUND(E267*F267,2)</f>
        <v>0</v>
      </c>
      <c r="H267" s="244"/>
      <c r="I267" s="245">
        <f>ROUND(E267*H267,2)</f>
        <v>0</v>
      </c>
      <c r="J267" s="244"/>
      <c r="K267" s="245">
        <f>ROUND(E267*J267,2)</f>
        <v>0</v>
      </c>
      <c r="L267" s="245">
        <v>21</v>
      </c>
      <c r="M267" s="245">
        <f>G267*(1+L267/100)</f>
        <v>0</v>
      </c>
      <c r="N267" s="243">
        <v>0</v>
      </c>
      <c r="O267" s="243">
        <f>ROUND(E267*N267,2)</f>
        <v>0</v>
      </c>
      <c r="P267" s="243">
        <v>5.9999999999999995E-4</v>
      </c>
      <c r="Q267" s="243">
        <f>ROUND(E267*P267,2)</f>
        <v>0.02</v>
      </c>
      <c r="R267" s="245" t="s">
        <v>415</v>
      </c>
      <c r="S267" s="245" t="s">
        <v>157</v>
      </c>
      <c r="T267" s="246" t="s">
        <v>157</v>
      </c>
      <c r="U267" s="221">
        <v>0.217</v>
      </c>
      <c r="V267" s="221">
        <f>ROUND(E267*U267,2)</f>
        <v>5.86</v>
      </c>
      <c r="W267" s="221"/>
      <c r="X267" s="221" t="s">
        <v>181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182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0">
        <v>106</v>
      </c>
      <c r="B268" s="241" t="s">
        <v>878</v>
      </c>
      <c r="C268" s="250" t="s">
        <v>879</v>
      </c>
      <c r="D268" s="242" t="s">
        <v>217</v>
      </c>
      <c r="E268" s="243">
        <v>77</v>
      </c>
      <c r="F268" s="244"/>
      <c r="G268" s="245">
        <f>ROUND(E268*F268,2)</f>
        <v>0</v>
      </c>
      <c r="H268" s="244"/>
      <c r="I268" s="245">
        <f>ROUND(E268*H268,2)</f>
        <v>0</v>
      </c>
      <c r="J268" s="244"/>
      <c r="K268" s="245">
        <f>ROUND(E268*J268,2)</f>
        <v>0</v>
      </c>
      <c r="L268" s="245">
        <v>21</v>
      </c>
      <c r="M268" s="245">
        <f>G268*(1+L268/100)</f>
        <v>0</v>
      </c>
      <c r="N268" s="243">
        <v>0</v>
      </c>
      <c r="O268" s="243">
        <f>ROUND(E268*N268,2)</f>
        <v>0</v>
      </c>
      <c r="P268" s="243">
        <v>0</v>
      </c>
      <c r="Q268" s="243">
        <f>ROUND(E268*P268,2)</f>
        <v>0</v>
      </c>
      <c r="R268" s="245" t="s">
        <v>415</v>
      </c>
      <c r="S268" s="245" t="s">
        <v>157</v>
      </c>
      <c r="T268" s="246" t="s">
        <v>157</v>
      </c>
      <c r="U268" s="221">
        <v>0.107</v>
      </c>
      <c r="V268" s="221">
        <f>ROUND(E268*U268,2)</f>
        <v>8.24</v>
      </c>
      <c r="W268" s="221"/>
      <c r="X268" s="221" t="s">
        <v>181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182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1">
        <v>107</v>
      </c>
      <c r="B269" s="232" t="s">
        <v>450</v>
      </c>
      <c r="C269" s="248" t="s">
        <v>451</v>
      </c>
      <c r="D269" s="233" t="s">
        <v>217</v>
      </c>
      <c r="E269" s="234">
        <v>191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21</v>
      </c>
      <c r="M269" s="236">
        <f>G269*(1+L269/100)</f>
        <v>0</v>
      </c>
      <c r="N269" s="234">
        <v>0</v>
      </c>
      <c r="O269" s="234">
        <f>ROUND(E269*N269,2)</f>
        <v>0</v>
      </c>
      <c r="P269" s="234">
        <v>0</v>
      </c>
      <c r="Q269" s="234">
        <f>ROUND(E269*P269,2)</f>
        <v>0</v>
      </c>
      <c r="R269" s="236" t="s">
        <v>415</v>
      </c>
      <c r="S269" s="236" t="s">
        <v>157</v>
      </c>
      <c r="T269" s="237" t="s">
        <v>157</v>
      </c>
      <c r="U269" s="221">
        <v>0.13900000000000001</v>
      </c>
      <c r="V269" s="221">
        <f>ROUND(E269*U269,2)</f>
        <v>26.55</v>
      </c>
      <c r="W269" s="221"/>
      <c r="X269" s="221" t="s">
        <v>181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182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61" t="s">
        <v>880</v>
      </c>
      <c r="D270" s="254"/>
      <c r="E270" s="255">
        <v>191</v>
      </c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201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31">
        <v>108</v>
      </c>
      <c r="B271" s="232" t="s">
        <v>510</v>
      </c>
      <c r="C271" s="248" t="s">
        <v>511</v>
      </c>
      <c r="D271" s="233" t="s">
        <v>204</v>
      </c>
      <c r="E271" s="234">
        <v>56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4">
        <v>0</v>
      </c>
      <c r="O271" s="234">
        <f>ROUND(E271*N271,2)</f>
        <v>0</v>
      </c>
      <c r="P271" s="234">
        <v>0</v>
      </c>
      <c r="Q271" s="234">
        <f>ROUND(E271*P271,2)</f>
        <v>0</v>
      </c>
      <c r="R271" s="236" t="s">
        <v>415</v>
      </c>
      <c r="S271" s="236" t="s">
        <v>157</v>
      </c>
      <c r="T271" s="237" t="s">
        <v>157</v>
      </c>
      <c r="U271" s="221">
        <v>0.16500000000000001</v>
      </c>
      <c r="V271" s="221">
        <f>ROUND(E271*U271,2)</f>
        <v>9.24</v>
      </c>
      <c r="W271" s="221"/>
      <c r="X271" s="221" t="s">
        <v>181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182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60" t="s">
        <v>512</v>
      </c>
      <c r="D272" s="256"/>
      <c r="E272" s="256"/>
      <c r="F272" s="256"/>
      <c r="G272" s="256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199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61" t="s">
        <v>881</v>
      </c>
      <c r="D273" s="254"/>
      <c r="E273" s="255">
        <v>56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201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0">
        <v>109</v>
      </c>
      <c r="B274" s="241" t="s">
        <v>882</v>
      </c>
      <c r="C274" s="250" t="s">
        <v>883</v>
      </c>
      <c r="D274" s="242" t="s">
        <v>204</v>
      </c>
      <c r="E274" s="243">
        <v>2</v>
      </c>
      <c r="F274" s="244"/>
      <c r="G274" s="245">
        <f>ROUND(E274*F274,2)</f>
        <v>0</v>
      </c>
      <c r="H274" s="244"/>
      <c r="I274" s="245">
        <f>ROUND(E274*H274,2)</f>
        <v>0</v>
      </c>
      <c r="J274" s="244"/>
      <c r="K274" s="245">
        <f>ROUND(E274*J274,2)</f>
        <v>0</v>
      </c>
      <c r="L274" s="245">
        <v>21</v>
      </c>
      <c r="M274" s="245">
        <f>G274*(1+L274/100)</f>
        <v>0</v>
      </c>
      <c r="N274" s="243">
        <v>6.8000000000000005E-4</v>
      </c>
      <c r="O274" s="243">
        <f>ROUND(E274*N274,2)</f>
        <v>0</v>
      </c>
      <c r="P274" s="243">
        <v>0</v>
      </c>
      <c r="Q274" s="243">
        <f>ROUND(E274*P274,2)</f>
        <v>0</v>
      </c>
      <c r="R274" s="245" t="s">
        <v>415</v>
      </c>
      <c r="S274" s="245" t="s">
        <v>157</v>
      </c>
      <c r="T274" s="246" t="s">
        <v>157</v>
      </c>
      <c r="U274" s="221">
        <v>0.26900000000000002</v>
      </c>
      <c r="V274" s="221">
        <f>ROUND(E274*U274,2)</f>
        <v>0.54</v>
      </c>
      <c r="W274" s="221"/>
      <c r="X274" s="221" t="s">
        <v>181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182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40">
        <v>110</v>
      </c>
      <c r="B275" s="241" t="s">
        <v>884</v>
      </c>
      <c r="C275" s="250" t="s">
        <v>885</v>
      </c>
      <c r="D275" s="242" t="s">
        <v>204</v>
      </c>
      <c r="E275" s="243">
        <v>3</v>
      </c>
      <c r="F275" s="244"/>
      <c r="G275" s="245">
        <f>ROUND(E275*F275,2)</f>
        <v>0</v>
      </c>
      <c r="H275" s="244"/>
      <c r="I275" s="245">
        <f>ROUND(E275*H275,2)</f>
        <v>0</v>
      </c>
      <c r="J275" s="244"/>
      <c r="K275" s="245">
        <f>ROUND(E275*J275,2)</f>
        <v>0</v>
      </c>
      <c r="L275" s="245">
        <v>21</v>
      </c>
      <c r="M275" s="245">
        <f>G275*(1+L275/100)</f>
        <v>0</v>
      </c>
      <c r="N275" s="243">
        <v>1.0399999999999999E-3</v>
      </c>
      <c r="O275" s="243">
        <f>ROUND(E275*N275,2)</f>
        <v>0</v>
      </c>
      <c r="P275" s="243">
        <v>0</v>
      </c>
      <c r="Q275" s="243">
        <f>ROUND(E275*P275,2)</f>
        <v>0</v>
      </c>
      <c r="R275" s="245" t="s">
        <v>415</v>
      </c>
      <c r="S275" s="245" t="s">
        <v>157</v>
      </c>
      <c r="T275" s="246" t="s">
        <v>157</v>
      </c>
      <c r="U275" s="221">
        <v>0.35099999999999998</v>
      </c>
      <c r="V275" s="221">
        <f>ROUND(E275*U275,2)</f>
        <v>1.05</v>
      </c>
      <c r="W275" s="221"/>
      <c r="X275" s="221" t="s">
        <v>181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182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1">
        <v>111</v>
      </c>
      <c r="B276" s="232" t="s">
        <v>886</v>
      </c>
      <c r="C276" s="248" t="s">
        <v>887</v>
      </c>
      <c r="D276" s="233" t="s">
        <v>204</v>
      </c>
      <c r="E276" s="234">
        <v>4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21</v>
      </c>
      <c r="M276" s="236">
        <f>G276*(1+L276/100)</f>
        <v>0</v>
      </c>
      <c r="N276" s="234">
        <v>0</v>
      </c>
      <c r="O276" s="234">
        <f>ROUND(E276*N276,2)</f>
        <v>0</v>
      </c>
      <c r="P276" s="234">
        <v>0</v>
      </c>
      <c r="Q276" s="234">
        <f>ROUND(E276*P276,2)</f>
        <v>0</v>
      </c>
      <c r="R276" s="236" t="s">
        <v>415</v>
      </c>
      <c r="S276" s="236" t="s">
        <v>157</v>
      </c>
      <c r="T276" s="237" t="s">
        <v>233</v>
      </c>
      <c r="U276" s="221">
        <v>0.26900000000000002</v>
      </c>
      <c r="V276" s="221">
        <f>ROUND(E276*U276,2)</f>
        <v>1.08</v>
      </c>
      <c r="W276" s="221"/>
      <c r="X276" s="221" t="s">
        <v>181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182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61" t="s">
        <v>888</v>
      </c>
      <c r="D277" s="254"/>
      <c r="E277" s="255">
        <v>2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201</v>
      </c>
      <c r="AH277" s="210">
        <v>5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61" t="s">
        <v>889</v>
      </c>
      <c r="D278" s="254"/>
      <c r="E278" s="255">
        <v>2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201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1">
        <v>112</v>
      </c>
      <c r="B279" s="232" t="s">
        <v>890</v>
      </c>
      <c r="C279" s="248" t="s">
        <v>891</v>
      </c>
      <c r="D279" s="233" t="s">
        <v>204</v>
      </c>
      <c r="E279" s="234">
        <v>6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0</v>
      </c>
      <c r="O279" s="234">
        <f>ROUND(E279*N279,2)</f>
        <v>0</v>
      </c>
      <c r="P279" s="234">
        <v>0</v>
      </c>
      <c r="Q279" s="234">
        <f>ROUND(E279*P279,2)</f>
        <v>0</v>
      </c>
      <c r="R279" s="236" t="s">
        <v>415</v>
      </c>
      <c r="S279" s="236" t="s">
        <v>157</v>
      </c>
      <c r="T279" s="237" t="s">
        <v>233</v>
      </c>
      <c r="U279" s="221">
        <v>0.35099999999999998</v>
      </c>
      <c r="V279" s="221">
        <f>ROUND(E279*U279,2)</f>
        <v>2.11</v>
      </c>
      <c r="W279" s="221"/>
      <c r="X279" s="221" t="s">
        <v>181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182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61" t="s">
        <v>892</v>
      </c>
      <c r="D280" s="254"/>
      <c r="E280" s="255">
        <v>3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201</v>
      </c>
      <c r="AH280" s="210">
        <v>5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17"/>
      <c r="B281" s="218"/>
      <c r="C281" s="261" t="s">
        <v>893</v>
      </c>
      <c r="D281" s="254"/>
      <c r="E281" s="255">
        <v>3</v>
      </c>
      <c r="F281" s="221"/>
      <c r="G281" s="221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201</v>
      </c>
      <c r="AH281" s="210">
        <v>5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1">
        <v>113</v>
      </c>
      <c r="B282" s="232" t="s">
        <v>514</v>
      </c>
      <c r="C282" s="248" t="s">
        <v>515</v>
      </c>
      <c r="D282" s="233" t="s">
        <v>217</v>
      </c>
      <c r="E282" s="234">
        <v>445</v>
      </c>
      <c r="F282" s="235"/>
      <c r="G282" s="236">
        <f>ROUND(E282*F282,2)</f>
        <v>0</v>
      </c>
      <c r="H282" s="235"/>
      <c r="I282" s="236">
        <f>ROUND(E282*H282,2)</f>
        <v>0</v>
      </c>
      <c r="J282" s="235"/>
      <c r="K282" s="236">
        <f>ROUND(E282*J282,2)</f>
        <v>0</v>
      </c>
      <c r="L282" s="236">
        <v>21</v>
      </c>
      <c r="M282" s="236">
        <f>G282*(1+L282/100)</f>
        <v>0</v>
      </c>
      <c r="N282" s="234">
        <v>0</v>
      </c>
      <c r="O282" s="234">
        <f>ROUND(E282*N282,2)</f>
        <v>0</v>
      </c>
      <c r="P282" s="234">
        <v>0</v>
      </c>
      <c r="Q282" s="234">
        <f>ROUND(E282*P282,2)</f>
        <v>0</v>
      </c>
      <c r="R282" s="236" t="s">
        <v>415</v>
      </c>
      <c r="S282" s="236" t="s">
        <v>157</v>
      </c>
      <c r="T282" s="237" t="s">
        <v>157</v>
      </c>
      <c r="U282" s="221">
        <v>2.9000000000000001E-2</v>
      </c>
      <c r="V282" s="221">
        <f>ROUND(E282*U282,2)</f>
        <v>12.91</v>
      </c>
      <c r="W282" s="221"/>
      <c r="X282" s="221" t="s">
        <v>181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182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49" t="s">
        <v>516</v>
      </c>
      <c r="D283" s="238"/>
      <c r="E283" s="238"/>
      <c r="F283" s="238"/>
      <c r="G283" s="238"/>
      <c r="H283" s="221"/>
      <c r="I283" s="221"/>
      <c r="J283" s="221"/>
      <c r="K283" s="221"/>
      <c r="L283" s="221"/>
      <c r="M283" s="221"/>
      <c r="N283" s="220"/>
      <c r="O283" s="220"/>
      <c r="P283" s="220"/>
      <c r="Q283" s="220"/>
      <c r="R283" s="221"/>
      <c r="S283" s="221"/>
      <c r="T283" s="221"/>
      <c r="U283" s="221"/>
      <c r="V283" s="221"/>
      <c r="W283" s="221"/>
      <c r="X283" s="221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162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61" t="s">
        <v>862</v>
      </c>
      <c r="D284" s="254"/>
      <c r="E284" s="255">
        <v>257</v>
      </c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201</v>
      </c>
      <c r="AH284" s="210">
        <v>5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61" t="s">
        <v>860</v>
      </c>
      <c r="D285" s="254"/>
      <c r="E285" s="255">
        <v>67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201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61" t="s">
        <v>861</v>
      </c>
      <c r="D286" s="254"/>
      <c r="E286" s="255">
        <v>121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201</v>
      </c>
      <c r="AH286" s="210">
        <v>5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1">
        <v>114</v>
      </c>
      <c r="B287" s="232" t="s">
        <v>894</v>
      </c>
      <c r="C287" s="248" t="s">
        <v>895</v>
      </c>
      <c r="D287" s="233" t="s">
        <v>217</v>
      </c>
      <c r="E287" s="234">
        <v>30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4">
        <v>0</v>
      </c>
      <c r="O287" s="234">
        <f>ROUND(E287*N287,2)</f>
        <v>0</v>
      </c>
      <c r="P287" s="234">
        <v>0</v>
      </c>
      <c r="Q287" s="234">
        <f>ROUND(E287*P287,2)</f>
        <v>0</v>
      </c>
      <c r="R287" s="236" t="s">
        <v>415</v>
      </c>
      <c r="S287" s="236" t="s">
        <v>157</v>
      </c>
      <c r="T287" s="237" t="s">
        <v>233</v>
      </c>
      <c r="U287" s="221">
        <v>4.2000000000000003E-2</v>
      </c>
      <c r="V287" s="221">
        <f>ROUND(E287*U287,2)</f>
        <v>1.26</v>
      </c>
      <c r="W287" s="221"/>
      <c r="X287" s="221" t="s">
        <v>181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182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49" t="s">
        <v>516</v>
      </c>
      <c r="D288" s="238"/>
      <c r="E288" s="238"/>
      <c r="F288" s="238"/>
      <c r="G288" s="238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162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61" t="s">
        <v>863</v>
      </c>
      <c r="D289" s="254"/>
      <c r="E289" s="255">
        <v>30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201</v>
      </c>
      <c r="AH289" s="210">
        <v>5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1">
        <v>115</v>
      </c>
      <c r="B290" s="232" t="s">
        <v>522</v>
      </c>
      <c r="C290" s="248" t="s">
        <v>523</v>
      </c>
      <c r="D290" s="233" t="s">
        <v>217</v>
      </c>
      <c r="E290" s="234">
        <v>443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21</v>
      </c>
      <c r="M290" s="236">
        <f>G290*(1+L290/100)</f>
        <v>0</v>
      </c>
      <c r="N290" s="234">
        <v>1.0000000000000001E-5</v>
      </c>
      <c r="O290" s="234">
        <f>ROUND(E290*N290,2)</f>
        <v>0</v>
      </c>
      <c r="P290" s="234">
        <v>0</v>
      </c>
      <c r="Q290" s="234">
        <f>ROUND(E290*P290,2)</f>
        <v>0</v>
      </c>
      <c r="R290" s="236" t="s">
        <v>415</v>
      </c>
      <c r="S290" s="236" t="s">
        <v>157</v>
      </c>
      <c r="T290" s="237" t="s">
        <v>157</v>
      </c>
      <c r="U290" s="221">
        <v>6.2E-2</v>
      </c>
      <c r="V290" s="221">
        <f>ROUND(E290*U290,2)</f>
        <v>27.47</v>
      </c>
      <c r="W290" s="221"/>
      <c r="X290" s="221" t="s">
        <v>181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182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17"/>
      <c r="B291" s="218"/>
      <c r="C291" s="249" t="s">
        <v>524</v>
      </c>
      <c r="D291" s="238"/>
      <c r="E291" s="238"/>
      <c r="F291" s="238"/>
      <c r="G291" s="238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10"/>
      <c r="Z291" s="210"/>
      <c r="AA291" s="210"/>
      <c r="AB291" s="210"/>
      <c r="AC291" s="210"/>
      <c r="AD291" s="210"/>
      <c r="AE291" s="210"/>
      <c r="AF291" s="210"/>
      <c r="AG291" s="210" t="s">
        <v>162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61" t="s">
        <v>896</v>
      </c>
      <c r="D292" s="254"/>
      <c r="E292" s="255">
        <v>443</v>
      </c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201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1">
        <v>116</v>
      </c>
      <c r="B293" s="232" t="s">
        <v>527</v>
      </c>
      <c r="C293" s="248" t="s">
        <v>528</v>
      </c>
      <c r="D293" s="233" t="s">
        <v>248</v>
      </c>
      <c r="E293" s="234">
        <v>2.5497800000000002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6" t="s">
        <v>415</v>
      </c>
      <c r="S293" s="236" t="s">
        <v>157</v>
      </c>
      <c r="T293" s="237" t="s">
        <v>157</v>
      </c>
      <c r="U293" s="221">
        <v>3.379</v>
      </c>
      <c r="V293" s="221">
        <f>ROUND(E293*U293,2)</f>
        <v>8.6199999999999992</v>
      </c>
      <c r="W293" s="221"/>
      <c r="X293" s="221" t="s">
        <v>181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182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60" t="s">
        <v>529</v>
      </c>
      <c r="D294" s="256"/>
      <c r="E294" s="256"/>
      <c r="F294" s="256"/>
      <c r="G294" s="256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199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40">
        <v>117</v>
      </c>
      <c r="B295" s="241" t="s">
        <v>607</v>
      </c>
      <c r="C295" s="250" t="s">
        <v>608</v>
      </c>
      <c r="D295" s="242" t="s">
        <v>204</v>
      </c>
      <c r="E295" s="243">
        <v>2</v>
      </c>
      <c r="F295" s="244"/>
      <c r="G295" s="245">
        <f>ROUND(E295*F295,2)</f>
        <v>0</v>
      </c>
      <c r="H295" s="244"/>
      <c r="I295" s="245">
        <f>ROUND(E295*H295,2)</f>
        <v>0</v>
      </c>
      <c r="J295" s="244"/>
      <c r="K295" s="245">
        <f>ROUND(E295*J295,2)</f>
        <v>0</v>
      </c>
      <c r="L295" s="245">
        <v>21</v>
      </c>
      <c r="M295" s="245">
        <f>G295*(1+L295/100)</f>
        <v>0</v>
      </c>
      <c r="N295" s="243">
        <v>1.4E-3</v>
      </c>
      <c r="O295" s="243">
        <f>ROUND(E295*N295,2)</f>
        <v>0</v>
      </c>
      <c r="P295" s="243">
        <v>0</v>
      </c>
      <c r="Q295" s="243">
        <f>ROUND(E295*P295,2)</f>
        <v>0</v>
      </c>
      <c r="R295" s="245" t="s">
        <v>422</v>
      </c>
      <c r="S295" s="245" t="s">
        <v>157</v>
      </c>
      <c r="T295" s="246" t="s">
        <v>157</v>
      </c>
      <c r="U295" s="221">
        <v>0.124</v>
      </c>
      <c r="V295" s="221">
        <f>ROUND(E295*U295,2)</f>
        <v>0.25</v>
      </c>
      <c r="W295" s="221"/>
      <c r="X295" s="221" t="s">
        <v>181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182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0">
        <v>118</v>
      </c>
      <c r="B296" s="241" t="s">
        <v>609</v>
      </c>
      <c r="C296" s="250" t="s">
        <v>610</v>
      </c>
      <c r="D296" s="242" t="s">
        <v>204</v>
      </c>
      <c r="E296" s="243">
        <v>3</v>
      </c>
      <c r="F296" s="244"/>
      <c r="G296" s="245">
        <f>ROUND(E296*F296,2)</f>
        <v>0</v>
      </c>
      <c r="H296" s="244"/>
      <c r="I296" s="245">
        <f>ROUND(E296*H296,2)</f>
        <v>0</v>
      </c>
      <c r="J296" s="244"/>
      <c r="K296" s="245">
        <f>ROUND(E296*J296,2)</f>
        <v>0</v>
      </c>
      <c r="L296" s="245">
        <v>21</v>
      </c>
      <c r="M296" s="245">
        <f>G296*(1+L296/100)</f>
        <v>0</v>
      </c>
      <c r="N296" s="243">
        <v>1.5E-3</v>
      </c>
      <c r="O296" s="243">
        <f>ROUND(E296*N296,2)</f>
        <v>0</v>
      </c>
      <c r="P296" s="243">
        <v>0</v>
      </c>
      <c r="Q296" s="243">
        <f>ROUND(E296*P296,2)</f>
        <v>0</v>
      </c>
      <c r="R296" s="245" t="s">
        <v>422</v>
      </c>
      <c r="S296" s="245" t="s">
        <v>157</v>
      </c>
      <c r="T296" s="246" t="s">
        <v>157</v>
      </c>
      <c r="U296" s="221">
        <v>0.16500000000000001</v>
      </c>
      <c r="V296" s="221">
        <f>ROUND(E296*U296,2)</f>
        <v>0.5</v>
      </c>
      <c r="W296" s="221"/>
      <c r="X296" s="221" t="s">
        <v>181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182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0">
        <v>119</v>
      </c>
      <c r="B297" s="241" t="s">
        <v>897</v>
      </c>
      <c r="C297" s="250" t="s">
        <v>898</v>
      </c>
      <c r="D297" s="242" t="s">
        <v>204</v>
      </c>
      <c r="E297" s="243">
        <v>1</v>
      </c>
      <c r="F297" s="244"/>
      <c r="G297" s="245">
        <f>ROUND(E297*F297,2)</f>
        <v>0</v>
      </c>
      <c r="H297" s="244"/>
      <c r="I297" s="245">
        <f>ROUND(E297*H297,2)</f>
        <v>0</v>
      </c>
      <c r="J297" s="244"/>
      <c r="K297" s="245">
        <f>ROUND(E297*J297,2)</f>
        <v>0</v>
      </c>
      <c r="L297" s="245">
        <v>21</v>
      </c>
      <c r="M297" s="245">
        <f>G297*(1+L297/100)</f>
        <v>0</v>
      </c>
      <c r="N297" s="243">
        <v>0</v>
      </c>
      <c r="O297" s="243">
        <f>ROUND(E297*N297,2)</f>
        <v>0</v>
      </c>
      <c r="P297" s="243">
        <v>0</v>
      </c>
      <c r="Q297" s="243">
        <f>ROUND(E297*P297,2)</f>
        <v>0</v>
      </c>
      <c r="R297" s="245"/>
      <c r="S297" s="245" t="s">
        <v>180</v>
      </c>
      <c r="T297" s="246" t="s">
        <v>158</v>
      </c>
      <c r="U297" s="221">
        <v>0.14000000000000001</v>
      </c>
      <c r="V297" s="221">
        <f>ROUND(E297*U297,2)</f>
        <v>0.14000000000000001</v>
      </c>
      <c r="W297" s="221"/>
      <c r="X297" s="221" t="s">
        <v>181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182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33.75" outlineLevel="1" x14ac:dyDescent="0.2">
      <c r="A298" s="240">
        <v>120</v>
      </c>
      <c r="B298" s="241" t="s">
        <v>899</v>
      </c>
      <c r="C298" s="250" t="s">
        <v>900</v>
      </c>
      <c r="D298" s="242" t="s">
        <v>217</v>
      </c>
      <c r="E298" s="243">
        <v>83</v>
      </c>
      <c r="F298" s="244"/>
      <c r="G298" s="245">
        <f>ROUND(E298*F298,2)</f>
        <v>0</v>
      </c>
      <c r="H298" s="244"/>
      <c r="I298" s="245">
        <f>ROUND(E298*H298,2)</f>
        <v>0</v>
      </c>
      <c r="J298" s="244"/>
      <c r="K298" s="245">
        <f>ROUND(E298*J298,2)</f>
        <v>0</v>
      </c>
      <c r="L298" s="245">
        <v>21</v>
      </c>
      <c r="M298" s="245">
        <f>G298*(1+L298/100)</f>
        <v>0</v>
      </c>
      <c r="N298" s="243">
        <v>3.6999999999999999E-4</v>
      </c>
      <c r="O298" s="243">
        <f>ROUND(E298*N298,2)</f>
        <v>0.03</v>
      </c>
      <c r="P298" s="243">
        <v>0</v>
      </c>
      <c r="Q298" s="243">
        <f>ROUND(E298*P298,2)</f>
        <v>0</v>
      </c>
      <c r="R298" s="245" t="s">
        <v>311</v>
      </c>
      <c r="S298" s="245" t="s">
        <v>157</v>
      </c>
      <c r="T298" s="246" t="s">
        <v>157</v>
      </c>
      <c r="U298" s="221">
        <v>0</v>
      </c>
      <c r="V298" s="221">
        <f>ROUND(E298*U298,2)</f>
        <v>0</v>
      </c>
      <c r="W298" s="221"/>
      <c r="X298" s="221" t="s">
        <v>312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313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33.75" outlineLevel="1" x14ac:dyDescent="0.2">
      <c r="A299" s="240">
        <v>121</v>
      </c>
      <c r="B299" s="241" t="s">
        <v>901</v>
      </c>
      <c r="C299" s="250" t="s">
        <v>902</v>
      </c>
      <c r="D299" s="242" t="s">
        <v>217</v>
      </c>
      <c r="E299" s="243">
        <v>52</v>
      </c>
      <c r="F299" s="244"/>
      <c r="G299" s="245">
        <f>ROUND(E299*F299,2)</f>
        <v>0</v>
      </c>
      <c r="H299" s="244"/>
      <c r="I299" s="245">
        <f>ROUND(E299*H299,2)</f>
        <v>0</v>
      </c>
      <c r="J299" s="244"/>
      <c r="K299" s="245">
        <f>ROUND(E299*J299,2)</f>
        <v>0</v>
      </c>
      <c r="L299" s="245">
        <v>21</v>
      </c>
      <c r="M299" s="245">
        <f>G299*(1+L299/100)</f>
        <v>0</v>
      </c>
      <c r="N299" s="243">
        <v>6.4999999999999997E-4</v>
      </c>
      <c r="O299" s="243">
        <f>ROUND(E299*N299,2)</f>
        <v>0.03</v>
      </c>
      <c r="P299" s="243">
        <v>0</v>
      </c>
      <c r="Q299" s="243">
        <f>ROUND(E299*P299,2)</f>
        <v>0</v>
      </c>
      <c r="R299" s="245" t="s">
        <v>311</v>
      </c>
      <c r="S299" s="245" t="s">
        <v>157</v>
      </c>
      <c r="T299" s="246" t="s">
        <v>157</v>
      </c>
      <c r="U299" s="221">
        <v>0</v>
      </c>
      <c r="V299" s="221">
        <f>ROUND(E299*U299,2)</f>
        <v>0</v>
      </c>
      <c r="W299" s="221"/>
      <c r="X299" s="221" t="s">
        <v>312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313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33.75" outlineLevel="1" x14ac:dyDescent="0.2">
      <c r="A300" s="231">
        <v>122</v>
      </c>
      <c r="B300" s="232" t="s">
        <v>903</v>
      </c>
      <c r="C300" s="248" t="s">
        <v>904</v>
      </c>
      <c r="D300" s="233" t="s">
        <v>217</v>
      </c>
      <c r="E300" s="234">
        <v>148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4">
        <v>7.2000000000000005E-4</v>
      </c>
      <c r="O300" s="234">
        <f>ROUND(E300*N300,2)</f>
        <v>0.11</v>
      </c>
      <c r="P300" s="234">
        <v>0</v>
      </c>
      <c r="Q300" s="234">
        <f>ROUND(E300*P300,2)</f>
        <v>0</v>
      </c>
      <c r="R300" s="236" t="s">
        <v>311</v>
      </c>
      <c r="S300" s="236" t="s">
        <v>157</v>
      </c>
      <c r="T300" s="237" t="s">
        <v>157</v>
      </c>
      <c r="U300" s="221">
        <v>0</v>
      </c>
      <c r="V300" s="221">
        <f>ROUND(E300*U300,2)</f>
        <v>0</v>
      </c>
      <c r="W300" s="221"/>
      <c r="X300" s="221" t="s">
        <v>312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313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17">
        <v>123</v>
      </c>
      <c r="B301" s="218" t="s">
        <v>530</v>
      </c>
      <c r="C301" s="263" t="s">
        <v>531</v>
      </c>
      <c r="D301" s="219" t="s">
        <v>0</v>
      </c>
      <c r="E301" s="258"/>
      <c r="F301" s="222"/>
      <c r="G301" s="221">
        <f>ROUND(E301*F301,2)</f>
        <v>0</v>
      </c>
      <c r="H301" s="222"/>
      <c r="I301" s="221">
        <f>ROUND(E301*H301,2)</f>
        <v>0</v>
      </c>
      <c r="J301" s="222"/>
      <c r="K301" s="221">
        <f>ROUND(E301*J301,2)</f>
        <v>0</v>
      </c>
      <c r="L301" s="221">
        <v>21</v>
      </c>
      <c r="M301" s="221">
        <f>G301*(1+L301/100)</f>
        <v>0</v>
      </c>
      <c r="N301" s="220">
        <v>0</v>
      </c>
      <c r="O301" s="220">
        <f>ROUND(E301*N301,2)</f>
        <v>0</v>
      </c>
      <c r="P301" s="220">
        <v>0</v>
      </c>
      <c r="Q301" s="220">
        <f>ROUND(E301*P301,2)</f>
        <v>0</v>
      </c>
      <c r="R301" s="221" t="s">
        <v>415</v>
      </c>
      <c r="S301" s="221" t="s">
        <v>157</v>
      </c>
      <c r="T301" s="221" t="s">
        <v>233</v>
      </c>
      <c r="U301" s="221">
        <v>0</v>
      </c>
      <c r="V301" s="221">
        <f>ROUND(E301*U301,2)</f>
        <v>0</v>
      </c>
      <c r="W301" s="221"/>
      <c r="X301" s="221" t="s">
        <v>324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325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64" t="s">
        <v>532</v>
      </c>
      <c r="D302" s="259"/>
      <c r="E302" s="259"/>
      <c r="F302" s="259"/>
      <c r="G302" s="259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10"/>
      <c r="Z302" s="210"/>
      <c r="AA302" s="210"/>
      <c r="AB302" s="210"/>
      <c r="AC302" s="210"/>
      <c r="AD302" s="210"/>
      <c r="AE302" s="210"/>
      <c r="AF302" s="210"/>
      <c r="AG302" s="210" t="s">
        <v>199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x14ac:dyDescent="0.2">
      <c r="A303" s="224" t="s">
        <v>152</v>
      </c>
      <c r="B303" s="225" t="s">
        <v>108</v>
      </c>
      <c r="C303" s="247" t="s">
        <v>109</v>
      </c>
      <c r="D303" s="226"/>
      <c r="E303" s="227"/>
      <c r="F303" s="228"/>
      <c r="G303" s="228">
        <f>SUMIF(AG304:AG342,"&lt;&gt;NOR",G304:G342)</f>
        <v>0</v>
      </c>
      <c r="H303" s="228"/>
      <c r="I303" s="228">
        <f>SUM(I304:I342)</f>
        <v>0</v>
      </c>
      <c r="J303" s="228"/>
      <c r="K303" s="228">
        <f>SUM(K304:K342)</f>
        <v>0</v>
      </c>
      <c r="L303" s="228"/>
      <c r="M303" s="228">
        <f>SUM(M304:M342)</f>
        <v>0</v>
      </c>
      <c r="N303" s="227"/>
      <c r="O303" s="227">
        <f>SUM(O304:O342)</f>
        <v>1.4</v>
      </c>
      <c r="P303" s="227"/>
      <c r="Q303" s="227">
        <f>SUM(Q304:Q342)</f>
        <v>0</v>
      </c>
      <c r="R303" s="228"/>
      <c r="S303" s="228"/>
      <c r="T303" s="229"/>
      <c r="U303" s="223"/>
      <c r="V303" s="223">
        <f>SUM(V304:V342)</f>
        <v>329.32</v>
      </c>
      <c r="W303" s="223"/>
      <c r="X303" s="223"/>
      <c r="AG303" t="s">
        <v>153</v>
      </c>
    </row>
    <row r="304" spans="1:60" outlineLevel="1" x14ac:dyDescent="0.2">
      <c r="A304" s="231">
        <v>124</v>
      </c>
      <c r="B304" s="232" t="s">
        <v>533</v>
      </c>
      <c r="C304" s="248" t="s">
        <v>534</v>
      </c>
      <c r="D304" s="233" t="s">
        <v>217</v>
      </c>
      <c r="E304" s="234">
        <v>492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21</v>
      </c>
      <c r="M304" s="236">
        <f>G304*(1+L304/100)</f>
        <v>0</v>
      </c>
      <c r="N304" s="234">
        <v>6.8000000000000005E-4</v>
      </c>
      <c r="O304" s="234">
        <f>ROUND(E304*N304,2)</f>
        <v>0.33</v>
      </c>
      <c r="P304" s="234">
        <v>0</v>
      </c>
      <c r="Q304" s="234">
        <f>ROUND(E304*P304,2)</f>
        <v>0</v>
      </c>
      <c r="R304" s="236" t="s">
        <v>415</v>
      </c>
      <c r="S304" s="236" t="s">
        <v>157</v>
      </c>
      <c r="T304" s="237" t="s">
        <v>157</v>
      </c>
      <c r="U304" s="221">
        <v>0.23899999999999999</v>
      </c>
      <c r="V304" s="221">
        <f>ROUND(E304*U304,2)</f>
        <v>117.59</v>
      </c>
      <c r="W304" s="221"/>
      <c r="X304" s="221" t="s">
        <v>181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182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60" t="s">
        <v>535</v>
      </c>
      <c r="D305" s="256"/>
      <c r="E305" s="256"/>
      <c r="F305" s="256"/>
      <c r="G305" s="256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199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1">
        <v>125</v>
      </c>
      <c r="B306" s="232" t="s">
        <v>536</v>
      </c>
      <c r="C306" s="248" t="s">
        <v>537</v>
      </c>
      <c r="D306" s="233" t="s">
        <v>217</v>
      </c>
      <c r="E306" s="234">
        <v>20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4">
        <v>7.7999999999999999E-4</v>
      </c>
      <c r="O306" s="234">
        <f>ROUND(E306*N306,2)</f>
        <v>0.02</v>
      </c>
      <c r="P306" s="234">
        <v>0</v>
      </c>
      <c r="Q306" s="234">
        <f>ROUND(E306*P306,2)</f>
        <v>0</v>
      </c>
      <c r="R306" s="236" t="s">
        <v>415</v>
      </c>
      <c r="S306" s="236" t="s">
        <v>157</v>
      </c>
      <c r="T306" s="237" t="s">
        <v>157</v>
      </c>
      <c r="U306" s="221">
        <v>0.26300000000000001</v>
      </c>
      <c r="V306" s="221">
        <f>ROUND(E306*U306,2)</f>
        <v>5.26</v>
      </c>
      <c r="W306" s="221"/>
      <c r="X306" s="221" t="s">
        <v>181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182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60" t="s">
        <v>535</v>
      </c>
      <c r="D307" s="256"/>
      <c r="E307" s="256"/>
      <c r="F307" s="256"/>
      <c r="G307" s="256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199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1">
        <v>126</v>
      </c>
      <c r="B308" s="232" t="s">
        <v>538</v>
      </c>
      <c r="C308" s="248" t="s">
        <v>539</v>
      </c>
      <c r="D308" s="233" t="s">
        <v>217</v>
      </c>
      <c r="E308" s="234">
        <v>59</v>
      </c>
      <c r="F308" s="235"/>
      <c r="G308" s="236">
        <f>ROUND(E308*F308,2)</f>
        <v>0</v>
      </c>
      <c r="H308" s="235"/>
      <c r="I308" s="236">
        <f>ROUND(E308*H308,2)</f>
        <v>0</v>
      </c>
      <c r="J308" s="235"/>
      <c r="K308" s="236">
        <f>ROUND(E308*J308,2)</f>
        <v>0</v>
      </c>
      <c r="L308" s="236">
        <v>21</v>
      </c>
      <c r="M308" s="236">
        <f>G308*(1+L308/100)</f>
        <v>0</v>
      </c>
      <c r="N308" s="234">
        <v>9.1E-4</v>
      </c>
      <c r="O308" s="234">
        <f>ROUND(E308*N308,2)</f>
        <v>0.05</v>
      </c>
      <c r="P308" s="234">
        <v>0</v>
      </c>
      <c r="Q308" s="234">
        <f>ROUND(E308*P308,2)</f>
        <v>0</v>
      </c>
      <c r="R308" s="236" t="s">
        <v>415</v>
      </c>
      <c r="S308" s="236" t="s">
        <v>157</v>
      </c>
      <c r="T308" s="237" t="s">
        <v>157</v>
      </c>
      <c r="U308" s="221">
        <v>0.27400000000000002</v>
      </c>
      <c r="V308" s="221">
        <f>ROUND(E308*U308,2)</f>
        <v>16.170000000000002</v>
      </c>
      <c r="W308" s="221"/>
      <c r="X308" s="221" t="s">
        <v>181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182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60" t="s">
        <v>535</v>
      </c>
      <c r="D309" s="256"/>
      <c r="E309" s="256"/>
      <c r="F309" s="256"/>
      <c r="G309" s="256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199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1">
        <v>127</v>
      </c>
      <c r="B310" s="232" t="s">
        <v>540</v>
      </c>
      <c r="C310" s="248" t="s">
        <v>541</v>
      </c>
      <c r="D310" s="233" t="s">
        <v>217</v>
      </c>
      <c r="E310" s="234">
        <v>68</v>
      </c>
      <c r="F310" s="235"/>
      <c r="G310" s="236">
        <f>ROUND(E310*F310,2)</f>
        <v>0</v>
      </c>
      <c r="H310" s="235"/>
      <c r="I310" s="236">
        <f>ROUND(E310*H310,2)</f>
        <v>0</v>
      </c>
      <c r="J310" s="235"/>
      <c r="K310" s="236">
        <f>ROUND(E310*J310,2)</f>
        <v>0</v>
      </c>
      <c r="L310" s="236">
        <v>21</v>
      </c>
      <c r="M310" s="236">
        <f>G310*(1+L310/100)</f>
        <v>0</v>
      </c>
      <c r="N310" s="234">
        <v>1.1000000000000001E-3</v>
      </c>
      <c r="O310" s="234">
        <f>ROUND(E310*N310,2)</f>
        <v>7.0000000000000007E-2</v>
      </c>
      <c r="P310" s="234">
        <v>0</v>
      </c>
      <c r="Q310" s="234">
        <f>ROUND(E310*P310,2)</f>
        <v>0</v>
      </c>
      <c r="R310" s="236" t="s">
        <v>415</v>
      </c>
      <c r="S310" s="236" t="s">
        <v>157</v>
      </c>
      <c r="T310" s="237" t="s">
        <v>157</v>
      </c>
      <c r="U310" s="221">
        <v>0.28499999999999998</v>
      </c>
      <c r="V310" s="221">
        <f>ROUND(E310*U310,2)</f>
        <v>19.38</v>
      </c>
      <c r="W310" s="221"/>
      <c r="X310" s="221" t="s">
        <v>181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182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17"/>
      <c r="B311" s="218"/>
      <c r="C311" s="260" t="s">
        <v>535</v>
      </c>
      <c r="D311" s="256"/>
      <c r="E311" s="256"/>
      <c r="F311" s="256"/>
      <c r="G311" s="256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199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1">
        <v>128</v>
      </c>
      <c r="B312" s="232" t="s">
        <v>542</v>
      </c>
      <c r="C312" s="248" t="s">
        <v>543</v>
      </c>
      <c r="D312" s="233" t="s">
        <v>217</v>
      </c>
      <c r="E312" s="234">
        <v>72</v>
      </c>
      <c r="F312" s="235"/>
      <c r="G312" s="236">
        <f>ROUND(E312*F312,2)</f>
        <v>0</v>
      </c>
      <c r="H312" s="235"/>
      <c r="I312" s="236">
        <f>ROUND(E312*H312,2)</f>
        <v>0</v>
      </c>
      <c r="J312" s="235"/>
      <c r="K312" s="236">
        <f>ROUND(E312*J312,2)</f>
        <v>0</v>
      </c>
      <c r="L312" s="236">
        <v>21</v>
      </c>
      <c r="M312" s="236">
        <f>G312*(1+L312/100)</f>
        <v>0</v>
      </c>
      <c r="N312" s="234">
        <v>1.82E-3</v>
      </c>
      <c r="O312" s="234">
        <f>ROUND(E312*N312,2)</f>
        <v>0.13</v>
      </c>
      <c r="P312" s="234">
        <v>0</v>
      </c>
      <c r="Q312" s="234">
        <f>ROUND(E312*P312,2)</f>
        <v>0</v>
      </c>
      <c r="R312" s="236" t="s">
        <v>415</v>
      </c>
      <c r="S312" s="236" t="s">
        <v>157</v>
      </c>
      <c r="T312" s="237" t="s">
        <v>157</v>
      </c>
      <c r="U312" s="221">
        <v>0.31900000000000001</v>
      </c>
      <c r="V312" s="221">
        <f>ROUND(E312*U312,2)</f>
        <v>22.97</v>
      </c>
      <c r="W312" s="221"/>
      <c r="X312" s="221" t="s">
        <v>181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182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60" t="s">
        <v>535</v>
      </c>
      <c r="D313" s="256"/>
      <c r="E313" s="256"/>
      <c r="F313" s="256"/>
      <c r="G313" s="256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199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1">
        <v>129</v>
      </c>
      <c r="B314" s="232" t="s">
        <v>544</v>
      </c>
      <c r="C314" s="248" t="s">
        <v>545</v>
      </c>
      <c r="D314" s="233" t="s">
        <v>217</v>
      </c>
      <c r="E314" s="234">
        <v>109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4">
        <v>2.1700000000000001E-3</v>
      </c>
      <c r="O314" s="234">
        <f>ROUND(E314*N314,2)</f>
        <v>0.24</v>
      </c>
      <c r="P314" s="234">
        <v>0</v>
      </c>
      <c r="Q314" s="234">
        <f>ROUND(E314*P314,2)</f>
        <v>0</v>
      </c>
      <c r="R314" s="236" t="s">
        <v>415</v>
      </c>
      <c r="S314" s="236" t="s">
        <v>157</v>
      </c>
      <c r="T314" s="237" t="s">
        <v>157</v>
      </c>
      <c r="U314" s="221">
        <v>0.33200000000000002</v>
      </c>
      <c r="V314" s="221">
        <f>ROUND(E314*U314,2)</f>
        <v>36.19</v>
      </c>
      <c r="W314" s="221"/>
      <c r="X314" s="221" t="s">
        <v>181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182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60" t="s">
        <v>535</v>
      </c>
      <c r="D315" s="256"/>
      <c r="E315" s="256"/>
      <c r="F315" s="256"/>
      <c r="G315" s="256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199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1">
        <v>130</v>
      </c>
      <c r="B316" s="232" t="s">
        <v>546</v>
      </c>
      <c r="C316" s="248" t="s">
        <v>547</v>
      </c>
      <c r="D316" s="233" t="s">
        <v>217</v>
      </c>
      <c r="E316" s="234">
        <v>99</v>
      </c>
      <c r="F316" s="235"/>
      <c r="G316" s="236">
        <f>ROUND(E316*F316,2)</f>
        <v>0</v>
      </c>
      <c r="H316" s="235"/>
      <c r="I316" s="236">
        <f>ROUND(E316*H316,2)</f>
        <v>0</v>
      </c>
      <c r="J316" s="235"/>
      <c r="K316" s="236">
        <f>ROUND(E316*J316,2)</f>
        <v>0</v>
      </c>
      <c r="L316" s="236">
        <v>21</v>
      </c>
      <c r="M316" s="236">
        <f>G316*(1+L316/100)</f>
        <v>0</v>
      </c>
      <c r="N316" s="234">
        <v>3.5200000000000001E-3</v>
      </c>
      <c r="O316" s="234">
        <f>ROUND(E316*N316,2)</f>
        <v>0.35</v>
      </c>
      <c r="P316" s="234">
        <v>0</v>
      </c>
      <c r="Q316" s="234">
        <f>ROUND(E316*P316,2)</f>
        <v>0</v>
      </c>
      <c r="R316" s="236" t="s">
        <v>415</v>
      </c>
      <c r="S316" s="236" t="s">
        <v>157</v>
      </c>
      <c r="T316" s="237" t="s">
        <v>157</v>
      </c>
      <c r="U316" s="221">
        <v>0.34799999999999998</v>
      </c>
      <c r="V316" s="221">
        <f>ROUND(E316*U316,2)</f>
        <v>34.450000000000003</v>
      </c>
      <c r="W316" s="221"/>
      <c r="X316" s="221" t="s">
        <v>181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182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17"/>
      <c r="B317" s="218"/>
      <c r="C317" s="260" t="s">
        <v>535</v>
      </c>
      <c r="D317" s="256"/>
      <c r="E317" s="256"/>
      <c r="F317" s="256"/>
      <c r="G317" s="256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199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2.5" outlineLevel="1" x14ac:dyDescent="0.2">
      <c r="A318" s="231">
        <v>131</v>
      </c>
      <c r="B318" s="232" t="s">
        <v>905</v>
      </c>
      <c r="C318" s="248" t="s">
        <v>906</v>
      </c>
      <c r="D318" s="233" t="s">
        <v>217</v>
      </c>
      <c r="E318" s="234">
        <v>40</v>
      </c>
      <c r="F318" s="235"/>
      <c r="G318" s="236">
        <f>ROUND(E318*F318,2)</f>
        <v>0</v>
      </c>
      <c r="H318" s="235"/>
      <c r="I318" s="236">
        <f>ROUND(E318*H318,2)</f>
        <v>0</v>
      </c>
      <c r="J318" s="235"/>
      <c r="K318" s="236">
        <f>ROUND(E318*J318,2)</f>
        <v>0</v>
      </c>
      <c r="L318" s="236">
        <v>21</v>
      </c>
      <c r="M318" s="236">
        <f>G318*(1+L318/100)</f>
        <v>0</v>
      </c>
      <c r="N318" s="234">
        <v>5.3099999999999996E-3</v>
      </c>
      <c r="O318" s="234">
        <f>ROUND(E318*N318,2)</f>
        <v>0.21</v>
      </c>
      <c r="P318" s="234">
        <v>0</v>
      </c>
      <c r="Q318" s="234">
        <f>ROUND(E318*P318,2)</f>
        <v>0</v>
      </c>
      <c r="R318" s="236" t="s">
        <v>415</v>
      </c>
      <c r="S318" s="236" t="s">
        <v>157</v>
      </c>
      <c r="T318" s="237" t="s">
        <v>157</v>
      </c>
      <c r="U318" s="221">
        <v>0.64059999999999995</v>
      </c>
      <c r="V318" s="221">
        <f>ROUND(E318*U318,2)</f>
        <v>25.62</v>
      </c>
      <c r="W318" s="221"/>
      <c r="X318" s="221" t="s">
        <v>181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182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60" t="s">
        <v>535</v>
      </c>
      <c r="D319" s="256"/>
      <c r="E319" s="256"/>
      <c r="F319" s="256"/>
      <c r="G319" s="256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199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40">
        <v>132</v>
      </c>
      <c r="B320" s="241" t="s">
        <v>907</v>
      </c>
      <c r="C320" s="250" t="s">
        <v>908</v>
      </c>
      <c r="D320" s="242" t="s">
        <v>204</v>
      </c>
      <c r="E320" s="243">
        <v>2</v>
      </c>
      <c r="F320" s="244"/>
      <c r="G320" s="245">
        <f>ROUND(E320*F320,2)</f>
        <v>0</v>
      </c>
      <c r="H320" s="244"/>
      <c r="I320" s="245">
        <f>ROUND(E320*H320,2)</f>
        <v>0</v>
      </c>
      <c r="J320" s="244"/>
      <c r="K320" s="245">
        <f>ROUND(E320*J320,2)</f>
        <v>0</v>
      </c>
      <c r="L320" s="245">
        <v>21</v>
      </c>
      <c r="M320" s="245">
        <f>G320*(1+L320/100)</f>
        <v>0</v>
      </c>
      <c r="N320" s="243">
        <v>1E-4</v>
      </c>
      <c r="O320" s="243">
        <f>ROUND(E320*N320,2)</f>
        <v>0</v>
      </c>
      <c r="P320" s="243">
        <v>0</v>
      </c>
      <c r="Q320" s="243">
        <f>ROUND(E320*P320,2)</f>
        <v>0</v>
      </c>
      <c r="R320" s="245" t="s">
        <v>422</v>
      </c>
      <c r="S320" s="245" t="s">
        <v>157</v>
      </c>
      <c r="T320" s="246" t="s">
        <v>157</v>
      </c>
      <c r="U320" s="221">
        <v>0.37</v>
      </c>
      <c r="V320" s="221">
        <f>ROUND(E320*U320,2)</f>
        <v>0.74</v>
      </c>
      <c r="W320" s="221"/>
      <c r="X320" s="221" t="s">
        <v>181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182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40">
        <v>133</v>
      </c>
      <c r="B321" s="241" t="s">
        <v>909</v>
      </c>
      <c r="C321" s="250" t="s">
        <v>910</v>
      </c>
      <c r="D321" s="242" t="s">
        <v>204</v>
      </c>
      <c r="E321" s="243">
        <v>6</v>
      </c>
      <c r="F321" s="244"/>
      <c r="G321" s="245">
        <f>ROUND(E321*F321,2)</f>
        <v>0</v>
      </c>
      <c r="H321" s="244"/>
      <c r="I321" s="245">
        <f>ROUND(E321*H321,2)</f>
        <v>0</v>
      </c>
      <c r="J321" s="244"/>
      <c r="K321" s="245">
        <f>ROUND(E321*J321,2)</f>
        <v>0</v>
      </c>
      <c r="L321" s="245">
        <v>21</v>
      </c>
      <c r="M321" s="245">
        <f>G321*(1+L321/100)</f>
        <v>0</v>
      </c>
      <c r="N321" s="243">
        <v>1.2E-4</v>
      </c>
      <c r="O321" s="243">
        <f>ROUND(E321*N321,2)</f>
        <v>0</v>
      </c>
      <c r="P321" s="243">
        <v>0</v>
      </c>
      <c r="Q321" s="243">
        <f>ROUND(E321*P321,2)</f>
        <v>0</v>
      </c>
      <c r="R321" s="245" t="s">
        <v>422</v>
      </c>
      <c r="S321" s="245" t="s">
        <v>157</v>
      </c>
      <c r="T321" s="246" t="s">
        <v>157</v>
      </c>
      <c r="U321" s="221">
        <v>0.40500000000000003</v>
      </c>
      <c r="V321" s="221">
        <f>ROUND(E321*U321,2)</f>
        <v>2.4300000000000002</v>
      </c>
      <c r="W321" s="221"/>
      <c r="X321" s="221" t="s">
        <v>181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182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40">
        <v>134</v>
      </c>
      <c r="B322" s="241" t="s">
        <v>548</v>
      </c>
      <c r="C322" s="250" t="s">
        <v>549</v>
      </c>
      <c r="D322" s="242" t="s">
        <v>204</v>
      </c>
      <c r="E322" s="243">
        <v>2</v>
      </c>
      <c r="F322" s="244"/>
      <c r="G322" s="245">
        <f>ROUND(E322*F322,2)</f>
        <v>0</v>
      </c>
      <c r="H322" s="244"/>
      <c r="I322" s="245">
        <f>ROUND(E322*H322,2)</f>
        <v>0</v>
      </c>
      <c r="J322" s="244"/>
      <c r="K322" s="245">
        <f>ROUND(E322*J322,2)</f>
        <v>0</v>
      </c>
      <c r="L322" s="245">
        <v>21</v>
      </c>
      <c r="M322" s="245">
        <f>G322*(1+L322/100)</f>
        <v>0</v>
      </c>
      <c r="N322" s="243">
        <v>1.7000000000000001E-4</v>
      </c>
      <c r="O322" s="243">
        <f>ROUND(E322*N322,2)</f>
        <v>0</v>
      </c>
      <c r="P322" s="243">
        <v>0</v>
      </c>
      <c r="Q322" s="243">
        <f>ROUND(E322*P322,2)</f>
        <v>0</v>
      </c>
      <c r="R322" s="245" t="s">
        <v>422</v>
      </c>
      <c r="S322" s="245" t="s">
        <v>157</v>
      </c>
      <c r="T322" s="246" t="s">
        <v>157</v>
      </c>
      <c r="U322" s="221">
        <v>0.48</v>
      </c>
      <c r="V322" s="221">
        <f>ROUND(E322*U322,2)</f>
        <v>0.96</v>
      </c>
      <c r="W322" s="221"/>
      <c r="X322" s="221" t="s">
        <v>181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182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31">
        <v>135</v>
      </c>
      <c r="B323" s="232" t="s">
        <v>550</v>
      </c>
      <c r="C323" s="248" t="s">
        <v>551</v>
      </c>
      <c r="D323" s="233" t="s">
        <v>204</v>
      </c>
      <c r="E323" s="234">
        <v>20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4">
        <v>6.0000000000000002E-5</v>
      </c>
      <c r="O323" s="234">
        <f>ROUND(E323*N323,2)</f>
        <v>0</v>
      </c>
      <c r="P323" s="234">
        <v>0</v>
      </c>
      <c r="Q323" s="234">
        <f>ROUND(E323*P323,2)</f>
        <v>0</v>
      </c>
      <c r="R323" s="236" t="s">
        <v>422</v>
      </c>
      <c r="S323" s="236" t="s">
        <v>157</v>
      </c>
      <c r="T323" s="237" t="s">
        <v>157</v>
      </c>
      <c r="U323" s="221">
        <v>0.26</v>
      </c>
      <c r="V323" s="221">
        <f>ROUND(E323*U323,2)</f>
        <v>5.2</v>
      </c>
      <c r="W323" s="221"/>
      <c r="X323" s="221" t="s">
        <v>181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182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7"/>
      <c r="B324" s="218"/>
      <c r="C324" s="261" t="s">
        <v>911</v>
      </c>
      <c r="D324" s="254"/>
      <c r="E324" s="255">
        <v>20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201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1" x14ac:dyDescent="0.2">
      <c r="A325" s="231">
        <v>136</v>
      </c>
      <c r="B325" s="232" t="s">
        <v>912</v>
      </c>
      <c r="C325" s="248" t="s">
        <v>913</v>
      </c>
      <c r="D325" s="233" t="s">
        <v>204</v>
      </c>
      <c r="E325" s="234">
        <v>2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4">
        <v>6.0000000000000002E-5</v>
      </c>
      <c r="O325" s="234">
        <f>ROUND(E325*N325,2)</f>
        <v>0</v>
      </c>
      <c r="P325" s="234">
        <v>0</v>
      </c>
      <c r="Q325" s="234">
        <f>ROUND(E325*P325,2)</f>
        <v>0</v>
      </c>
      <c r="R325" s="236" t="s">
        <v>422</v>
      </c>
      <c r="S325" s="236" t="s">
        <v>157</v>
      </c>
      <c r="T325" s="237" t="s">
        <v>157</v>
      </c>
      <c r="U325" s="221">
        <v>0.28000000000000003</v>
      </c>
      <c r="V325" s="221">
        <f>ROUND(E325*U325,2)</f>
        <v>0.56000000000000005</v>
      </c>
      <c r="W325" s="221"/>
      <c r="X325" s="221" t="s">
        <v>181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182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61" t="s">
        <v>914</v>
      </c>
      <c r="D326" s="254"/>
      <c r="E326" s="255">
        <v>2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201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31">
        <v>137</v>
      </c>
      <c r="B327" s="232" t="s">
        <v>553</v>
      </c>
      <c r="C327" s="248" t="s">
        <v>554</v>
      </c>
      <c r="D327" s="233" t="s">
        <v>204</v>
      </c>
      <c r="E327" s="234">
        <v>76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4">
        <v>0</v>
      </c>
      <c r="O327" s="234">
        <f>ROUND(E327*N327,2)</f>
        <v>0</v>
      </c>
      <c r="P327" s="234">
        <v>0</v>
      </c>
      <c r="Q327" s="234">
        <f>ROUND(E327*P327,2)</f>
        <v>0</v>
      </c>
      <c r="R327" s="236" t="s">
        <v>422</v>
      </c>
      <c r="S327" s="236" t="s">
        <v>157</v>
      </c>
      <c r="T327" s="237" t="s">
        <v>157</v>
      </c>
      <c r="U327" s="221">
        <v>0.215</v>
      </c>
      <c r="V327" s="221">
        <f>ROUND(E327*U327,2)</f>
        <v>16.34</v>
      </c>
      <c r="W327" s="221"/>
      <c r="X327" s="221" t="s">
        <v>181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182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61" t="s">
        <v>915</v>
      </c>
      <c r="D328" s="254"/>
      <c r="E328" s="255">
        <v>76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201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1">
        <v>138</v>
      </c>
      <c r="B329" s="232" t="s">
        <v>556</v>
      </c>
      <c r="C329" s="248" t="s">
        <v>557</v>
      </c>
      <c r="D329" s="233" t="s">
        <v>217</v>
      </c>
      <c r="E329" s="234">
        <v>711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4">
        <v>0</v>
      </c>
      <c r="O329" s="234">
        <f>ROUND(E329*N329,2)</f>
        <v>0</v>
      </c>
      <c r="P329" s="234">
        <v>0</v>
      </c>
      <c r="Q329" s="234">
        <f>ROUND(E329*P329,2)</f>
        <v>0</v>
      </c>
      <c r="R329" s="236" t="s">
        <v>422</v>
      </c>
      <c r="S329" s="236" t="s">
        <v>157</v>
      </c>
      <c r="T329" s="237" t="s">
        <v>157</v>
      </c>
      <c r="U329" s="221">
        <v>2.1499999999999998E-2</v>
      </c>
      <c r="V329" s="221">
        <f>ROUND(E329*U329,2)</f>
        <v>15.29</v>
      </c>
      <c r="W329" s="221"/>
      <c r="X329" s="221" t="s">
        <v>181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182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61" t="s">
        <v>845</v>
      </c>
      <c r="D330" s="254"/>
      <c r="E330" s="255">
        <v>492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201</v>
      </c>
      <c r="AH330" s="210">
        <v>5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61" t="s">
        <v>846</v>
      </c>
      <c r="D331" s="254"/>
      <c r="E331" s="255">
        <v>20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201</v>
      </c>
      <c r="AH331" s="210">
        <v>5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61" t="s">
        <v>847</v>
      </c>
      <c r="D332" s="254"/>
      <c r="E332" s="255">
        <v>59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201</v>
      </c>
      <c r="AH332" s="210">
        <v>5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61" t="s">
        <v>848</v>
      </c>
      <c r="D333" s="254"/>
      <c r="E333" s="255">
        <v>68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201</v>
      </c>
      <c r="AH333" s="210">
        <v>5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17"/>
      <c r="B334" s="218"/>
      <c r="C334" s="261" t="s">
        <v>849</v>
      </c>
      <c r="D334" s="254"/>
      <c r="E334" s="255">
        <v>72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201</v>
      </c>
      <c r="AH334" s="210">
        <v>5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1">
        <v>139</v>
      </c>
      <c r="B335" s="232" t="s">
        <v>558</v>
      </c>
      <c r="C335" s="248" t="s">
        <v>559</v>
      </c>
      <c r="D335" s="233" t="s">
        <v>217</v>
      </c>
      <c r="E335" s="234">
        <v>248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4">
        <v>0</v>
      </c>
      <c r="O335" s="234">
        <f>ROUND(E335*N335,2)</f>
        <v>0</v>
      </c>
      <c r="P335" s="234">
        <v>0</v>
      </c>
      <c r="Q335" s="234">
        <f>ROUND(E335*P335,2)</f>
        <v>0</v>
      </c>
      <c r="R335" s="236" t="s">
        <v>422</v>
      </c>
      <c r="S335" s="236" t="s">
        <v>157</v>
      </c>
      <c r="T335" s="237" t="s">
        <v>157</v>
      </c>
      <c r="U335" s="221">
        <v>4.1000000000000002E-2</v>
      </c>
      <c r="V335" s="221">
        <f>ROUND(E335*U335,2)</f>
        <v>10.17</v>
      </c>
      <c r="W335" s="221"/>
      <c r="X335" s="221" t="s">
        <v>181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182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7"/>
      <c r="B336" s="218"/>
      <c r="C336" s="261" t="s">
        <v>850</v>
      </c>
      <c r="D336" s="254"/>
      <c r="E336" s="255">
        <v>109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201</v>
      </c>
      <c r="AH336" s="210">
        <v>5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61" t="s">
        <v>851</v>
      </c>
      <c r="D337" s="254"/>
      <c r="E337" s="255">
        <v>99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201</v>
      </c>
      <c r="AH337" s="210">
        <v>5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61" t="s">
        <v>854</v>
      </c>
      <c r="D338" s="254"/>
      <c r="E338" s="255">
        <v>40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201</v>
      </c>
      <c r="AH338" s="210">
        <v>5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40">
        <v>140</v>
      </c>
      <c r="B339" s="241" t="s">
        <v>916</v>
      </c>
      <c r="C339" s="250" t="s">
        <v>917</v>
      </c>
      <c r="D339" s="242" t="s">
        <v>204</v>
      </c>
      <c r="E339" s="243">
        <v>2</v>
      </c>
      <c r="F339" s="244"/>
      <c r="G339" s="245">
        <f>ROUND(E339*F339,2)</f>
        <v>0</v>
      </c>
      <c r="H339" s="244"/>
      <c r="I339" s="245">
        <f>ROUND(E339*H339,2)</f>
        <v>0</v>
      </c>
      <c r="J339" s="244"/>
      <c r="K339" s="245">
        <f>ROUND(E339*J339,2)</f>
        <v>0</v>
      </c>
      <c r="L339" s="245">
        <v>21</v>
      </c>
      <c r="M339" s="245">
        <f>G339*(1+L339/100)</f>
        <v>0</v>
      </c>
      <c r="N339" s="243">
        <v>0</v>
      </c>
      <c r="O339" s="243">
        <f>ROUND(E339*N339,2)</f>
        <v>0</v>
      </c>
      <c r="P339" s="243">
        <v>0</v>
      </c>
      <c r="Q339" s="243">
        <f>ROUND(E339*P339,2)</f>
        <v>0</v>
      </c>
      <c r="R339" s="245"/>
      <c r="S339" s="245" t="s">
        <v>180</v>
      </c>
      <c r="T339" s="246" t="s">
        <v>158</v>
      </c>
      <c r="U339" s="221">
        <v>0</v>
      </c>
      <c r="V339" s="221">
        <f>ROUND(E339*U339,2)</f>
        <v>0</v>
      </c>
      <c r="W339" s="221"/>
      <c r="X339" s="221" t="s">
        <v>181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182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40">
        <v>141</v>
      </c>
      <c r="B340" s="241" t="s">
        <v>918</v>
      </c>
      <c r="C340" s="250" t="s">
        <v>919</v>
      </c>
      <c r="D340" s="242" t="s">
        <v>204</v>
      </c>
      <c r="E340" s="243">
        <v>6</v>
      </c>
      <c r="F340" s="244"/>
      <c r="G340" s="245">
        <f>ROUND(E340*F340,2)</f>
        <v>0</v>
      </c>
      <c r="H340" s="244"/>
      <c r="I340" s="245">
        <f>ROUND(E340*H340,2)</f>
        <v>0</v>
      </c>
      <c r="J340" s="244"/>
      <c r="K340" s="245">
        <f>ROUND(E340*J340,2)</f>
        <v>0</v>
      </c>
      <c r="L340" s="245">
        <v>21</v>
      </c>
      <c r="M340" s="245">
        <f>G340*(1+L340/100)</f>
        <v>0</v>
      </c>
      <c r="N340" s="243">
        <v>0</v>
      </c>
      <c r="O340" s="243">
        <f>ROUND(E340*N340,2)</f>
        <v>0</v>
      </c>
      <c r="P340" s="243">
        <v>0</v>
      </c>
      <c r="Q340" s="243">
        <f>ROUND(E340*P340,2)</f>
        <v>0</v>
      </c>
      <c r="R340" s="245"/>
      <c r="S340" s="245" t="s">
        <v>180</v>
      </c>
      <c r="T340" s="246" t="s">
        <v>158</v>
      </c>
      <c r="U340" s="221">
        <v>0</v>
      </c>
      <c r="V340" s="221">
        <f>ROUND(E340*U340,2)</f>
        <v>0</v>
      </c>
      <c r="W340" s="221"/>
      <c r="X340" s="221" t="s">
        <v>181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182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1">
        <v>142</v>
      </c>
      <c r="B341" s="232" t="s">
        <v>560</v>
      </c>
      <c r="C341" s="248" t="s">
        <v>561</v>
      </c>
      <c r="D341" s="233" t="s">
        <v>204</v>
      </c>
      <c r="E341" s="234">
        <v>2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4">
        <v>0</v>
      </c>
      <c r="O341" s="234">
        <f>ROUND(E341*N341,2)</f>
        <v>0</v>
      </c>
      <c r="P341" s="234">
        <v>0</v>
      </c>
      <c r="Q341" s="234">
        <f>ROUND(E341*P341,2)</f>
        <v>0</v>
      </c>
      <c r="R341" s="236"/>
      <c r="S341" s="236" t="s">
        <v>180</v>
      </c>
      <c r="T341" s="237" t="s">
        <v>158</v>
      </c>
      <c r="U341" s="221">
        <v>0</v>
      </c>
      <c r="V341" s="221">
        <f>ROUND(E341*U341,2)</f>
        <v>0</v>
      </c>
      <c r="W341" s="221"/>
      <c r="X341" s="221" t="s">
        <v>181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182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>
        <v>143</v>
      </c>
      <c r="B342" s="218" t="s">
        <v>562</v>
      </c>
      <c r="C342" s="263" t="s">
        <v>563</v>
      </c>
      <c r="D342" s="219" t="s">
        <v>0</v>
      </c>
      <c r="E342" s="258"/>
      <c r="F342" s="222"/>
      <c r="G342" s="221">
        <f>ROUND(E342*F342,2)</f>
        <v>0</v>
      </c>
      <c r="H342" s="222"/>
      <c r="I342" s="221">
        <f>ROUND(E342*H342,2)</f>
        <v>0</v>
      </c>
      <c r="J342" s="222"/>
      <c r="K342" s="221">
        <f>ROUND(E342*J342,2)</f>
        <v>0</v>
      </c>
      <c r="L342" s="221">
        <v>21</v>
      </c>
      <c r="M342" s="221">
        <f>G342*(1+L342/100)</f>
        <v>0</v>
      </c>
      <c r="N342" s="220">
        <v>0</v>
      </c>
      <c r="O342" s="220">
        <f>ROUND(E342*N342,2)</f>
        <v>0</v>
      </c>
      <c r="P342" s="220">
        <v>0</v>
      </c>
      <c r="Q342" s="220">
        <f>ROUND(E342*P342,2)</f>
        <v>0</v>
      </c>
      <c r="R342" s="221" t="s">
        <v>422</v>
      </c>
      <c r="S342" s="221" t="s">
        <v>157</v>
      </c>
      <c r="T342" s="221" t="s">
        <v>233</v>
      </c>
      <c r="U342" s="221">
        <v>0</v>
      </c>
      <c r="V342" s="221">
        <f>ROUND(E342*U342,2)</f>
        <v>0</v>
      </c>
      <c r="W342" s="221"/>
      <c r="X342" s="221" t="s">
        <v>324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325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x14ac:dyDescent="0.2">
      <c r="A343" s="224" t="s">
        <v>152</v>
      </c>
      <c r="B343" s="225" t="s">
        <v>110</v>
      </c>
      <c r="C343" s="247" t="s">
        <v>111</v>
      </c>
      <c r="D343" s="226"/>
      <c r="E343" s="227"/>
      <c r="F343" s="228"/>
      <c r="G343" s="228">
        <f>SUMIF(AG344:AG358,"&lt;&gt;NOR",G344:G358)</f>
        <v>0</v>
      </c>
      <c r="H343" s="228"/>
      <c r="I343" s="228">
        <f>SUM(I344:I358)</f>
        <v>0</v>
      </c>
      <c r="J343" s="228"/>
      <c r="K343" s="228">
        <f>SUM(K344:K358)</f>
        <v>0</v>
      </c>
      <c r="L343" s="228"/>
      <c r="M343" s="228">
        <f>SUM(M344:M358)</f>
        <v>0</v>
      </c>
      <c r="N343" s="227"/>
      <c r="O343" s="227">
        <f>SUM(O344:O358)</f>
        <v>0.03</v>
      </c>
      <c r="P343" s="227"/>
      <c r="Q343" s="227">
        <f>SUM(Q344:Q358)</f>
        <v>0</v>
      </c>
      <c r="R343" s="228"/>
      <c r="S343" s="228"/>
      <c r="T343" s="229"/>
      <c r="U343" s="223"/>
      <c r="V343" s="223">
        <f>SUM(V344:V358)</f>
        <v>32.28</v>
      </c>
      <c r="W343" s="223"/>
      <c r="X343" s="223"/>
      <c r="AG343" t="s">
        <v>153</v>
      </c>
    </row>
    <row r="344" spans="1:60" outlineLevel="1" x14ac:dyDescent="0.2">
      <c r="A344" s="231">
        <v>144</v>
      </c>
      <c r="B344" s="232" t="s">
        <v>564</v>
      </c>
      <c r="C344" s="248" t="s">
        <v>565</v>
      </c>
      <c r="D344" s="233" t="s">
        <v>204</v>
      </c>
      <c r="E344" s="234">
        <v>2</v>
      </c>
      <c r="F344" s="235"/>
      <c r="G344" s="236">
        <f>ROUND(E344*F344,2)</f>
        <v>0</v>
      </c>
      <c r="H344" s="235"/>
      <c r="I344" s="236">
        <f>ROUND(E344*H344,2)</f>
        <v>0</v>
      </c>
      <c r="J344" s="235"/>
      <c r="K344" s="236">
        <f>ROUND(E344*J344,2)</f>
        <v>0</v>
      </c>
      <c r="L344" s="236">
        <v>21</v>
      </c>
      <c r="M344" s="236">
        <f>G344*(1+L344/100)</f>
        <v>0</v>
      </c>
      <c r="N344" s="234">
        <v>0</v>
      </c>
      <c r="O344" s="234">
        <f>ROUND(E344*N344,2)</f>
        <v>0</v>
      </c>
      <c r="P344" s="234">
        <v>0</v>
      </c>
      <c r="Q344" s="234">
        <f>ROUND(E344*P344,2)</f>
        <v>0</v>
      </c>
      <c r="R344" s="236" t="s">
        <v>422</v>
      </c>
      <c r="S344" s="236" t="s">
        <v>157</v>
      </c>
      <c r="T344" s="237" t="s">
        <v>157</v>
      </c>
      <c r="U344" s="221">
        <v>0.16500000000000001</v>
      </c>
      <c r="V344" s="221">
        <f>ROUND(E344*U344,2)</f>
        <v>0.33</v>
      </c>
      <c r="W344" s="221"/>
      <c r="X344" s="221" t="s">
        <v>181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182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17"/>
      <c r="B345" s="218"/>
      <c r="C345" s="261" t="s">
        <v>920</v>
      </c>
      <c r="D345" s="254"/>
      <c r="E345" s="255">
        <v>2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201</v>
      </c>
      <c r="AH345" s="210">
        <v>5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1">
        <v>145</v>
      </c>
      <c r="B346" s="232" t="s">
        <v>568</v>
      </c>
      <c r="C346" s="248" t="s">
        <v>569</v>
      </c>
      <c r="D346" s="233" t="s">
        <v>204</v>
      </c>
      <c r="E346" s="234">
        <v>2</v>
      </c>
      <c r="F346" s="235"/>
      <c r="G346" s="236">
        <f>ROUND(E346*F346,2)</f>
        <v>0</v>
      </c>
      <c r="H346" s="235"/>
      <c r="I346" s="236">
        <f>ROUND(E346*H346,2)</f>
        <v>0</v>
      </c>
      <c r="J346" s="235"/>
      <c r="K346" s="236">
        <f>ROUND(E346*J346,2)</f>
        <v>0</v>
      </c>
      <c r="L346" s="236">
        <v>21</v>
      </c>
      <c r="M346" s="236">
        <f>G346*(1+L346/100)</f>
        <v>0</v>
      </c>
      <c r="N346" s="234">
        <v>0</v>
      </c>
      <c r="O346" s="234">
        <f>ROUND(E346*N346,2)</f>
        <v>0</v>
      </c>
      <c r="P346" s="234">
        <v>0</v>
      </c>
      <c r="Q346" s="234">
        <f>ROUND(E346*P346,2)</f>
        <v>0</v>
      </c>
      <c r="R346" s="236" t="s">
        <v>422</v>
      </c>
      <c r="S346" s="236" t="s">
        <v>157</v>
      </c>
      <c r="T346" s="237" t="s">
        <v>157</v>
      </c>
      <c r="U346" s="221">
        <v>0.22700000000000001</v>
      </c>
      <c r="V346" s="221">
        <f>ROUND(E346*U346,2)</f>
        <v>0.45</v>
      </c>
      <c r="W346" s="221"/>
      <c r="X346" s="221" t="s">
        <v>181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182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61" t="s">
        <v>921</v>
      </c>
      <c r="D347" s="254"/>
      <c r="E347" s="255">
        <v>2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201</v>
      </c>
      <c r="AH347" s="210">
        <v>5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31">
        <v>146</v>
      </c>
      <c r="B348" s="232" t="s">
        <v>572</v>
      </c>
      <c r="C348" s="248" t="s">
        <v>573</v>
      </c>
      <c r="D348" s="233" t="s">
        <v>204</v>
      </c>
      <c r="E348" s="234">
        <v>86</v>
      </c>
      <c r="F348" s="235"/>
      <c r="G348" s="236">
        <f>ROUND(E348*F348,2)</f>
        <v>0</v>
      </c>
      <c r="H348" s="235"/>
      <c r="I348" s="236">
        <f>ROUND(E348*H348,2)</f>
        <v>0</v>
      </c>
      <c r="J348" s="235"/>
      <c r="K348" s="236">
        <f>ROUND(E348*J348,2)</f>
        <v>0</v>
      </c>
      <c r="L348" s="236">
        <v>21</v>
      </c>
      <c r="M348" s="236">
        <f>G348*(1+L348/100)</f>
        <v>0</v>
      </c>
      <c r="N348" s="234">
        <v>0</v>
      </c>
      <c r="O348" s="234">
        <f>ROUND(E348*N348,2)</f>
        <v>0</v>
      </c>
      <c r="P348" s="234">
        <v>0</v>
      </c>
      <c r="Q348" s="234">
        <f>ROUND(E348*P348,2)</f>
        <v>0</v>
      </c>
      <c r="R348" s="236" t="s">
        <v>422</v>
      </c>
      <c r="S348" s="236" t="s">
        <v>157</v>
      </c>
      <c r="T348" s="237" t="s">
        <v>233</v>
      </c>
      <c r="U348" s="221">
        <v>0.16500000000000001</v>
      </c>
      <c r="V348" s="221">
        <f>ROUND(E348*U348,2)</f>
        <v>14.19</v>
      </c>
      <c r="W348" s="221"/>
      <c r="X348" s="221" t="s">
        <v>181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182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61" t="s">
        <v>922</v>
      </c>
      <c r="D349" s="254"/>
      <c r="E349" s="255">
        <v>43</v>
      </c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201</v>
      </c>
      <c r="AH349" s="210">
        <v>5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17"/>
      <c r="B350" s="218"/>
      <c r="C350" s="261" t="s">
        <v>923</v>
      </c>
      <c r="D350" s="254"/>
      <c r="E350" s="255">
        <v>43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201</v>
      </c>
      <c r="AH350" s="210">
        <v>5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40">
        <v>147</v>
      </c>
      <c r="B351" s="241" t="s">
        <v>587</v>
      </c>
      <c r="C351" s="250" t="s">
        <v>588</v>
      </c>
      <c r="D351" s="242" t="s">
        <v>204</v>
      </c>
      <c r="E351" s="243">
        <v>1</v>
      </c>
      <c r="F351" s="244"/>
      <c r="G351" s="245">
        <f>ROUND(E351*F351,2)</f>
        <v>0</v>
      </c>
      <c r="H351" s="244"/>
      <c r="I351" s="245">
        <f>ROUND(E351*H351,2)</f>
        <v>0</v>
      </c>
      <c r="J351" s="244"/>
      <c r="K351" s="245">
        <f>ROUND(E351*J351,2)</f>
        <v>0</v>
      </c>
      <c r="L351" s="245">
        <v>21</v>
      </c>
      <c r="M351" s="245">
        <f>G351*(1+L351/100)</f>
        <v>0</v>
      </c>
      <c r="N351" s="243">
        <v>1.2E-4</v>
      </c>
      <c r="O351" s="243">
        <f>ROUND(E351*N351,2)</f>
        <v>0</v>
      </c>
      <c r="P351" s="243">
        <v>0</v>
      </c>
      <c r="Q351" s="243">
        <f>ROUND(E351*P351,2)</f>
        <v>0</v>
      </c>
      <c r="R351" s="245" t="s">
        <v>422</v>
      </c>
      <c r="S351" s="245" t="s">
        <v>157</v>
      </c>
      <c r="T351" s="246" t="s">
        <v>157</v>
      </c>
      <c r="U351" s="221">
        <v>6.2E-2</v>
      </c>
      <c r="V351" s="221">
        <f>ROUND(E351*U351,2)</f>
        <v>0.06</v>
      </c>
      <c r="W351" s="221"/>
      <c r="X351" s="221" t="s">
        <v>181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182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0">
        <v>148</v>
      </c>
      <c r="B352" s="241" t="s">
        <v>589</v>
      </c>
      <c r="C352" s="250" t="s">
        <v>590</v>
      </c>
      <c r="D352" s="242" t="s">
        <v>204</v>
      </c>
      <c r="E352" s="243">
        <v>43</v>
      </c>
      <c r="F352" s="244"/>
      <c r="G352" s="245">
        <f>ROUND(E352*F352,2)</f>
        <v>0</v>
      </c>
      <c r="H352" s="244"/>
      <c r="I352" s="245">
        <f>ROUND(E352*H352,2)</f>
        <v>0</v>
      </c>
      <c r="J352" s="244"/>
      <c r="K352" s="245">
        <f>ROUND(E352*J352,2)</f>
        <v>0</v>
      </c>
      <c r="L352" s="245">
        <v>21</v>
      </c>
      <c r="M352" s="245">
        <f>G352*(1+L352/100)</f>
        <v>0</v>
      </c>
      <c r="N352" s="243">
        <v>2.0000000000000001E-4</v>
      </c>
      <c r="O352" s="243">
        <f>ROUND(E352*N352,2)</f>
        <v>0.01</v>
      </c>
      <c r="P352" s="243">
        <v>0</v>
      </c>
      <c r="Q352" s="243">
        <f>ROUND(E352*P352,2)</f>
        <v>0</v>
      </c>
      <c r="R352" s="245" t="s">
        <v>422</v>
      </c>
      <c r="S352" s="245" t="s">
        <v>157</v>
      </c>
      <c r="T352" s="246" t="s">
        <v>157</v>
      </c>
      <c r="U352" s="221">
        <v>0.17499999999999999</v>
      </c>
      <c r="V352" s="221">
        <f>ROUND(E352*U352,2)</f>
        <v>7.53</v>
      </c>
      <c r="W352" s="221"/>
      <c r="X352" s="221" t="s">
        <v>181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182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40">
        <v>149</v>
      </c>
      <c r="B353" s="241" t="s">
        <v>611</v>
      </c>
      <c r="C353" s="250" t="s">
        <v>612</v>
      </c>
      <c r="D353" s="242" t="s">
        <v>204</v>
      </c>
      <c r="E353" s="243">
        <v>43</v>
      </c>
      <c r="F353" s="244"/>
      <c r="G353" s="245">
        <f>ROUND(E353*F353,2)</f>
        <v>0</v>
      </c>
      <c r="H353" s="244"/>
      <c r="I353" s="245">
        <f>ROUND(E353*H353,2)</f>
        <v>0</v>
      </c>
      <c r="J353" s="244"/>
      <c r="K353" s="245">
        <f>ROUND(E353*J353,2)</f>
        <v>0</v>
      </c>
      <c r="L353" s="245">
        <v>21</v>
      </c>
      <c r="M353" s="245">
        <f>G353*(1+L353/100)</f>
        <v>0</v>
      </c>
      <c r="N353" s="243">
        <v>2.5999999999999998E-4</v>
      </c>
      <c r="O353" s="243">
        <f>ROUND(E353*N353,2)</f>
        <v>0.01</v>
      </c>
      <c r="P353" s="243">
        <v>0</v>
      </c>
      <c r="Q353" s="243">
        <f>ROUND(E353*P353,2)</f>
        <v>0</v>
      </c>
      <c r="R353" s="245" t="s">
        <v>422</v>
      </c>
      <c r="S353" s="245" t="s">
        <v>157</v>
      </c>
      <c r="T353" s="246" t="s">
        <v>157</v>
      </c>
      <c r="U353" s="221">
        <v>8.2000000000000003E-2</v>
      </c>
      <c r="V353" s="221">
        <f>ROUND(E353*U353,2)</f>
        <v>3.53</v>
      </c>
      <c r="W353" s="221"/>
      <c r="X353" s="221" t="s">
        <v>181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182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40">
        <v>150</v>
      </c>
      <c r="B354" s="241" t="s">
        <v>615</v>
      </c>
      <c r="C354" s="250" t="s">
        <v>616</v>
      </c>
      <c r="D354" s="242" t="s">
        <v>204</v>
      </c>
      <c r="E354" s="243">
        <v>43</v>
      </c>
      <c r="F354" s="244"/>
      <c r="G354" s="245">
        <f>ROUND(E354*F354,2)</f>
        <v>0</v>
      </c>
      <c r="H354" s="244"/>
      <c r="I354" s="245">
        <f>ROUND(E354*H354,2)</f>
        <v>0</v>
      </c>
      <c r="J354" s="244"/>
      <c r="K354" s="245">
        <f>ROUND(E354*J354,2)</f>
        <v>0</v>
      </c>
      <c r="L354" s="245">
        <v>21</v>
      </c>
      <c r="M354" s="245">
        <f>G354*(1+L354/100)</f>
        <v>0</v>
      </c>
      <c r="N354" s="243">
        <v>0</v>
      </c>
      <c r="O354" s="243">
        <f>ROUND(E354*N354,2)</f>
        <v>0</v>
      </c>
      <c r="P354" s="243">
        <v>0</v>
      </c>
      <c r="Q354" s="243">
        <f>ROUND(E354*P354,2)</f>
        <v>0</v>
      </c>
      <c r="R354" s="245"/>
      <c r="S354" s="245" t="s">
        <v>180</v>
      </c>
      <c r="T354" s="246" t="s">
        <v>157</v>
      </c>
      <c r="U354" s="221">
        <v>0.14399999999999999</v>
      </c>
      <c r="V354" s="221">
        <f>ROUND(E354*U354,2)</f>
        <v>6.19</v>
      </c>
      <c r="W354" s="221"/>
      <c r="X354" s="221" t="s">
        <v>181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182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40">
        <v>151</v>
      </c>
      <c r="B355" s="241" t="s">
        <v>617</v>
      </c>
      <c r="C355" s="250" t="s">
        <v>618</v>
      </c>
      <c r="D355" s="242" t="s">
        <v>204</v>
      </c>
      <c r="E355" s="243">
        <v>43</v>
      </c>
      <c r="F355" s="244"/>
      <c r="G355" s="245">
        <f>ROUND(E355*F355,2)</f>
        <v>0</v>
      </c>
      <c r="H355" s="244"/>
      <c r="I355" s="245">
        <f>ROUND(E355*H355,2)</f>
        <v>0</v>
      </c>
      <c r="J355" s="244"/>
      <c r="K355" s="245">
        <f>ROUND(E355*J355,2)</f>
        <v>0</v>
      </c>
      <c r="L355" s="245">
        <v>21</v>
      </c>
      <c r="M355" s="245">
        <f>G355*(1+L355/100)</f>
        <v>0</v>
      </c>
      <c r="N355" s="243">
        <v>2.0000000000000001E-4</v>
      </c>
      <c r="O355" s="243">
        <f>ROUND(E355*N355,2)</f>
        <v>0.01</v>
      </c>
      <c r="P355" s="243">
        <v>0</v>
      </c>
      <c r="Q355" s="243">
        <f>ROUND(E355*P355,2)</f>
        <v>0</v>
      </c>
      <c r="R355" s="245" t="s">
        <v>311</v>
      </c>
      <c r="S355" s="245" t="s">
        <v>157</v>
      </c>
      <c r="T355" s="246" t="s">
        <v>157</v>
      </c>
      <c r="U355" s="221">
        <v>0</v>
      </c>
      <c r="V355" s="221">
        <f>ROUND(E355*U355,2)</f>
        <v>0</v>
      </c>
      <c r="W355" s="221"/>
      <c r="X355" s="221" t="s">
        <v>312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313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40">
        <v>152</v>
      </c>
      <c r="B356" s="241" t="s">
        <v>619</v>
      </c>
      <c r="C356" s="250" t="s">
        <v>620</v>
      </c>
      <c r="D356" s="242" t="s">
        <v>204</v>
      </c>
      <c r="E356" s="243">
        <v>2</v>
      </c>
      <c r="F356" s="244"/>
      <c r="G356" s="245">
        <f>ROUND(E356*F356,2)</f>
        <v>0</v>
      </c>
      <c r="H356" s="244"/>
      <c r="I356" s="245">
        <f>ROUND(E356*H356,2)</f>
        <v>0</v>
      </c>
      <c r="J356" s="244"/>
      <c r="K356" s="245">
        <f>ROUND(E356*J356,2)</f>
        <v>0</v>
      </c>
      <c r="L356" s="245">
        <v>21</v>
      </c>
      <c r="M356" s="245">
        <f>G356*(1+L356/100)</f>
        <v>0</v>
      </c>
      <c r="N356" s="243">
        <v>4.6999999999999999E-4</v>
      </c>
      <c r="O356" s="243">
        <f>ROUND(E356*N356,2)</f>
        <v>0</v>
      </c>
      <c r="P356" s="243">
        <v>0</v>
      </c>
      <c r="Q356" s="243">
        <f>ROUND(E356*P356,2)</f>
        <v>0</v>
      </c>
      <c r="R356" s="245"/>
      <c r="S356" s="245" t="s">
        <v>180</v>
      </c>
      <c r="T356" s="246" t="s">
        <v>158</v>
      </c>
      <c r="U356" s="221">
        <v>0</v>
      </c>
      <c r="V356" s="221">
        <f>ROUND(E356*U356,2)</f>
        <v>0</v>
      </c>
      <c r="W356" s="221"/>
      <c r="X356" s="221" t="s">
        <v>312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313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1">
        <v>153</v>
      </c>
      <c r="B357" s="232" t="s">
        <v>621</v>
      </c>
      <c r="C357" s="248" t="s">
        <v>622</v>
      </c>
      <c r="D357" s="233" t="s">
        <v>204</v>
      </c>
      <c r="E357" s="234">
        <v>2</v>
      </c>
      <c r="F357" s="235"/>
      <c r="G357" s="236">
        <f>ROUND(E357*F357,2)</f>
        <v>0</v>
      </c>
      <c r="H357" s="235"/>
      <c r="I357" s="236">
        <f>ROUND(E357*H357,2)</f>
        <v>0</v>
      </c>
      <c r="J357" s="235"/>
      <c r="K357" s="236">
        <f>ROUND(E357*J357,2)</f>
        <v>0</v>
      </c>
      <c r="L357" s="236">
        <v>21</v>
      </c>
      <c r="M357" s="236">
        <f>G357*(1+L357/100)</f>
        <v>0</v>
      </c>
      <c r="N357" s="234">
        <v>8.4000000000000003E-4</v>
      </c>
      <c r="O357" s="234">
        <f>ROUND(E357*N357,2)</f>
        <v>0</v>
      </c>
      <c r="P357" s="234">
        <v>0</v>
      </c>
      <c r="Q357" s="234">
        <f>ROUND(E357*P357,2)</f>
        <v>0</v>
      </c>
      <c r="R357" s="236"/>
      <c r="S357" s="236" t="s">
        <v>180</v>
      </c>
      <c r="T357" s="237" t="s">
        <v>158</v>
      </c>
      <c r="U357" s="221">
        <v>0</v>
      </c>
      <c r="V357" s="221">
        <f>ROUND(E357*U357,2)</f>
        <v>0</v>
      </c>
      <c r="W357" s="221"/>
      <c r="X357" s="221" t="s">
        <v>312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313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>
        <v>154</v>
      </c>
      <c r="B358" s="218" t="s">
        <v>623</v>
      </c>
      <c r="C358" s="263" t="s">
        <v>624</v>
      </c>
      <c r="D358" s="219" t="s">
        <v>0</v>
      </c>
      <c r="E358" s="258"/>
      <c r="F358" s="222"/>
      <c r="G358" s="221">
        <f>ROUND(E358*F358,2)</f>
        <v>0</v>
      </c>
      <c r="H358" s="222"/>
      <c r="I358" s="221">
        <f>ROUND(E358*H358,2)</f>
        <v>0</v>
      </c>
      <c r="J358" s="222"/>
      <c r="K358" s="221">
        <f>ROUND(E358*J358,2)</f>
        <v>0</v>
      </c>
      <c r="L358" s="221">
        <v>21</v>
      </c>
      <c r="M358" s="221">
        <f>G358*(1+L358/100)</f>
        <v>0</v>
      </c>
      <c r="N358" s="220">
        <v>0</v>
      </c>
      <c r="O358" s="220">
        <f>ROUND(E358*N358,2)</f>
        <v>0</v>
      </c>
      <c r="P358" s="220">
        <v>0</v>
      </c>
      <c r="Q358" s="220">
        <f>ROUND(E358*P358,2)</f>
        <v>0</v>
      </c>
      <c r="R358" s="221" t="s">
        <v>422</v>
      </c>
      <c r="S358" s="221" t="s">
        <v>157</v>
      </c>
      <c r="T358" s="221" t="s">
        <v>233</v>
      </c>
      <c r="U358" s="221">
        <v>0</v>
      </c>
      <c r="V358" s="221">
        <f>ROUND(E358*U358,2)</f>
        <v>0</v>
      </c>
      <c r="W358" s="221"/>
      <c r="X358" s="221" t="s">
        <v>324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325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x14ac:dyDescent="0.2">
      <c r="A359" s="224" t="s">
        <v>152</v>
      </c>
      <c r="B359" s="225" t="s">
        <v>112</v>
      </c>
      <c r="C359" s="247" t="s">
        <v>113</v>
      </c>
      <c r="D359" s="226"/>
      <c r="E359" s="227"/>
      <c r="F359" s="228"/>
      <c r="G359" s="228">
        <f>SUMIF(AG360:AG385,"&lt;&gt;NOR",G360:G385)</f>
        <v>0</v>
      </c>
      <c r="H359" s="228"/>
      <c r="I359" s="228">
        <f>SUM(I360:I385)</f>
        <v>0</v>
      </c>
      <c r="J359" s="228"/>
      <c r="K359" s="228">
        <f>SUM(K360:K385)</f>
        <v>0</v>
      </c>
      <c r="L359" s="228"/>
      <c r="M359" s="228">
        <f>SUM(M360:M385)</f>
        <v>0</v>
      </c>
      <c r="N359" s="227"/>
      <c r="O359" s="227">
        <f>SUM(O360:O385)</f>
        <v>0.32999999999999996</v>
      </c>
      <c r="P359" s="227"/>
      <c r="Q359" s="227">
        <f>SUM(Q360:Q385)</f>
        <v>4.21</v>
      </c>
      <c r="R359" s="228"/>
      <c r="S359" s="228"/>
      <c r="T359" s="229"/>
      <c r="U359" s="223"/>
      <c r="V359" s="223">
        <f>SUM(V360:V385)</f>
        <v>117.86000000000001</v>
      </c>
      <c r="W359" s="223"/>
      <c r="X359" s="223"/>
      <c r="AG359" t="s">
        <v>153</v>
      </c>
    </row>
    <row r="360" spans="1:60" ht="22.5" outlineLevel="1" x14ac:dyDescent="0.2">
      <c r="A360" s="240">
        <v>155</v>
      </c>
      <c r="B360" s="241" t="s">
        <v>625</v>
      </c>
      <c r="C360" s="250" t="s">
        <v>626</v>
      </c>
      <c r="D360" s="242" t="s">
        <v>204</v>
      </c>
      <c r="E360" s="243">
        <v>43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21</v>
      </c>
      <c r="M360" s="245">
        <f>G360*(1+L360/100)</f>
        <v>0</v>
      </c>
      <c r="N360" s="243">
        <v>0</v>
      </c>
      <c r="O360" s="243">
        <f>ROUND(E360*N360,2)</f>
        <v>0</v>
      </c>
      <c r="P360" s="243">
        <v>0</v>
      </c>
      <c r="Q360" s="243">
        <f>ROUND(E360*P360,2)</f>
        <v>0</v>
      </c>
      <c r="R360" s="245" t="s">
        <v>422</v>
      </c>
      <c r="S360" s="245" t="s">
        <v>157</v>
      </c>
      <c r="T360" s="246" t="s">
        <v>157</v>
      </c>
      <c r="U360" s="221">
        <v>0.26800000000000002</v>
      </c>
      <c r="V360" s="221">
        <f>ROUND(E360*U360,2)</f>
        <v>11.52</v>
      </c>
      <c r="W360" s="221"/>
      <c r="X360" s="221" t="s">
        <v>181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182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31">
        <v>156</v>
      </c>
      <c r="B361" s="232" t="s">
        <v>627</v>
      </c>
      <c r="C361" s="248" t="s">
        <v>628</v>
      </c>
      <c r="D361" s="233" t="s">
        <v>196</v>
      </c>
      <c r="E361" s="234">
        <v>176.72800000000001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21</v>
      </c>
      <c r="M361" s="236">
        <f>G361*(1+L361/100)</f>
        <v>0</v>
      </c>
      <c r="N361" s="234">
        <v>0</v>
      </c>
      <c r="O361" s="234">
        <f>ROUND(E361*N361,2)</f>
        <v>0</v>
      </c>
      <c r="P361" s="234">
        <v>0</v>
      </c>
      <c r="Q361" s="234">
        <f>ROUND(E361*P361,2)</f>
        <v>0</v>
      </c>
      <c r="R361" s="236" t="s">
        <v>422</v>
      </c>
      <c r="S361" s="236" t="s">
        <v>157</v>
      </c>
      <c r="T361" s="237" t="s">
        <v>157</v>
      </c>
      <c r="U361" s="221">
        <v>0.14399999999999999</v>
      </c>
      <c r="V361" s="221">
        <f>ROUND(E361*U361,2)</f>
        <v>25.45</v>
      </c>
      <c r="W361" s="221"/>
      <c r="X361" s="221" t="s">
        <v>181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182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17"/>
      <c r="B362" s="218"/>
      <c r="C362" s="261" t="s">
        <v>924</v>
      </c>
      <c r="D362" s="254"/>
      <c r="E362" s="255">
        <v>14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201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33.75" outlineLevel="1" x14ac:dyDescent="0.2">
      <c r="A363" s="217"/>
      <c r="B363" s="218"/>
      <c r="C363" s="261" t="s">
        <v>925</v>
      </c>
      <c r="D363" s="254"/>
      <c r="E363" s="255">
        <v>149.048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201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61" t="s">
        <v>926</v>
      </c>
      <c r="D364" s="254"/>
      <c r="E364" s="255">
        <v>8.1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201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61" t="s">
        <v>927</v>
      </c>
      <c r="D365" s="254"/>
      <c r="E365" s="255">
        <v>5.58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201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40">
        <v>157</v>
      </c>
      <c r="B366" s="241" t="s">
        <v>762</v>
      </c>
      <c r="C366" s="250" t="s">
        <v>763</v>
      </c>
      <c r="D366" s="242" t="s">
        <v>196</v>
      </c>
      <c r="E366" s="243">
        <v>8.1590000000000007</v>
      </c>
      <c r="F366" s="244"/>
      <c r="G366" s="245">
        <f>ROUND(E366*F366,2)</f>
        <v>0</v>
      </c>
      <c r="H366" s="244"/>
      <c r="I366" s="245">
        <f>ROUND(E366*H366,2)</f>
        <v>0</v>
      </c>
      <c r="J366" s="244"/>
      <c r="K366" s="245">
        <f>ROUND(E366*J366,2)</f>
        <v>0</v>
      </c>
      <c r="L366" s="245">
        <v>21</v>
      </c>
      <c r="M366" s="245">
        <f>G366*(1+L366/100)</f>
        <v>0</v>
      </c>
      <c r="N366" s="243">
        <v>0</v>
      </c>
      <c r="O366" s="243">
        <f>ROUND(E366*N366,2)</f>
        <v>0</v>
      </c>
      <c r="P366" s="243">
        <v>0</v>
      </c>
      <c r="Q366" s="243">
        <f>ROUND(E366*P366,2)</f>
        <v>0</v>
      </c>
      <c r="R366" s="245" t="s">
        <v>422</v>
      </c>
      <c r="S366" s="245" t="s">
        <v>157</v>
      </c>
      <c r="T366" s="246" t="s">
        <v>157</v>
      </c>
      <c r="U366" s="221">
        <v>0.13400000000000001</v>
      </c>
      <c r="V366" s="221">
        <f>ROUND(E366*U366,2)</f>
        <v>1.0900000000000001</v>
      </c>
      <c r="W366" s="221"/>
      <c r="X366" s="221" t="s">
        <v>181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182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1">
        <v>158</v>
      </c>
      <c r="B367" s="232" t="s">
        <v>764</v>
      </c>
      <c r="C367" s="248" t="s">
        <v>765</v>
      </c>
      <c r="D367" s="233" t="s">
        <v>196</v>
      </c>
      <c r="E367" s="234">
        <v>8.1590000000000007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21</v>
      </c>
      <c r="M367" s="236">
        <f>G367*(1+L367/100)</f>
        <v>0</v>
      </c>
      <c r="N367" s="234">
        <v>1.6320000000000001E-2</v>
      </c>
      <c r="O367" s="234">
        <f>ROUND(E367*N367,2)</f>
        <v>0.13</v>
      </c>
      <c r="P367" s="234">
        <v>0</v>
      </c>
      <c r="Q367" s="234">
        <f>ROUND(E367*P367,2)</f>
        <v>0</v>
      </c>
      <c r="R367" s="236" t="s">
        <v>422</v>
      </c>
      <c r="S367" s="236" t="s">
        <v>157</v>
      </c>
      <c r="T367" s="237" t="s">
        <v>157</v>
      </c>
      <c r="U367" s="221">
        <v>0.42899999999999999</v>
      </c>
      <c r="V367" s="221">
        <f>ROUND(E367*U367,2)</f>
        <v>3.5</v>
      </c>
      <c r="W367" s="221"/>
      <c r="X367" s="221" t="s">
        <v>181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182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7"/>
      <c r="B368" s="218"/>
      <c r="C368" s="261" t="s">
        <v>928</v>
      </c>
      <c r="D368" s="254"/>
      <c r="E368" s="255">
        <v>1.9039999999999999</v>
      </c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201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61" t="s">
        <v>929</v>
      </c>
      <c r="D369" s="254"/>
      <c r="E369" s="255">
        <v>1.08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201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61" t="s">
        <v>930</v>
      </c>
      <c r="D370" s="254"/>
      <c r="E370" s="255">
        <v>5.1749999999999998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201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40">
        <v>159</v>
      </c>
      <c r="B371" s="241" t="s">
        <v>637</v>
      </c>
      <c r="C371" s="250" t="s">
        <v>638</v>
      </c>
      <c r="D371" s="242" t="s">
        <v>196</v>
      </c>
      <c r="E371" s="243">
        <v>176.72800000000001</v>
      </c>
      <c r="F371" s="244"/>
      <c r="G371" s="245">
        <f>ROUND(E371*F371,2)</f>
        <v>0</v>
      </c>
      <c r="H371" s="244"/>
      <c r="I371" s="245">
        <f>ROUND(E371*H371,2)</f>
        <v>0</v>
      </c>
      <c r="J371" s="244"/>
      <c r="K371" s="245">
        <f>ROUND(E371*J371,2)</f>
        <v>0</v>
      </c>
      <c r="L371" s="245">
        <v>21</v>
      </c>
      <c r="M371" s="245">
        <f>G371*(1+L371/100)</f>
        <v>0</v>
      </c>
      <c r="N371" s="243">
        <v>0</v>
      </c>
      <c r="O371" s="243">
        <f>ROUND(E371*N371,2)</f>
        <v>0</v>
      </c>
      <c r="P371" s="243">
        <v>2.3800000000000002E-2</v>
      </c>
      <c r="Q371" s="243">
        <f>ROUND(E371*P371,2)</f>
        <v>4.21</v>
      </c>
      <c r="R371" s="245" t="s">
        <v>422</v>
      </c>
      <c r="S371" s="245" t="s">
        <v>157</v>
      </c>
      <c r="T371" s="246" t="s">
        <v>157</v>
      </c>
      <c r="U371" s="221">
        <v>8.2000000000000003E-2</v>
      </c>
      <c r="V371" s="221">
        <f>ROUND(E371*U371,2)</f>
        <v>14.49</v>
      </c>
      <c r="W371" s="221"/>
      <c r="X371" s="221" t="s">
        <v>181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182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40">
        <v>160</v>
      </c>
      <c r="B372" s="241" t="s">
        <v>639</v>
      </c>
      <c r="C372" s="250" t="s">
        <v>640</v>
      </c>
      <c r="D372" s="242" t="s">
        <v>204</v>
      </c>
      <c r="E372" s="243">
        <v>41</v>
      </c>
      <c r="F372" s="244"/>
      <c r="G372" s="245">
        <f>ROUND(E372*F372,2)</f>
        <v>0</v>
      </c>
      <c r="H372" s="244"/>
      <c r="I372" s="245">
        <f>ROUND(E372*H372,2)</f>
        <v>0</v>
      </c>
      <c r="J372" s="244"/>
      <c r="K372" s="245">
        <f>ROUND(E372*J372,2)</f>
        <v>0</v>
      </c>
      <c r="L372" s="245">
        <v>21</v>
      </c>
      <c r="M372" s="245">
        <f>G372*(1+L372/100)</f>
        <v>0</v>
      </c>
      <c r="N372" s="243">
        <v>0</v>
      </c>
      <c r="O372" s="243">
        <f>ROUND(E372*N372,2)</f>
        <v>0</v>
      </c>
      <c r="P372" s="243">
        <v>0</v>
      </c>
      <c r="Q372" s="243">
        <f>ROUND(E372*P372,2)</f>
        <v>0</v>
      </c>
      <c r="R372" s="245" t="s">
        <v>422</v>
      </c>
      <c r="S372" s="245" t="s">
        <v>157</v>
      </c>
      <c r="T372" s="246" t="s">
        <v>157</v>
      </c>
      <c r="U372" s="221">
        <v>0.1</v>
      </c>
      <c r="V372" s="221">
        <f>ROUND(E372*U372,2)</f>
        <v>4.0999999999999996</v>
      </c>
      <c r="W372" s="221"/>
      <c r="X372" s="221" t="s">
        <v>181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182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2.5" outlineLevel="1" x14ac:dyDescent="0.2">
      <c r="A373" s="240">
        <v>161</v>
      </c>
      <c r="B373" s="241" t="s">
        <v>641</v>
      </c>
      <c r="C373" s="250" t="s">
        <v>642</v>
      </c>
      <c r="D373" s="242" t="s">
        <v>196</v>
      </c>
      <c r="E373" s="243">
        <v>176.72800000000001</v>
      </c>
      <c r="F373" s="244"/>
      <c r="G373" s="245">
        <f>ROUND(E373*F373,2)</f>
        <v>0</v>
      </c>
      <c r="H373" s="244"/>
      <c r="I373" s="245">
        <f>ROUND(E373*H373,2)</f>
        <v>0</v>
      </c>
      <c r="J373" s="244"/>
      <c r="K373" s="245">
        <f>ROUND(E373*J373,2)</f>
        <v>0</v>
      </c>
      <c r="L373" s="245">
        <v>21</v>
      </c>
      <c r="M373" s="245">
        <f>G373*(1+L373/100)</f>
        <v>0</v>
      </c>
      <c r="N373" s="243">
        <v>0</v>
      </c>
      <c r="O373" s="243">
        <f>ROUND(E373*N373,2)</f>
        <v>0</v>
      </c>
      <c r="P373" s="243">
        <v>0</v>
      </c>
      <c r="Q373" s="243">
        <f>ROUND(E373*P373,2)</f>
        <v>0</v>
      </c>
      <c r="R373" s="245" t="s">
        <v>422</v>
      </c>
      <c r="S373" s="245" t="s">
        <v>157</v>
      </c>
      <c r="T373" s="246" t="s">
        <v>157</v>
      </c>
      <c r="U373" s="221">
        <v>0.13400000000000001</v>
      </c>
      <c r="V373" s="221">
        <f>ROUND(E373*U373,2)</f>
        <v>23.68</v>
      </c>
      <c r="W373" s="221"/>
      <c r="X373" s="221" t="s">
        <v>181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182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2.5" outlineLevel="1" x14ac:dyDescent="0.2">
      <c r="A374" s="240">
        <v>162</v>
      </c>
      <c r="B374" s="241" t="s">
        <v>643</v>
      </c>
      <c r="C374" s="250" t="s">
        <v>644</v>
      </c>
      <c r="D374" s="242" t="s">
        <v>196</v>
      </c>
      <c r="E374" s="243">
        <v>176.72800000000001</v>
      </c>
      <c r="F374" s="244"/>
      <c r="G374" s="245">
        <f>ROUND(E374*F374,2)</f>
        <v>0</v>
      </c>
      <c r="H374" s="244"/>
      <c r="I374" s="245">
        <f>ROUND(E374*H374,2)</f>
        <v>0</v>
      </c>
      <c r="J374" s="244"/>
      <c r="K374" s="245">
        <f>ROUND(E374*J374,2)</f>
        <v>0</v>
      </c>
      <c r="L374" s="245">
        <v>21</v>
      </c>
      <c r="M374" s="245">
        <f>G374*(1+L374/100)</f>
        <v>0</v>
      </c>
      <c r="N374" s="243">
        <v>0</v>
      </c>
      <c r="O374" s="243">
        <f>ROUND(E374*N374,2)</f>
        <v>0</v>
      </c>
      <c r="P374" s="243">
        <v>0</v>
      </c>
      <c r="Q374" s="243">
        <f>ROUND(E374*P374,2)</f>
        <v>0</v>
      </c>
      <c r="R374" s="245" t="s">
        <v>422</v>
      </c>
      <c r="S374" s="245" t="s">
        <v>157</v>
      </c>
      <c r="T374" s="246" t="s">
        <v>157</v>
      </c>
      <c r="U374" s="221">
        <v>3.1E-2</v>
      </c>
      <c r="V374" s="221">
        <f>ROUND(E374*U374,2)</f>
        <v>5.48</v>
      </c>
      <c r="W374" s="221"/>
      <c r="X374" s="221" t="s">
        <v>181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182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2.5" outlineLevel="1" x14ac:dyDescent="0.2">
      <c r="A375" s="240">
        <v>163</v>
      </c>
      <c r="B375" s="241" t="s">
        <v>645</v>
      </c>
      <c r="C375" s="250" t="s">
        <v>646</v>
      </c>
      <c r="D375" s="242" t="s">
        <v>204</v>
      </c>
      <c r="E375" s="243">
        <v>43</v>
      </c>
      <c r="F375" s="244"/>
      <c r="G375" s="245">
        <f>ROUND(E375*F375,2)</f>
        <v>0</v>
      </c>
      <c r="H375" s="244"/>
      <c r="I375" s="245">
        <f>ROUND(E375*H375,2)</f>
        <v>0</v>
      </c>
      <c r="J375" s="244"/>
      <c r="K375" s="245">
        <f>ROUND(E375*J375,2)</f>
        <v>0</v>
      </c>
      <c r="L375" s="245">
        <v>21</v>
      </c>
      <c r="M375" s="245">
        <f>G375*(1+L375/100)</f>
        <v>0</v>
      </c>
      <c r="N375" s="243">
        <v>0</v>
      </c>
      <c r="O375" s="243">
        <f>ROUND(E375*N375,2)</f>
        <v>0</v>
      </c>
      <c r="P375" s="243">
        <v>0</v>
      </c>
      <c r="Q375" s="243">
        <f>ROUND(E375*P375,2)</f>
        <v>0</v>
      </c>
      <c r="R375" s="245" t="s">
        <v>422</v>
      </c>
      <c r="S375" s="245" t="s">
        <v>157</v>
      </c>
      <c r="T375" s="246" t="s">
        <v>157</v>
      </c>
      <c r="U375" s="221">
        <v>6.2E-2</v>
      </c>
      <c r="V375" s="221">
        <f>ROUND(E375*U375,2)</f>
        <v>2.67</v>
      </c>
      <c r="W375" s="221"/>
      <c r="X375" s="221" t="s">
        <v>181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182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3.75" outlineLevel="1" x14ac:dyDescent="0.2">
      <c r="A376" s="231">
        <v>164</v>
      </c>
      <c r="B376" s="232" t="s">
        <v>647</v>
      </c>
      <c r="C376" s="248" t="s">
        <v>648</v>
      </c>
      <c r="D376" s="233" t="s">
        <v>196</v>
      </c>
      <c r="E376" s="234">
        <v>184.887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4">
        <v>0</v>
      </c>
      <c r="O376" s="234">
        <f>ROUND(E376*N376,2)</f>
        <v>0</v>
      </c>
      <c r="P376" s="234">
        <v>0</v>
      </c>
      <c r="Q376" s="234">
        <f>ROUND(E376*P376,2)</f>
        <v>0</v>
      </c>
      <c r="R376" s="236" t="s">
        <v>422</v>
      </c>
      <c r="S376" s="236" t="s">
        <v>157</v>
      </c>
      <c r="T376" s="237" t="s">
        <v>157</v>
      </c>
      <c r="U376" s="221">
        <v>3.1E-2</v>
      </c>
      <c r="V376" s="221">
        <f>ROUND(E376*U376,2)</f>
        <v>5.73</v>
      </c>
      <c r="W376" s="221"/>
      <c r="X376" s="221" t="s">
        <v>181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182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17"/>
      <c r="B377" s="218"/>
      <c r="C377" s="261" t="s">
        <v>931</v>
      </c>
      <c r="D377" s="254"/>
      <c r="E377" s="255">
        <v>8.1590000000000007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201</v>
      </c>
      <c r="AH377" s="210">
        <v>5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61" t="s">
        <v>932</v>
      </c>
      <c r="D378" s="254"/>
      <c r="E378" s="255">
        <v>176.72800000000001</v>
      </c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201</v>
      </c>
      <c r="AH378" s="210">
        <v>5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1" x14ac:dyDescent="0.2">
      <c r="A379" s="240">
        <v>165</v>
      </c>
      <c r="B379" s="241" t="s">
        <v>650</v>
      </c>
      <c r="C379" s="250" t="s">
        <v>651</v>
      </c>
      <c r="D379" s="242" t="s">
        <v>196</v>
      </c>
      <c r="E379" s="243">
        <v>176.72800000000001</v>
      </c>
      <c r="F379" s="244"/>
      <c r="G379" s="245">
        <f>ROUND(E379*F379,2)</f>
        <v>0</v>
      </c>
      <c r="H379" s="244"/>
      <c r="I379" s="245">
        <f>ROUND(E379*H379,2)</f>
        <v>0</v>
      </c>
      <c r="J379" s="244"/>
      <c r="K379" s="245">
        <f>ROUND(E379*J379,2)</f>
        <v>0</v>
      </c>
      <c r="L379" s="245">
        <v>21</v>
      </c>
      <c r="M379" s="245">
        <f>G379*(1+L379/100)</f>
        <v>0</v>
      </c>
      <c r="N379" s="243">
        <v>0</v>
      </c>
      <c r="O379" s="243">
        <f>ROUND(E379*N379,2)</f>
        <v>0</v>
      </c>
      <c r="P379" s="243">
        <v>0</v>
      </c>
      <c r="Q379" s="243">
        <f>ROUND(E379*P379,2)</f>
        <v>0</v>
      </c>
      <c r="R379" s="245" t="s">
        <v>422</v>
      </c>
      <c r="S379" s="245" t="s">
        <v>157</v>
      </c>
      <c r="T379" s="246" t="s">
        <v>157</v>
      </c>
      <c r="U379" s="221">
        <v>6.2E-2</v>
      </c>
      <c r="V379" s="221">
        <f>ROUND(E379*U379,2)</f>
        <v>10.96</v>
      </c>
      <c r="W379" s="221"/>
      <c r="X379" s="221" t="s">
        <v>181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182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31">
        <v>166</v>
      </c>
      <c r="B380" s="232" t="s">
        <v>652</v>
      </c>
      <c r="C380" s="248" t="s">
        <v>653</v>
      </c>
      <c r="D380" s="233" t="s">
        <v>196</v>
      </c>
      <c r="E380" s="234">
        <v>176.72800000000001</v>
      </c>
      <c r="F380" s="235"/>
      <c r="G380" s="236">
        <f>ROUND(E380*F380,2)</f>
        <v>0</v>
      </c>
      <c r="H380" s="235"/>
      <c r="I380" s="236">
        <f>ROUND(E380*H380,2)</f>
        <v>0</v>
      </c>
      <c r="J380" s="235"/>
      <c r="K380" s="236">
        <f>ROUND(E380*J380,2)</f>
        <v>0</v>
      </c>
      <c r="L380" s="236">
        <v>21</v>
      </c>
      <c r="M380" s="236">
        <f>G380*(1+L380/100)</f>
        <v>0</v>
      </c>
      <c r="N380" s="234">
        <v>0</v>
      </c>
      <c r="O380" s="234">
        <f>ROUND(E380*N380,2)</f>
        <v>0</v>
      </c>
      <c r="P380" s="234">
        <v>0</v>
      </c>
      <c r="Q380" s="234">
        <f>ROUND(E380*P380,2)</f>
        <v>0</v>
      </c>
      <c r="R380" s="236" t="s">
        <v>422</v>
      </c>
      <c r="S380" s="236" t="s">
        <v>157</v>
      </c>
      <c r="T380" s="237" t="s">
        <v>157</v>
      </c>
      <c r="U380" s="221">
        <v>5.1999999999999998E-2</v>
      </c>
      <c r="V380" s="221">
        <f>ROUND(E380*U380,2)</f>
        <v>9.19</v>
      </c>
      <c r="W380" s="221"/>
      <c r="X380" s="221" t="s">
        <v>181</v>
      </c>
      <c r="Y380" s="210"/>
      <c r="Z380" s="210"/>
      <c r="AA380" s="210"/>
      <c r="AB380" s="210"/>
      <c r="AC380" s="210"/>
      <c r="AD380" s="210"/>
      <c r="AE380" s="210"/>
      <c r="AF380" s="210"/>
      <c r="AG380" s="210" t="s">
        <v>182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17"/>
      <c r="B381" s="218"/>
      <c r="C381" s="260" t="s">
        <v>654</v>
      </c>
      <c r="D381" s="256"/>
      <c r="E381" s="256"/>
      <c r="F381" s="256"/>
      <c r="G381" s="256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199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0">
        <v>167</v>
      </c>
      <c r="B382" s="241" t="s">
        <v>933</v>
      </c>
      <c r="C382" s="250" t="s">
        <v>934</v>
      </c>
      <c r="D382" s="242" t="s">
        <v>204</v>
      </c>
      <c r="E382" s="243">
        <v>1</v>
      </c>
      <c r="F382" s="244"/>
      <c r="G382" s="245">
        <f>ROUND(E382*F382,2)</f>
        <v>0</v>
      </c>
      <c r="H382" s="244"/>
      <c r="I382" s="245">
        <f>ROUND(E382*H382,2)</f>
        <v>0</v>
      </c>
      <c r="J382" s="244"/>
      <c r="K382" s="245">
        <f>ROUND(E382*J382,2)</f>
        <v>0</v>
      </c>
      <c r="L382" s="245">
        <v>21</v>
      </c>
      <c r="M382" s="245">
        <f>G382*(1+L382/100)</f>
        <v>0</v>
      </c>
      <c r="N382" s="243">
        <v>2.4E-2</v>
      </c>
      <c r="O382" s="243">
        <f>ROUND(E382*N382,2)</f>
        <v>0.02</v>
      </c>
      <c r="P382" s="243">
        <v>0</v>
      </c>
      <c r="Q382" s="243">
        <f>ROUND(E382*P382,2)</f>
        <v>0</v>
      </c>
      <c r="R382" s="245"/>
      <c r="S382" s="245" t="s">
        <v>180</v>
      </c>
      <c r="T382" s="246" t="s">
        <v>158</v>
      </c>
      <c r="U382" s="221">
        <v>0</v>
      </c>
      <c r="V382" s="221">
        <f>ROUND(E382*U382,2)</f>
        <v>0</v>
      </c>
      <c r="W382" s="221"/>
      <c r="X382" s="221" t="s">
        <v>312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313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40">
        <v>168</v>
      </c>
      <c r="B383" s="241" t="s">
        <v>935</v>
      </c>
      <c r="C383" s="250" t="s">
        <v>936</v>
      </c>
      <c r="D383" s="242" t="s">
        <v>204</v>
      </c>
      <c r="E383" s="243">
        <v>1</v>
      </c>
      <c r="F383" s="244"/>
      <c r="G383" s="245">
        <f>ROUND(E383*F383,2)</f>
        <v>0</v>
      </c>
      <c r="H383" s="244"/>
      <c r="I383" s="245">
        <f>ROUND(E383*H383,2)</f>
        <v>0</v>
      </c>
      <c r="J383" s="244"/>
      <c r="K383" s="245">
        <f>ROUND(E383*J383,2)</f>
        <v>0</v>
      </c>
      <c r="L383" s="245">
        <v>21</v>
      </c>
      <c r="M383" s="245">
        <f>G383*(1+L383/100)</f>
        <v>0</v>
      </c>
      <c r="N383" s="243">
        <v>9.2999999999999999E-2</v>
      </c>
      <c r="O383" s="243">
        <f>ROUND(E383*N383,2)</f>
        <v>0.09</v>
      </c>
      <c r="P383" s="243">
        <v>0</v>
      </c>
      <c r="Q383" s="243">
        <f>ROUND(E383*P383,2)</f>
        <v>0</v>
      </c>
      <c r="R383" s="245"/>
      <c r="S383" s="245" t="s">
        <v>180</v>
      </c>
      <c r="T383" s="246" t="s">
        <v>158</v>
      </c>
      <c r="U383" s="221">
        <v>0</v>
      </c>
      <c r="V383" s="221">
        <f>ROUND(E383*U383,2)</f>
        <v>0</v>
      </c>
      <c r="W383" s="221"/>
      <c r="X383" s="221" t="s">
        <v>312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313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31">
        <v>169</v>
      </c>
      <c r="B384" s="232" t="s">
        <v>937</v>
      </c>
      <c r="C384" s="248" t="s">
        <v>938</v>
      </c>
      <c r="D384" s="233" t="s">
        <v>204</v>
      </c>
      <c r="E384" s="234">
        <v>1</v>
      </c>
      <c r="F384" s="235"/>
      <c r="G384" s="236">
        <f>ROUND(E384*F384,2)</f>
        <v>0</v>
      </c>
      <c r="H384" s="235"/>
      <c r="I384" s="236">
        <f>ROUND(E384*H384,2)</f>
        <v>0</v>
      </c>
      <c r="J384" s="235"/>
      <c r="K384" s="236">
        <f>ROUND(E384*J384,2)</f>
        <v>0</v>
      </c>
      <c r="L384" s="236">
        <v>21</v>
      </c>
      <c r="M384" s="236">
        <f>G384*(1+L384/100)</f>
        <v>0</v>
      </c>
      <c r="N384" s="234">
        <v>9.2999999999999999E-2</v>
      </c>
      <c r="O384" s="234">
        <f>ROUND(E384*N384,2)</f>
        <v>0.09</v>
      </c>
      <c r="P384" s="234">
        <v>0</v>
      </c>
      <c r="Q384" s="234">
        <f>ROUND(E384*P384,2)</f>
        <v>0</v>
      </c>
      <c r="R384" s="236"/>
      <c r="S384" s="236" t="s">
        <v>180</v>
      </c>
      <c r="T384" s="237" t="s">
        <v>158</v>
      </c>
      <c r="U384" s="221">
        <v>0</v>
      </c>
      <c r="V384" s="221">
        <f>ROUND(E384*U384,2)</f>
        <v>0</v>
      </c>
      <c r="W384" s="221"/>
      <c r="X384" s="221" t="s">
        <v>312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313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17">
        <v>170</v>
      </c>
      <c r="B385" s="218" t="s">
        <v>655</v>
      </c>
      <c r="C385" s="263" t="s">
        <v>656</v>
      </c>
      <c r="D385" s="219" t="s">
        <v>0</v>
      </c>
      <c r="E385" s="258"/>
      <c r="F385" s="222"/>
      <c r="G385" s="221">
        <f>ROUND(E385*F385,2)</f>
        <v>0</v>
      </c>
      <c r="H385" s="222"/>
      <c r="I385" s="221">
        <f>ROUND(E385*H385,2)</f>
        <v>0</v>
      </c>
      <c r="J385" s="222"/>
      <c r="K385" s="221">
        <f>ROUND(E385*J385,2)</f>
        <v>0</v>
      </c>
      <c r="L385" s="221">
        <v>21</v>
      </c>
      <c r="M385" s="221">
        <f>G385*(1+L385/100)</f>
        <v>0</v>
      </c>
      <c r="N385" s="220">
        <v>0</v>
      </c>
      <c r="O385" s="220">
        <f>ROUND(E385*N385,2)</f>
        <v>0</v>
      </c>
      <c r="P385" s="220">
        <v>0</v>
      </c>
      <c r="Q385" s="220">
        <f>ROUND(E385*P385,2)</f>
        <v>0</v>
      </c>
      <c r="R385" s="221" t="s">
        <v>422</v>
      </c>
      <c r="S385" s="221" t="s">
        <v>157</v>
      </c>
      <c r="T385" s="221" t="s">
        <v>233</v>
      </c>
      <c r="U385" s="221">
        <v>0</v>
      </c>
      <c r="V385" s="221">
        <f>ROUND(E385*U385,2)</f>
        <v>0</v>
      </c>
      <c r="W385" s="221"/>
      <c r="X385" s="221" t="s">
        <v>324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325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x14ac:dyDescent="0.2">
      <c r="A386" s="224" t="s">
        <v>152</v>
      </c>
      <c r="B386" s="225" t="s">
        <v>114</v>
      </c>
      <c r="C386" s="247" t="s">
        <v>115</v>
      </c>
      <c r="D386" s="226"/>
      <c r="E386" s="227"/>
      <c r="F386" s="228"/>
      <c r="G386" s="228">
        <f>SUMIF(AG387:AG402,"&lt;&gt;NOR",G387:G402)</f>
        <v>0</v>
      </c>
      <c r="H386" s="228"/>
      <c r="I386" s="228">
        <f>SUM(I387:I402)</f>
        <v>0</v>
      </c>
      <c r="J386" s="228"/>
      <c r="K386" s="228">
        <f>SUM(K387:K402)</f>
        <v>0</v>
      </c>
      <c r="L386" s="228"/>
      <c r="M386" s="228">
        <f>SUM(M387:M402)</f>
        <v>0</v>
      </c>
      <c r="N386" s="227"/>
      <c r="O386" s="227">
        <f>SUM(O387:O402)</f>
        <v>0.77</v>
      </c>
      <c r="P386" s="227"/>
      <c r="Q386" s="227">
        <f>SUM(Q387:Q402)</f>
        <v>0</v>
      </c>
      <c r="R386" s="228"/>
      <c r="S386" s="228"/>
      <c r="T386" s="229"/>
      <c r="U386" s="223"/>
      <c r="V386" s="223">
        <f>SUM(V387:V402)</f>
        <v>314.43</v>
      </c>
      <c r="W386" s="223"/>
      <c r="X386" s="223"/>
      <c r="AG386" t="s">
        <v>153</v>
      </c>
    </row>
    <row r="387" spans="1:60" outlineLevel="1" x14ac:dyDescent="0.2">
      <c r="A387" s="231">
        <v>171</v>
      </c>
      <c r="B387" s="232" t="s">
        <v>657</v>
      </c>
      <c r="C387" s="248" t="s">
        <v>658</v>
      </c>
      <c r="D387" s="233" t="s">
        <v>217</v>
      </c>
      <c r="E387" s="234">
        <v>110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21</v>
      </c>
      <c r="M387" s="236">
        <f>G387*(1+L387/100)</f>
        <v>0</v>
      </c>
      <c r="N387" s="234">
        <v>0</v>
      </c>
      <c r="O387" s="234">
        <f>ROUND(E387*N387,2)</f>
        <v>0</v>
      </c>
      <c r="P387" s="234">
        <v>0</v>
      </c>
      <c r="Q387" s="234">
        <f>ROUND(E387*P387,2)</f>
        <v>0</v>
      </c>
      <c r="R387" s="236" t="s">
        <v>659</v>
      </c>
      <c r="S387" s="236" t="s">
        <v>157</v>
      </c>
      <c r="T387" s="237" t="s">
        <v>157</v>
      </c>
      <c r="U387" s="221">
        <v>1.15E-2</v>
      </c>
      <c r="V387" s="221">
        <f>ROUND(E387*U387,2)</f>
        <v>1.27</v>
      </c>
      <c r="W387" s="221"/>
      <c r="X387" s="221" t="s">
        <v>181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182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7"/>
      <c r="B388" s="218"/>
      <c r="C388" s="260" t="s">
        <v>660</v>
      </c>
      <c r="D388" s="256"/>
      <c r="E388" s="256"/>
      <c r="F388" s="256"/>
      <c r="G388" s="256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199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1">
        <v>172</v>
      </c>
      <c r="B389" s="232" t="s">
        <v>661</v>
      </c>
      <c r="C389" s="248" t="s">
        <v>662</v>
      </c>
      <c r="D389" s="233" t="s">
        <v>217</v>
      </c>
      <c r="E389" s="234">
        <v>61</v>
      </c>
      <c r="F389" s="235"/>
      <c r="G389" s="236">
        <f>ROUND(E389*F389,2)</f>
        <v>0</v>
      </c>
      <c r="H389" s="235"/>
      <c r="I389" s="236">
        <f>ROUND(E389*H389,2)</f>
        <v>0</v>
      </c>
      <c r="J389" s="235"/>
      <c r="K389" s="236">
        <f>ROUND(E389*J389,2)</f>
        <v>0</v>
      </c>
      <c r="L389" s="236">
        <v>21</v>
      </c>
      <c r="M389" s="236">
        <f>G389*(1+L389/100)</f>
        <v>0</v>
      </c>
      <c r="N389" s="234">
        <v>0</v>
      </c>
      <c r="O389" s="234">
        <f>ROUND(E389*N389,2)</f>
        <v>0</v>
      </c>
      <c r="P389" s="234">
        <v>0</v>
      </c>
      <c r="Q389" s="234">
        <f>ROUND(E389*P389,2)</f>
        <v>0</v>
      </c>
      <c r="R389" s="236" t="s">
        <v>659</v>
      </c>
      <c r="S389" s="236" t="s">
        <v>157</v>
      </c>
      <c r="T389" s="237" t="s">
        <v>157</v>
      </c>
      <c r="U389" s="221">
        <v>1.15E-2</v>
      </c>
      <c r="V389" s="221">
        <f>ROUND(E389*U389,2)</f>
        <v>0.7</v>
      </c>
      <c r="W389" s="221"/>
      <c r="X389" s="221" t="s">
        <v>181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182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17"/>
      <c r="B390" s="218"/>
      <c r="C390" s="260" t="s">
        <v>660</v>
      </c>
      <c r="D390" s="256"/>
      <c r="E390" s="256"/>
      <c r="F390" s="256"/>
      <c r="G390" s="256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10"/>
      <c r="Z390" s="210"/>
      <c r="AA390" s="210"/>
      <c r="AB390" s="210"/>
      <c r="AC390" s="210"/>
      <c r="AD390" s="210"/>
      <c r="AE390" s="210"/>
      <c r="AF390" s="210"/>
      <c r="AG390" s="210" t="s">
        <v>199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1">
        <v>173</v>
      </c>
      <c r="B391" s="232" t="s">
        <v>939</v>
      </c>
      <c r="C391" s="248" t="s">
        <v>940</v>
      </c>
      <c r="D391" s="233" t="s">
        <v>217</v>
      </c>
      <c r="E391" s="234">
        <v>245</v>
      </c>
      <c r="F391" s="235"/>
      <c r="G391" s="236">
        <f>ROUND(E391*F391,2)</f>
        <v>0</v>
      </c>
      <c r="H391" s="235"/>
      <c r="I391" s="236">
        <f>ROUND(E391*H391,2)</f>
        <v>0</v>
      </c>
      <c r="J391" s="235"/>
      <c r="K391" s="236">
        <f>ROUND(E391*J391,2)</f>
        <v>0</v>
      </c>
      <c r="L391" s="236">
        <v>21</v>
      </c>
      <c r="M391" s="236">
        <f>G391*(1+L391/100)</f>
        <v>0</v>
      </c>
      <c r="N391" s="234">
        <v>0</v>
      </c>
      <c r="O391" s="234">
        <f>ROUND(E391*N391,2)</f>
        <v>0</v>
      </c>
      <c r="P391" s="234">
        <v>0</v>
      </c>
      <c r="Q391" s="234">
        <f>ROUND(E391*P391,2)</f>
        <v>0</v>
      </c>
      <c r="R391" s="236" t="s">
        <v>659</v>
      </c>
      <c r="S391" s="236" t="s">
        <v>157</v>
      </c>
      <c r="T391" s="237" t="s">
        <v>157</v>
      </c>
      <c r="U391" s="221">
        <v>1.21E-2</v>
      </c>
      <c r="V391" s="221">
        <f>ROUND(E391*U391,2)</f>
        <v>2.96</v>
      </c>
      <c r="W391" s="221"/>
      <c r="X391" s="221" t="s">
        <v>181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182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17"/>
      <c r="B392" s="218"/>
      <c r="C392" s="260" t="s">
        <v>660</v>
      </c>
      <c r="D392" s="256"/>
      <c r="E392" s="256"/>
      <c r="F392" s="256"/>
      <c r="G392" s="256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199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1">
        <v>174</v>
      </c>
      <c r="B393" s="232" t="s">
        <v>663</v>
      </c>
      <c r="C393" s="248" t="s">
        <v>664</v>
      </c>
      <c r="D393" s="233" t="s">
        <v>217</v>
      </c>
      <c r="E393" s="234">
        <v>27</v>
      </c>
      <c r="F393" s="235"/>
      <c r="G393" s="236">
        <f>ROUND(E393*F393,2)</f>
        <v>0</v>
      </c>
      <c r="H393" s="235"/>
      <c r="I393" s="236">
        <f>ROUND(E393*H393,2)</f>
        <v>0</v>
      </c>
      <c r="J393" s="235"/>
      <c r="K393" s="236">
        <f>ROUND(E393*J393,2)</f>
        <v>0</v>
      </c>
      <c r="L393" s="236">
        <v>21</v>
      </c>
      <c r="M393" s="236">
        <f>G393*(1+L393/100)</f>
        <v>0</v>
      </c>
      <c r="N393" s="234">
        <v>0</v>
      </c>
      <c r="O393" s="234">
        <f>ROUND(E393*N393,2)</f>
        <v>0</v>
      </c>
      <c r="P393" s="234">
        <v>0</v>
      </c>
      <c r="Q393" s="234">
        <f>ROUND(E393*P393,2)</f>
        <v>0</v>
      </c>
      <c r="R393" s="236" t="s">
        <v>659</v>
      </c>
      <c r="S393" s="236" t="s">
        <v>157</v>
      </c>
      <c r="T393" s="237" t="s">
        <v>157</v>
      </c>
      <c r="U393" s="221">
        <v>1.23E-2</v>
      </c>
      <c r="V393" s="221">
        <f>ROUND(E393*U393,2)</f>
        <v>0.33</v>
      </c>
      <c r="W393" s="221"/>
      <c r="X393" s="221" t="s">
        <v>181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182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60" t="s">
        <v>660</v>
      </c>
      <c r="D394" s="256"/>
      <c r="E394" s="256"/>
      <c r="F394" s="256"/>
      <c r="G394" s="256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199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1">
        <v>175</v>
      </c>
      <c r="B395" s="232" t="s">
        <v>665</v>
      </c>
      <c r="C395" s="248" t="s">
        <v>666</v>
      </c>
      <c r="D395" s="233" t="s">
        <v>667</v>
      </c>
      <c r="E395" s="234">
        <v>725.75</v>
      </c>
      <c r="F395" s="235"/>
      <c r="G395" s="236">
        <f>ROUND(E395*F395,2)</f>
        <v>0</v>
      </c>
      <c r="H395" s="235"/>
      <c r="I395" s="236">
        <f>ROUND(E395*H395,2)</f>
        <v>0</v>
      </c>
      <c r="J395" s="235"/>
      <c r="K395" s="236">
        <f>ROUND(E395*J395,2)</f>
        <v>0</v>
      </c>
      <c r="L395" s="236">
        <v>21</v>
      </c>
      <c r="M395" s="236">
        <f>G395*(1+L395/100)</f>
        <v>0</v>
      </c>
      <c r="N395" s="234">
        <v>6.0000000000000002E-5</v>
      </c>
      <c r="O395" s="234">
        <f>ROUND(E395*N395,2)</f>
        <v>0.04</v>
      </c>
      <c r="P395" s="234">
        <v>0</v>
      </c>
      <c r="Q395" s="234">
        <f>ROUND(E395*P395,2)</f>
        <v>0</v>
      </c>
      <c r="R395" s="236" t="s">
        <v>659</v>
      </c>
      <c r="S395" s="236" t="s">
        <v>157</v>
      </c>
      <c r="T395" s="237" t="s">
        <v>157</v>
      </c>
      <c r="U395" s="221">
        <v>0.42599999999999999</v>
      </c>
      <c r="V395" s="221">
        <f>ROUND(E395*U395,2)</f>
        <v>309.17</v>
      </c>
      <c r="W395" s="221"/>
      <c r="X395" s="221" t="s">
        <v>181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182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61" t="s">
        <v>941</v>
      </c>
      <c r="D396" s="254"/>
      <c r="E396" s="255">
        <v>547.5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201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/>
      <c r="B397" s="218"/>
      <c r="C397" s="261" t="s">
        <v>942</v>
      </c>
      <c r="D397" s="254"/>
      <c r="E397" s="255">
        <v>67.5</v>
      </c>
      <c r="F397" s="221"/>
      <c r="G397" s="221"/>
      <c r="H397" s="221"/>
      <c r="I397" s="221"/>
      <c r="J397" s="221"/>
      <c r="K397" s="221"/>
      <c r="L397" s="221"/>
      <c r="M397" s="221"/>
      <c r="N397" s="220"/>
      <c r="O397" s="220"/>
      <c r="P397" s="220"/>
      <c r="Q397" s="220"/>
      <c r="R397" s="221"/>
      <c r="S397" s="221"/>
      <c r="T397" s="221"/>
      <c r="U397" s="221"/>
      <c r="V397" s="221"/>
      <c r="W397" s="221"/>
      <c r="X397" s="221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201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61" t="s">
        <v>943</v>
      </c>
      <c r="D398" s="254"/>
      <c r="E398" s="255">
        <v>110.75</v>
      </c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201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31">
        <v>176</v>
      </c>
      <c r="B399" s="232" t="s">
        <v>670</v>
      </c>
      <c r="C399" s="248" t="s">
        <v>671</v>
      </c>
      <c r="D399" s="233" t="s">
        <v>667</v>
      </c>
      <c r="E399" s="234">
        <v>725.75</v>
      </c>
      <c r="F399" s="235"/>
      <c r="G399" s="236">
        <f>ROUND(E399*F399,2)</f>
        <v>0</v>
      </c>
      <c r="H399" s="235"/>
      <c r="I399" s="236">
        <f>ROUND(E399*H399,2)</f>
        <v>0</v>
      </c>
      <c r="J399" s="235"/>
      <c r="K399" s="236">
        <f>ROUND(E399*J399,2)</f>
        <v>0</v>
      </c>
      <c r="L399" s="236">
        <v>21</v>
      </c>
      <c r="M399" s="236">
        <f>G399*(1+L399/100)</f>
        <v>0</v>
      </c>
      <c r="N399" s="234">
        <v>1E-3</v>
      </c>
      <c r="O399" s="234">
        <f>ROUND(E399*N399,2)</f>
        <v>0.73</v>
      </c>
      <c r="P399" s="234">
        <v>0</v>
      </c>
      <c r="Q399" s="234">
        <f>ROUND(E399*P399,2)</f>
        <v>0</v>
      </c>
      <c r="R399" s="236" t="s">
        <v>311</v>
      </c>
      <c r="S399" s="236" t="s">
        <v>157</v>
      </c>
      <c r="T399" s="237" t="s">
        <v>157</v>
      </c>
      <c r="U399" s="221">
        <v>0</v>
      </c>
      <c r="V399" s="221">
        <f>ROUND(E399*U399,2)</f>
        <v>0</v>
      </c>
      <c r="W399" s="221"/>
      <c r="X399" s="221" t="s">
        <v>312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313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61" t="s">
        <v>944</v>
      </c>
      <c r="D400" s="254"/>
      <c r="E400" s="255">
        <v>725.75</v>
      </c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201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>
        <v>177</v>
      </c>
      <c r="B401" s="218" t="s">
        <v>673</v>
      </c>
      <c r="C401" s="263" t="s">
        <v>674</v>
      </c>
      <c r="D401" s="219" t="s">
        <v>0</v>
      </c>
      <c r="E401" s="258"/>
      <c r="F401" s="222"/>
      <c r="G401" s="221">
        <f>ROUND(E401*F401,2)</f>
        <v>0</v>
      </c>
      <c r="H401" s="222"/>
      <c r="I401" s="221">
        <f>ROUND(E401*H401,2)</f>
        <v>0</v>
      </c>
      <c r="J401" s="222"/>
      <c r="K401" s="221">
        <f>ROUND(E401*J401,2)</f>
        <v>0</v>
      </c>
      <c r="L401" s="221">
        <v>21</v>
      </c>
      <c r="M401" s="221">
        <f>G401*(1+L401/100)</f>
        <v>0</v>
      </c>
      <c r="N401" s="220">
        <v>0</v>
      </c>
      <c r="O401" s="220">
        <f>ROUND(E401*N401,2)</f>
        <v>0</v>
      </c>
      <c r="P401" s="220">
        <v>0</v>
      </c>
      <c r="Q401" s="220">
        <f>ROUND(E401*P401,2)</f>
        <v>0</v>
      </c>
      <c r="R401" s="221" t="s">
        <v>659</v>
      </c>
      <c r="S401" s="221" t="s">
        <v>157</v>
      </c>
      <c r="T401" s="221" t="s">
        <v>233</v>
      </c>
      <c r="U401" s="221">
        <v>0</v>
      </c>
      <c r="V401" s="221">
        <f>ROUND(E401*U401,2)</f>
        <v>0</v>
      </c>
      <c r="W401" s="221"/>
      <c r="X401" s="221" t="s">
        <v>324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325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64" t="s">
        <v>480</v>
      </c>
      <c r="D402" s="259"/>
      <c r="E402" s="259"/>
      <c r="F402" s="259"/>
      <c r="G402" s="259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10"/>
      <c r="Z402" s="210"/>
      <c r="AA402" s="210"/>
      <c r="AB402" s="210"/>
      <c r="AC402" s="210"/>
      <c r="AD402" s="210"/>
      <c r="AE402" s="210"/>
      <c r="AF402" s="210"/>
      <c r="AG402" s="210" t="s">
        <v>199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x14ac:dyDescent="0.2">
      <c r="A403" s="224" t="s">
        <v>152</v>
      </c>
      <c r="B403" s="225" t="s">
        <v>116</v>
      </c>
      <c r="C403" s="247" t="s">
        <v>117</v>
      </c>
      <c r="D403" s="226"/>
      <c r="E403" s="227"/>
      <c r="F403" s="228"/>
      <c r="G403" s="228">
        <f>SUMIF(AG404:AG405,"&lt;&gt;NOR",G404:G405)</f>
        <v>0</v>
      </c>
      <c r="H403" s="228"/>
      <c r="I403" s="228">
        <f>SUM(I404:I405)</f>
        <v>0</v>
      </c>
      <c r="J403" s="228"/>
      <c r="K403" s="228">
        <f>SUM(K404:K405)</f>
        <v>0</v>
      </c>
      <c r="L403" s="228"/>
      <c r="M403" s="228">
        <f>SUM(M404:M405)</f>
        <v>0</v>
      </c>
      <c r="N403" s="227"/>
      <c r="O403" s="227">
        <f>SUM(O404:O405)</f>
        <v>0.14000000000000001</v>
      </c>
      <c r="P403" s="227"/>
      <c r="Q403" s="227">
        <f>SUM(Q404:Q405)</f>
        <v>0</v>
      </c>
      <c r="R403" s="228"/>
      <c r="S403" s="228"/>
      <c r="T403" s="229"/>
      <c r="U403" s="223"/>
      <c r="V403" s="223">
        <f>SUM(V404:V405)</f>
        <v>68.61</v>
      </c>
      <c r="W403" s="223"/>
      <c r="X403" s="223"/>
      <c r="AG403" t="s">
        <v>153</v>
      </c>
    </row>
    <row r="404" spans="1:60" ht="22.5" outlineLevel="1" x14ac:dyDescent="0.2">
      <c r="A404" s="231">
        <v>178</v>
      </c>
      <c r="B404" s="232" t="s">
        <v>675</v>
      </c>
      <c r="C404" s="248" t="s">
        <v>676</v>
      </c>
      <c r="D404" s="233" t="s">
        <v>196</v>
      </c>
      <c r="E404" s="234">
        <v>168.57599999999999</v>
      </c>
      <c r="F404" s="235"/>
      <c r="G404" s="236">
        <f>ROUND(E404*F404,2)</f>
        <v>0</v>
      </c>
      <c r="H404" s="235"/>
      <c r="I404" s="236">
        <f>ROUND(E404*H404,2)</f>
        <v>0</v>
      </c>
      <c r="J404" s="235"/>
      <c r="K404" s="236">
        <f>ROUND(E404*J404,2)</f>
        <v>0</v>
      </c>
      <c r="L404" s="236">
        <v>21</v>
      </c>
      <c r="M404" s="236">
        <f>G404*(1+L404/100)</f>
        <v>0</v>
      </c>
      <c r="N404" s="234">
        <v>8.0999999999999996E-4</v>
      </c>
      <c r="O404" s="234">
        <f>ROUND(E404*N404,2)</f>
        <v>0.14000000000000001</v>
      </c>
      <c r="P404" s="234">
        <v>0</v>
      </c>
      <c r="Q404" s="234">
        <f>ROUND(E404*P404,2)</f>
        <v>0</v>
      </c>
      <c r="R404" s="236" t="s">
        <v>677</v>
      </c>
      <c r="S404" s="236" t="s">
        <v>157</v>
      </c>
      <c r="T404" s="237" t="s">
        <v>157</v>
      </c>
      <c r="U404" s="221">
        <v>0.40699999999999997</v>
      </c>
      <c r="V404" s="221">
        <f>ROUND(E404*U404,2)</f>
        <v>68.61</v>
      </c>
      <c r="W404" s="221"/>
      <c r="X404" s="221" t="s">
        <v>181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182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/>
      <c r="B405" s="218"/>
      <c r="C405" s="261" t="s">
        <v>649</v>
      </c>
      <c r="D405" s="254"/>
      <c r="E405" s="255">
        <v>168.57599999999999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201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x14ac:dyDescent="0.2">
      <c r="A406" s="224" t="s">
        <v>152</v>
      </c>
      <c r="B406" s="225" t="s">
        <v>118</v>
      </c>
      <c r="C406" s="247" t="s">
        <v>119</v>
      </c>
      <c r="D406" s="226"/>
      <c r="E406" s="227"/>
      <c r="F406" s="228"/>
      <c r="G406" s="228">
        <f>SUMIF(AG407:AG409,"&lt;&gt;NOR",G407:G409)</f>
        <v>0</v>
      </c>
      <c r="H406" s="228"/>
      <c r="I406" s="228">
        <f>SUM(I407:I409)</f>
        <v>0</v>
      </c>
      <c r="J406" s="228"/>
      <c r="K406" s="228">
        <f>SUM(K407:K409)</f>
        <v>0</v>
      </c>
      <c r="L406" s="228"/>
      <c r="M406" s="228">
        <f>SUM(M407:M409)</f>
        <v>0</v>
      </c>
      <c r="N406" s="227"/>
      <c r="O406" s="227">
        <f>SUM(O407:O409)</f>
        <v>0.01</v>
      </c>
      <c r="P406" s="227"/>
      <c r="Q406" s="227">
        <f>SUM(Q407:Q409)</f>
        <v>0</v>
      </c>
      <c r="R406" s="228"/>
      <c r="S406" s="228"/>
      <c r="T406" s="229"/>
      <c r="U406" s="223"/>
      <c r="V406" s="223">
        <f>SUM(V407:V409)</f>
        <v>8.0399999999999991</v>
      </c>
      <c r="W406" s="223"/>
      <c r="X406" s="223"/>
      <c r="AG406" t="s">
        <v>153</v>
      </c>
    </row>
    <row r="407" spans="1:60" outlineLevel="1" x14ac:dyDescent="0.2">
      <c r="A407" s="231">
        <v>179</v>
      </c>
      <c r="B407" s="232" t="s">
        <v>678</v>
      </c>
      <c r="C407" s="248" t="s">
        <v>679</v>
      </c>
      <c r="D407" s="233" t="s">
        <v>196</v>
      </c>
      <c r="E407" s="234">
        <v>59.84</v>
      </c>
      <c r="F407" s="235"/>
      <c r="G407" s="236">
        <f>ROUND(E407*F407,2)</f>
        <v>0</v>
      </c>
      <c r="H407" s="235"/>
      <c r="I407" s="236">
        <f>ROUND(E407*H407,2)</f>
        <v>0</v>
      </c>
      <c r="J407" s="235"/>
      <c r="K407" s="236">
        <f>ROUND(E407*J407,2)</f>
        <v>0</v>
      </c>
      <c r="L407" s="236">
        <v>21</v>
      </c>
      <c r="M407" s="236">
        <f>G407*(1+L407/100)</f>
        <v>0</v>
      </c>
      <c r="N407" s="234">
        <v>2.2000000000000001E-4</v>
      </c>
      <c r="O407" s="234">
        <f>ROUND(E407*N407,2)</f>
        <v>0.01</v>
      </c>
      <c r="P407" s="234">
        <v>0</v>
      </c>
      <c r="Q407" s="234">
        <f>ROUND(E407*P407,2)</f>
        <v>0</v>
      </c>
      <c r="R407" s="236" t="s">
        <v>297</v>
      </c>
      <c r="S407" s="236" t="s">
        <v>157</v>
      </c>
      <c r="T407" s="237" t="s">
        <v>157</v>
      </c>
      <c r="U407" s="221">
        <v>0.13439000000000001</v>
      </c>
      <c r="V407" s="221">
        <f>ROUND(E407*U407,2)</f>
        <v>8.0399999999999991</v>
      </c>
      <c r="W407" s="221"/>
      <c r="X407" s="221" t="s">
        <v>298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299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7"/>
      <c r="B408" s="218"/>
      <c r="C408" s="261" t="s">
        <v>945</v>
      </c>
      <c r="D408" s="254"/>
      <c r="E408" s="255">
        <v>11</v>
      </c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201</v>
      </c>
      <c r="AH408" s="210">
        <v>5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61" t="s">
        <v>946</v>
      </c>
      <c r="D409" s="254"/>
      <c r="E409" s="255">
        <v>48.84</v>
      </c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201</v>
      </c>
      <c r="AH409" s="210">
        <v>5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x14ac:dyDescent="0.2">
      <c r="A410" s="224" t="s">
        <v>152</v>
      </c>
      <c r="B410" s="225" t="s">
        <v>120</v>
      </c>
      <c r="C410" s="247" t="s">
        <v>121</v>
      </c>
      <c r="D410" s="226"/>
      <c r="E410" s="227"/>
      <c r="F410" s="228"/>
      <c r="G410" s="228">
        <f>SUMIF(AG411:AG419,"&lt;&gt;NOR",G411:G419)</f>
        <v>0</v>
      </c>
      <c r="H410" s="228"/>
      <c r="I410" s="228">
        <f>SUM(I411:I419)</f>
        <v>0</v>
      </c>
      <c r="J410" s="228"/>
      <c r="K410" s="228">
        <f>SUM(K411:K419)</f>
        <v>0</v>
      </c>
      <c r="L410" s="228"/>
      <c r="M410" s="228">
        <f>SUM(M411:M419)</f>
        <v>0</v>
      </c>
      <c r="N410" s="227"/>
      <c r="O410" s="227">
        <f>SUM(O411:O419)</f>
        <v>0</v>
      </c>
      <c r="P410" s="227"/>
      <c r="Q410" s="227">
        <f>SUM(Q411:Q419)</f>
        <v>0</v>
      </c>
      <c r="R410" s="228"/>
      <c r="S410" s="228"/>
      <c r="T410" s="229"/>
      <c r="U410" s="223"/>
      <c r="V410" s="223">
        <f>SUM(V411:V419)</f>
        <v>191.3</v>
      </c>
      <c r="W410" s="223"/>
      <c r="X410" s="223"/>
      <c r="AG410" t="s">
        <v>153</v>
      </c>
    </row>
    <row r="411" spans="1:60" outlineLevel="1" x14ac:dyDescent="0.2">
      <c r="A411" s="240">
        <v>180</v>
      </c>
      <c r="B411" s="241" t="s">
        <v>682</v>
      </c>
      <c r="C411" s="250" t="s">
        <v>683</v>
      </c>
      <c r="D411" s="242" t="s">
        <v>248</v>
      </c>
      <c r="E411" s="243">
        <v>105.80754</v>
      </c>
      <c r="F411" s="244"/>
      <c r="G411" s="245">
        <f>ROUND(E411*F411,2)</f>
        <v>0</v>
      </c>
      <c r="H411" s="244"/>
      <c r="I411" s="245">
        <f>ROUND(E411*H411,2)</f>
        <v>0</v>
      </c>
      <c r="J411" s="244"/>
      <c r="K411" s="245">
        <f>ROUND(E411*J411,2)</f>
        <v>0</v>
      </c>
      <c r="L411" s="245">
        <v>21</v>
      </c>
      <c r="M411" s="245">
        <f>G411*(1+L411/100)</f>
        <v>0</v>
      </c>
      <c r="N411" s="243">
        <v>0</v>
      </c>
      <c r="O411" s="243">
        <f>ROUND(E411*N411,2)</f>
        <v>0</v>
      </c>
      <c r="P411" s="243">
        <v>0</v>
      </c>
      <c r="Q411" s="243">
        <f>ROUND(E411*P411,2)</f>
        <v>0</v>
      </c>
      <c r="R411" s="245"/>
      <c r="S411" s="245" t="s">
        <v>157</v>
      </c>
      <c r="T411" s="246" t="s">
        <v>157</v>
      </c>
      <c r="U411" s="221">
        <v>0.26500000000000001</v>
      </c>
      <c r="V411" s="221">
        <f>ROUND(E411*U411,2)</f>
        <v>28.04</v>
      </c>
      <c r="W411" s="221"/>
      <c r="X411" s="221" t="s">
        <v>684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685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31">
        <v>181</v>
      </c>
      <c r="B412" s="232" t="s">
        <v>688</v>
      </c>
      <c r="C412" s="248" t="s">
        <v>689</v>
      </c>
      <c r="D412" s="233" t="s">
        <v>248</v>
      </c>
      <c r="E412" s="234">
        <v>105.80754</v>
      </c>
      <c r="F412" s="235"/>
      <c r="G412" s="236">
        <f>ROUND(E412*F412,2)</f>
        <v>0</v>
      </c>
      <c r="H412" s="235"/>
      <c r="I412" s="236">
        <f>ROUND(E412*H412,2)</f>
        <v>0</v>
      </c>
      <c r="J412" s="235"/>
      <c r="K412" s="236">
        <f>ROUND(E412*J412,2)</f>
        <v>0</v>
      </c>
      <c r="L412" s="236">
        <v>21</v>
      </c>
      <c r="M412" s="236">
        <f>G412*(1+L412/100)</f>
        <v>0</v>
      </c>
      <c r="N412" s="234">
        <v>0</v>
      </c>
      <c r="O412" s="234">
        <f>ROUND(E412*N412,2)</f>
        <v>0</v>
      </c>
      <c r="P412" s="234">
        <v>0</v>
      </c>
      <c r="Q412" s="234">
        <f>ROUND(E412*P412,2)</f>
        <v>0</v>
      </c>
      <c r="R412" s="236" t="s">
        <v>329</v>
      </c>
      <c r="S412" s="236" t="s">
        <v>157</v>
      </c>
      <c r="T412" s="237" t="s">
        <v>157</v>
      </c>
      <c r="U412" s="221">
        <v>0.49</v>
      </c>
      <c r="V412" s="221">
        <f>ROUND(E412*U412,2)</f>
        <v>51.85</v>
      </c>
      <c r="W412" s="221"/>
      <c r="X412" s="221" t="s">
        <v>684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685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49" t="s">
        <v>690</v>
      </c>
      <c r="D413" s="238"/>
      <c r="E413" s="238"/>
      <c r="F413" s="238"/>
      <c r="G413" s="238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162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40">
        <v>182</v>
      </c>
      <c r="B414" s="241" t="s">
        <v>691</v>
      </c>
      <c r="C414" s="250" t="s">
        <v>692</v>
      </c>
      <c r="D414" s="242" t="s">
        <v>248</v>
      </c>
      <c r="E414" s="243">
        <v>952.26786000000004</v>
      </c>
      <c r="F414" s="244"/>
      <c r="G414" s="245">
        <f>ROUND(E414*F414,2)</f>
        <v>0</v>
      </c>
      <c r="H414" s="244"/>
      <c r="I414" s="245">
        <f>ROUND(E414*H414,2)</f>
        <v>0</v>
      </c>
      <c r="J414" s="244"/>
      <c r="K414" s="245">
        <f>ROUND(E414*J414,2)</f>
        <v>0</v>
      </c>
      <c r="L414" s="245">
        <v>21</v>
      </c>
      <c r="M414" s="245">
        <f>G414*(1+L414/100)</f>
        <v>0</v>
      </c>
      <c r="N414" s="243">
        <v>0</v>
      </c>
      <c r="O414" s="243">
        <f>ROUND(E414*N414,2)</f>
        <v>0</v>
      </c>
      <c r="P414" s="243">
        <v>0</v>
      </c>
      <c r="Q414" s="243">
        <f>ROUND(E414*P414,2)</f>
        <v>0</v>
      </c>
      <c r="R414" s="245" t="s">
        <v>329</v>
      </c>
      <c r="S414" s="245" t="s">
        <v>157</v>
      </c>
      <c r="T414" s="246" t="s">
        <v>157</v>
      </c>
      <c r="U414" s="221">
        <v>0</v>
      </c>
      <c r="V414" s="221">
        <f>ROUND(E414*U414,2)</f>
        <v>0</v>
      </c>
      <c r="W414" s="221"/>
      <c r="X414" s="221" t="s">
        <v>684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685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40">
        <v>183</v>
      </c>
      <c r="B415" s="241" t="s">
        <v>693</v>
      </c>
      <c r="C415" s="250" t="s">
        <v>694</v>
      </c>
      <c r="D415" s="242" t="s">
        <v>248</v>
      </c>
      <c r="E415" s="243">
        <v>105.80754</v>
      </c>
      <c r="F415" s="244"/>
      <c r="G415" s="245">
        <f>ROUND(E415*F415,2)</f>
        <v>0</v>
      </c>
      <c r="H415" s="244"/>
      <c r="I415" s="245">
        <f>ROUND(E415*H415,2)</f>
        <v>0</v>
      </c>
      <c r="J415" s="244"/>
      <c r="K415" s="245">
        <f>ROUND(E415*J415,2)</f>
        <v>0</v>
      </c>
      <c r="L415" s="245">
        <v>21</v>
      </c>
      <c r="M415" s="245">
        <f>G415*(1+L415/100)</f>
        <v>0</v>
      </c>
      <c r="N415" s="243">
        <v>0</v>
      </c>
      <c r="O415" s="243">
        <f>ROUND(E415*N415,2)</f>
        <v>0</v>
      </c>
      <c r="P415" s="243">
        <v>0</v>
      </c>
      <c r="Q415" s="243">
        <f>ROUND(E415*P415,2)</f>
        <v>0</v>
      </c>
      <c r="R415" s="245" t="s">
        <v>329</v>
      </c>
      <c r="S415" s="245" t="s">
        <v>157</v>
      </c>
      <c r="T415" s="246" t="s">
        <v>157</v>
      </c>
      <c r="U415" s="221">
        <v>0.94199999999999995</v>
      </c>
      <c r="V415" s="221">
        <f>ROUND(E415*U415,2)</f>
        <v>99.67</v>
      </c>
      <c r="W415" s="221"/>
      <c r="X415" s="221" t="s">
        <v>684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685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40">
        <v>184</v>
      </c>
      <c r="B416" s="241" t="s">
        <v>695</v>
      </c>
      <c r="C416" s="250" t="s">
        <v>696</v>
      </c>
      <c r="D416" s="242" t="s">
        <v>248</v>
      </c>
      <c r="E416" s="243">
        <v>105.80754</v>
      </c>
      <c r="F416" s="244"/>
      <c r="G416" s="245">
        <f>ROUND(E416*F416,2)</f>
        <v>0</v>
      </c>
      <c r="H416" s="244"/>
      <c r="I416" s="245">
        <f>ROUND(E416*H416,2)</f>
        <v>0</v>
      </c>
      <c r="J416" s="244"/>
      <c r="K416" s="245">
        <f>ROUND(E416*J416,2)</f>
        <v>0</v>
      </c>
      <c r="L416" s="245">
        <v>21</v>
      </c>
      <c r="M416" s="245">
        <f>G416*(1+L416/100)</f>
        <v>0</v>
      </c>
      <c r="N416" s="243">
        <v>0</v>
      </c>
      <c r="O416" s="243">
        <f>ROUND(E416*N416,2)</f>
        <v>0</v>
      </c>
      <c r="P416" s="243">
        <v>0</v>
      </c>
      <c r="Q416" s="243">
        <f>ROUND(E416*P416,2)</f>
        <v>0</v>
      </c>
      <c r="R416" s="245" t="s">
        <v>329</v>
      </c>
      <c r="S416" s="245" t="s">
        <v>157</v>
      </c>
      <c r="T416" s="246" t="s">
        <v>157</v>
      </c>
      <c r="U416" s="221">
        <v>0.105</v>
      </c>
      <c r="V416" s="221">
        <f>ROUND(E416*U416,2)</f>
        <v>11.11</v>
      </c>
      <c r="W416" s="221"/>
      <c r="X416" s="221" t="s">
        <v>684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685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40">
        <v>185</v>
      </c>
      <c r="B417" s="241" t="s">
        <v>697</v>
      </c>
      <c r="C417" s="250" t="s">
        <v>698</v>
      </c>
      <c r="D417" s="242" t="s">
        <v>248</v>
      </c>
      <c r="E417" s="243">
        <v>105.80754</v>
      </c>
      <c r="F417" s="244"/>
      <c r="G417" s="245">
        <f>ROUND(E417*F417,2)</f>
        <v>0</v>
      </c>
      <c r="H417" s="244"/>
      <c r="I417" s="245">
        <f>ROUND(E417*H417,2)</f>
        <v>0</v>
      </c>
      <c r="J417" s="244"/>
      <c r="K417" s="245">
        <f>ROUND(E417*J417,2)</f>
        <v>0</v>
      </c>
      <c r="L417" s="245">
        <v>21</v>
      </c>
      <c r="M417" s="245">
        <f>G417*(1+L417/100)</f>
        <v>0</v>
      </c>
      <c r="N417" s="243">
        <v>0</v>
      </c>
      <c r="O417" s="243">
        <f>ROUND(E417*N417,2)</f>
        <v>0</v>
      </c>
      <c r="P417" s="243">
        <v>0</v>
      </c>
      <c r="Q417" s="243">
        <f>ROUND(E417*P417,2)</f>
        <v>0</v>
      </c>
      <c r="R417" s="245" t="s">
        <v>329</v>
      </c>
      <c r="S417" s="245" t="s">
        <v>157</v>
      </c>
      <c r="T417" s="246" t="s">
        <v>157</v>
      </c>
      <c r="U417" s="221">
        <v>0</v>
      </c>
      <c r="V417" s="221">
        <f>ROUND(E417*U417,2)</f>
        <v>0</v>
      </c>
      <c r="W417" s="221"/>
      <c r="X417" s="221" t="s">
        <v>684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685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">
      <c r="A418" s="231">
        <v>186</v>
      </c>
      <c r="B418" s="232" t="s">
        <v>699</v>
      </c>
      <c r="C418" s="248" t="s">
        <v>700</v>
      </c>
      <c r="D418" s="233" t="s">
        <v>248</v>
      </c>
      <c r="E418" s="234">
        <v>105.80754</v>
      </c>
      <c r="F418" s="235"/>
      <c r="G418" s="236">
        <f>ROUND(E418*F418,2)</f>
        <v>0</v>
      </c>
      <c r="H418" s="235"/>
      <c r="I418" s="236">
        <f>ROUND(E418*H418,2)</f>
        <v>0</v>
      </c>
      <c r="J418" s="235"/>
      <c r="K418" s="236">
        <f>ROUND(E418*J418,2)</f>
        <v>0</v>
      </c>
      <c r="L418" s="236">
        <v>21</v>
      </c>
      <c r="M418" s="236">
        <f>G418*(1+L418/100)</f>
        <v>0</v>
      </c>
      <c r="N418" s="234">
        <v>0</v>
      </c>
      <c r="O418" s="234">
        <f>ROUND(E418*N418,2)</f>
        <v>0</v>
      </c>
      <c r="P418" s="234">
        <v>0</v>
      </c>
      <c r="Q418" s="234">
        <f>ROUND(E418*P418,2)</f>
        <v>0</v>
      </c>
      <c r="R418" s="236" t="s">
        <v>701</v>
      </c>
      <c r="S418" s="236" t="s">
        <v>157</v>
      </c>
      <c r="T418" s="237" t="s">
        <v>157</v>
      </c>
      <c r="U418" s="221">
        <v>6.0000000000000001E-3</v>
      </c>
      <c r="V418" s="221">
        <f>ROUND(E418*U418,2)</f>
        <v>0.63</v>
      </c>
      <c r="W418" s="221"/>
      <c r="X418" s="221" t="s">
        <v>684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685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17"/>
      <c r="B419" s="218"/>
      <c r="C419" s="260" t="s">
        <v>702</v>
      </c>
      <c r="D419" s="256"/>
      <c r="E419" s="256"/>
      <c r="F419" s="256"/>
      <c r="G419" s="256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199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x14ac:dyDescent="0.2">
      <c r="A420" s="3"/>
      <c r="B420" s="4"/>
      <c r="C420" s="251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AE420">
        <v>15</v>
      </c>
      <c r="AF420">
        <v>21</v>
      </c>
      <c r="AG420" t="s">
        <v>139</v>
      </c>
    </row>
    <row r="421" spans="1:60" x14ac:dyDescent="0.2">
      <c r="A421" s="213"/>
      <c r="B421" s="214" t="s">
        <v>29</v>
      </c>
      <c r="C421" s="252"/>
      <c r="D421" s="215"/>
      <c r="E421" s="216"/>
      <c r="F421" s="216"/>
      <c r="G421" s="230">
        <f>G8+G98+G157+G160+G170+G172+G197+G220+G303+G343+G359+G386+G403+G406+G410</f>
        <v>0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AE421">
        <f>SUMIF(L7:L419,AE420,G7:G419)</f>
        <v>0</v>
      </c>
      <c r="AF421">
        <f>SUMIF(L7:L419,AF420,G7:G419)</f>
        <v>0</v>
      </c>
      <c r="AG421" t="s">
        <v>191</v>
      </c>
    </row>
    <row r="422" spans="1:60" x14ac:dyDescent="0.2">
      <c r="C422" s="253"/>
      <c r="D422" s="10"/>
      <c r="AG422" t="s">
        <v>192</v>
      </c>
    </row>
    <row r="423" spans="1:60" x14ac:dyDescent="0.2">
      <c r="D423" s="10"/>
    </row>
    <row r="424" spans="1:60" x14ac:dyDescent="0.2">
      <c r="D424" s="10"/>
    </row>
    <row r="425" spans="1:60" x14ac:dyDescent="0.2">
      <c r="D425" s="10"/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Fhwoz67J4pADu+OM4g6ydQ1Nh3M47irYJfZ5dL9/XH72fJHraCs2AooB1oZfRTBiIZeqTXpSLVPpvIzUSrc4A==" saltValue="bDh596V8B8PSswmlXeOniQ==" spinCount="100000" sheet="1"/>
  <mergeCells count="73">
    <mergeCell ref="C419:G419"/>
    <mergeCell ref="C388:G388"/>
    <mergeCell ref="C390:G390"/>
    <mergeCell ref="C392:G392"/>
    <mergeCell ref="C394:G394"/>
    <mergeCell ref="C402:G402"/>
    <mergeCell ref="C413:G413"/>
    <mergeCell ref="C311:G311"/>
    <mergeCell ref="C313:G313"/>
    <mergeCell ref="C315:G315"/>
    <mergeCell ref="C317:G317"/>
    <mergeCell ref="C319:G319"/>
    <mergeCell ref="C381:G381"/>
    <mergeCell ref="C291:G291"/>
    <mergeCell ref="C294:G294"/>
    <mergeCell ref="C302:G302"/>
    <mergeCell ref="C305:G305"/>
    <mergeCell ref="C307:G307"/>
    <mergeCell ref="C309:G309"/>
    <mergeCell ref="C261:G261"/>
    <mergeCell ref="C263:G263"/>
    <mergeCell ref="C265:G265"/>
    <mergeCell ref="C272:G272"/>
    <mergeCell ref="C283:G283"/>
    <mergeCell ref="C288:G288"/>
    <mergeCell ref="C248:G248"/>
    <mergeCell ref="C249:G249"/>
    <mergeCell ref="C254:G254"/>
    <mergeCell ref="C255:G255"/>
    <mergeCell ref="C256:G256"/>
    <mergeCell ref="C259:G259"/>
    <mergeCell ref="C234:G234"/>
    <mergeCell ref="C235:G235"/>
    <mergeCell ref="C240:G240"/>
    <mergeCell ref="C241:G241"/>
    <mergeCell ref="C242:G242"/>
    <mergeCell ref="C247:G247"/>
    <mergeCell ref="C144:G144"/>
    <mergeCell ref="C163:G163"/>
    <mergeCell ref="C199:G199"/>
    <mergeCell ref="C200:G200"/>
    <mergeCell ref="C219:G219"/>
    <mergeCell ref="C233:G233"/>
    <mergeCell ref="C117:G117"/>
    <mergeCell ref="C119:G119"/>
    <mergeCell ref="C132:G132"/>
    <mergeCell ref="C134:G134"/>
    <mergeCell ref="C136:G136"/>
    <mergeCell ref="C142:G142"/>
    <mergeCell ref="C84:G84"/>
    <mergeCell ref="C87:G87"/>
    <mergeCell ref="C88:G88"/>
    <mergeCell ref="C97:G97"/>
    <mergeCell ref="C100:G100"/>
    <mergeCell ref="C115:G115"/>
    <mergeCell ref="C35:G35"/>
    <mergeCell ref="C38:G38"/>
    <mergeCell ref="C41:G41"/>
    <mergeCell ref="C43:G43"/>
    <mergeCell ref="C55:G55"/>
    <mergeCell ref="C81:G81"/>
    <mergeCell ref="C18:G18"/>
    <mergeCell ref="C20:G20"/>
    <mergeCell ref="C23:G23"/>
    <mergeCell ref="C26:G26"/>
    <mergeCell ref="C30:G30"/>
    <mergeCell ref="C33:G33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2CD4-2C39-4EAA-9489-CEFAA1358F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55</v>
      </c>
      <c r="C3" s="199" t="s">
        <v>56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SUMIF(AG9:AG45,"&lt;&gt;NOR",G9:G45)</f>
        <v>0</v>
      </c>
      <c r="H8" s="228"/>
      <c r="I8" s="228">
        <f>SUM(I9:I45)</f>
        <v>0</v>
      </c>
      <c r="J8" s="228"/>
      <c r="K8" s="228">
        <f>SUM(K9:K45)</f>
        <v>0</v>
      </c>
      <c r="L8" s="228"/>
      <c r="M8" s="228">
        <f>SUM(M9:M45)</f>
        <v>0</v>
      </c>
      <c r="N8" s="227"/>
      <c r="O8" s="227">
        <f>SUM(O9:O45)</f>
        <v>20.049999999999997</v>
      </c>
      <c r="P8" s="227"/>
      <c r="Q8" s="227">
        <f>SUM(Q9:Q45)</f>
        <v>0</v>
      </c>
      <c r="R8" s="228"/>
      <c r="S8" s="228"/>
      <c r="T8" s="229"/>
      <c r="U8" s="223"/>
      <c r="V8" s="223">
        <f>SUM(V9:V45)</f>
        <v>249.43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33.6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3.96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29.44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947</v>
      </c>
      <c r="D11" s="254"/>
      <c r="E11" s="255">
        <v>33.6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206</v>
      </c>
      <c r="C12" s="248" t="s">
        <v>207</v>
      </c>
      <c r="D12" s="233" t="s">
        <v>204</v>
      </c>
      <c r="E12" s="234">
        <v>6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5.0200000000000002E-2</v>
      </c>
      <c r="O12" s="234">
        <f>ROUND(E12*N12,2)</f>
        <v>0.3</v>
      </c>
      <c r="P12" s="234">
        <v>0</v>
      </c>
      <c r="Q12" s="234">
        <f>ROUND(E12*P12,2)</f>
        <v>0</v>
      </c>
      <c r="R12" s="236" t="s">
        <v>208</v>
      </c>
      <c r="S12" s="236" t="s">
        <v>157</v>
      </c>
      <c r="T12" s="237" t="s">
        <v>157</v>
      </c>
      <c r="U12" s="221">
        <v>1.006</v>
      </c>
      <c r="V12" s="221">
        <f>ROUND(E12*U12,2)</f>
        <v>6.04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209</v>
      </c>
      <c r="D13" s="256"/>
      <c r="E13" s="256"/>
      <c r="F13" s="256"/>
      <c r="G13" s="25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199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948</v>
      </c>
      <c r="D14" s="254"/>
      <c r="E14" s="255">
        <v>6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201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211</v>
      </c>
      <c r="C15" s="248" t="s">
        <v>212</v>
      </c>
      <c r="D15" s="233" t="s">
        <v>204</v>
      </c>
      <c r="E15" s="234">
        <v>6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1.074E-2</v>
      </c>
      <c r="O15" s="234">
        <f>ROUND(E15*N15,2)</f>
        <v>0.06</v>
      </c>
      <c r="P15" s="234">
        <v>0</v>
      </c>
      <c r="Q15" s="234">
        <f>ROUND(E15*P15,2)</f>
        <v>0</v>
      </c>
      <c r="R15" s="236" t="s">
        <v>208</v>
      </c>
      <c r="S15" s="236" t="s">
        <v>157</v>
      </c>
      <c r="T15" s="237" t="s">
        <v>157</v>
      </c>
      <c r="U15" s="221">
        <v>0.51171</v>
      </c>
      <c r="V15" s="221">
        <f>ROUND(E15*U15,2)</f>
        <v>3.07</v>
      </c>
      <c r="W15" s="221"/>
      <c r="X15" s="221" t="s">
        <v>181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213</v>
      </c>
      <c r="D16" s="256"/>
      <c r="E16" s="256"/>
      <c r="F16" s="256"/>
      <c r="G16" s="25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199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jakoukoliv maltou, z pomocného pracovního lešení o výšce podlahy do 1900 mm a pro zatížení do 1,5 kPa,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949</v>
      </c>
      <c r="D17" s="254"/>
      <c r="E17" s="255">
        <v>6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4</v>
      </c>
      <c r="B18" s="232" t="s">
        <v>705</v>
      </c>
      <c r="C18" s="248" t="s">
        <v>706</v>
      </c>
      <c r="D18" s="233" t="s">
        <v>204</v>
      </c>
      <c r="E18" s="234">
        <v>26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8.6700000000000006E-3</v>
      </c>
      <c r="O18" s="234">
        <f>ROUND(E18*N18,2)</f>
        <v>0.23</v>
      </c>
      <c r="P18" s="234">
        <v>0</v>
      </c>
      <c r="Q18" s="234">
        <f>ROUND(E18*P18,2)</f>
        <v>0</v>
      </c>
      <c r="R18" s="236" t="s">
        <v>208</v>
      </c>
      <c r="S18" s="236" t="s">
        <v>157</v>
      </c>
      <c r="T18" s="237" t="s">
        <v>157</v>
      </c>
      <c r="U18" s="221">
        <v>0.35974</v>
      </c>
      <c r="V18" s="221">
        <f>ROUND(E18*U18,2)</f>
        <v>9.35</v>
      </c>
      <c r="W18" s="221"/>
      <c r="X18" s="221" t="s">
        <v>181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213</v>
      </c>
      <c r="D19" s="256"/>
      <c r="E19" s="256"/>
      <c r="F19" s="256"/>
      <c r="G19" s="256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199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9" t="str">
        <f>C19</f>
        <v>jakoukoliv maltou, z pomocného pracovního lešení o výšce podlahy do 1900 mm a pro zatížení do 1,5 kPa,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950</v>
      </c>
      <c r="D20" s="254"/>
      <c r="E20" s="255">
        <v>24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201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951</v>
      </c>
      <c r="D21" s="254"/>
      <c r="E21" s="255">
        <v>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1">
        <v>5</v>
      </c>
      <c r="B22" s="232" t="s">
        <v>215</v>
      </c>
      <c r="C22" s="248" t="s">
        <v>216</v>
      </c>
      <c r="D22" s="233" t="s">
        <v>217</v>
      </c>
      <c r="E22" s="234">
        <v>72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2.5989999999999999E-2</v>
      </c>
      <c r="O22" s="234">
        <f>ROUND(E22*N22,2)</f>
        <v>1.87</v>
      </c>
      <c r="P22" s="234">
        <v>0</v>
      </c>
      <c r="Q22" s="234">
        <f>ROUND(E22*P22,2)</f>
        <v>0</v>
      </c>
      <c r="R22" s="236" t="s">
        <v>208</v>
      </c>
      <c r="S22" s="236" t="s">
        <v>157</v>
      </c>
      <c r="T22" s="237" t="s">
        <v>157</v>
      </c>
      <c r="U22" s="221">
        <v>0.26900000000000002</v>
      </c>
      <c r="V22" s="221">
        <f>ROUND(E22*U22,2)</f>
        <v>19.37</v>
      </c>
      <c r="W22" s="221"/>
      <c r="X22" s="221" t="s">
        <v>181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218</v>
      </c>
      <c r="D23" s="256"/>
      <c r="E23" s="256"/>
      <c r="F23" s="256"/>
      <c r="G23" s="25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952</v>
      </c>
      <c r="D24" s="254"/>
      <c r="E24" s="255">
        <v>72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201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6</v>
      </c>
      <c r="B25" s="232" t="s">
        <v>220</v>
      </c>
      <c r="C25" s="248" t="s">
        <v>221</v>
      </c>
      <c r="D25" s="233" t="s">
        <v>217</v>
      </c>
      <c r="E25" s="234">
        <v>60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3.465E-2</v>
      </c>
      <c r="O25" s="234">
        <f>ROUND(E25*N25,2)</f>
        <v>2.08</v>
      </c>
      <c r="P25" s="234">
        <v>0</v>
      </c>
      <c r="Q25" s="234">
        <f>ROUND(E25*P25,2)</f>
        <v>0</v>
      </c>
      <c r="R25" s="236" t="s">
        <v>208</v>
      </c>
      <c r="S25" s="236" t="s">
        <v>157</v>
      </c>
      <c r="T25" s="237" t="s">
        <v>157</v>
      </c>
      <c r="U25" s="221">
        <v>0.29799999999999999</v>
      </c>
      <c r="V25" s="221">
        <f>ROUND(E25*U25,2)</f>
        <v>17.88</v>
      </c>
      <c r="W25" s="221"/>
      <c r="X25" s="221" t="s">
        <v>181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218</v>
      </c>
      <c r="D26" s="256"/>
      <c r="E26" s="256"/>
      <c r="F26" s="256"/>
      <c r="G26" s="256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199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953</v>
      </c>
      <c r="D27" s="254"/>
      <c r="E27" s="255">
        <v>60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201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7</v>
      </c>
      <c r="B28" s="232" t="s">
        <v>223</v>
      </c>
      <c r="C28" s="248" t="s">
        <v>224</v>
      </c>
      <c r="D28" s="233" t="s">
        <v>196</v>
      </c>
      <c r="E28" s="234">
        <v>32.4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6.8000000000000005E-2</v>
      </c>
      <c r="O28" s="234">
        <f>ROUND(E28*N28,2)</f>
        <v>2.2000000000000002</v>
      </c>
      <c r="P28" s="234">
        <v>0</v>
      </c>
      <c r="Q28" s="234">
        <f>ROUND(E28*P28,2)</f>
        <v>0</v>
      </c>
      <c r="R28" s="236" t="s">
        <v>208</v>
      </c>
      <c r="S28" s="236" t="s">
        <v>157</v>
      </c>
      <c r="T28" s="237" t="s">
        <v>157</v>
      </c>
      <c r="U28" s="221">
        <v>0.71397999999999995</v>
      </c>
      <c r="V28" s="221">
        <f>ROUND(E28*U28,2)</f>
        <v>23.13</v>
      </c>
      <c r="W28" s="221"/>
      <c r="X28" s="221" t="s">
        <v>181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218</v>
      </c>
      <c r="D29" s="256"/>
      <c r="E29" s="256"/>
      <c r="F29" s="256"/>
      <c r="G29" s="256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954</v>
      </c>
      <c r="D30" s="254"/>
      <c r="E30" s="255">
        <v>18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201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955</v>
      </c>
      <c r="D31" s="254"/>
      <c r="E31" s="255">
        <v>14.4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1">
        <v>8</v>
      </c>
      <c r="B32" s="232" t="s">
        <v>227</v>
      </c>
      <c r="C32" s="248" t="s">
        <v>228</v>
      </c>
      <c r="D32" s="233" t="s">
        <v>196</v>
      </c>
      <c r="E32" s="234">
        <v>35.64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3.6069999999999998E-2</v>
      </c>
      <c r="O32" s="234">
        <f>ROUND(E32*N32,2)</f>
        <v>1.29</v>
      </c>
      <c r="P32" s="234">
        <v>0</v>
      </c>
      <c r="Q32" s="234">
        <f>ROUND(E32*P32,2)</f>
        <v>0</v>
      </c>
      <c r="R32" s="236" t="s">
        <v>208</v>
      </c>
      <c r="S32" s="236" t="s">
        <v>157</v>
      </c>
      <c r="T32" s="237" t="s">
        <v>157</v>
      </c>
      <c r="U32" s="221">
        <v>1.58036</v>
      </c>
      <c r="V32" s="221">
        <f>ROUND(E32*U32,2)</f>
        <v>56.32</v>
      </c>
      <c r="W32" s="221"/>
      <c r="X32" s="221" t="s">
        <v>181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229</v>
      </c>
      <c r="D33" s="256"/>
      <c r="E33" s="256"/>
      <c r="F33" s="256"/>
      <c r="G33" s="25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956</v>
      </c>
      <c r="D34" s="254"/>
      <c r="E34" s="255">
        <v>35.64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9</v>
      </c>
      <c r="B35" s="232" t="s">
        <v>240</v>
      </c>
      <c r="C35" s="248" t="s">
        <v>241</v>
      </c>
      <c r="D35" s="233" t="s">
        <v>237</v>
      </c>
      <c r="E35" s="234">
        <v>1.5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2.5</v>
      </c>
      <c r="O35" s="234">
        <f>ROUND(E35*N35,2)</f>
        <v>3.75</v>
      </c>
      <c r="P35" s="234">
        <v>0</v>
      </c>
      <c r="Q35" s="234">
        <f>ROUND(E35*P35,2)</f>
        <v>0</v>
      </c>
      <c r="R35" s="236" t="s">
        <v>208</v>
      </c>
      <c r="S35" s="236" t="s">
        <v>157</v>
      </c>
      <c r="T35" s="237" t="s">
        <v>157</v>
      </c>
      <c r="U35" s="221">
        <v>5.33</v>
      </c>
      <c r="V35" s="221">
        <f>ROUND(E35*U35,2)</f>
        <v>8</v>
      </c>
      <c r="W35" s="221"/>
      <c r="X35" s="221" t="s">
        <v>181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238</v>
      </c>
      <c r="D36" s="256"/>
      <c r="E36" s="256"/>
      <c r="F36" s="256"/>
      <c r="G36" s="25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957</v>
      </c>
      <c r="D37" s="254"/>
      <c r="E37" s="255">
        <v>1.5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1">
        <v>10</v>
      </c>
      <c r="B38" s="232" t="s">
        <v>257</v>
      </c>
      <c r="C38" s="248" t="s">
        <v>258</v>
      </c>
      <c r="D38" s="233" t="s">
        <v>237</v>
      </c>
      <c r="E38" s="234">
        <v>1.5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1.919</v>
      </c>
      <c r="O38" s="234">
        <f>ROUND(E38*N38,2)</f>
        <v>2.88</v>
      </c>
      <c r="P38" s="234">
        <v>0</v>
      </c>
      <c r="Q38" s="234">
        <f>ROUND(E38*P38,2)</f>
        <v>0</v>
      </c>
      <c r="R38" s="236" t="s">
        <v>197</v>
      </c>
      <c r="S38" s="236" t="s">
        <v>157</v>
      </c>
      <c r="T38" s="237" t="s">
        <v>157</v>
      </c>
      <c r="U38" s="221">
        <v>2.3170000000000002</v>
      </c>
      <c r="V38" s="221">
        <f>ROUND(E38*U38,2)</f>
        <v>3.48</v>
      </c>
      <c r="W38" s="221"/>
      <c r="X38" s="221" t="s">
        <v>181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1" t="s">
        <v>958</v>
      </c>
      <c r="D39" s="254"/>
      <c r="E39" s="255">
        <v>1.5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11</v>
      </c>
      <c r="B40" s="232" t="s">
        <v>260</v>
      </c>
      <c r="C40" s="248" t="s">
        <v>261</v>
      </c>
      <c r="D40" s="233" t="s">
        <v>237</v>
      </c>
      <c r="E40" s="234">
        <v>0.67500000000000004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2.1230000000000002</v>
      </c>
      <c r="O40" s="234">
        <f>ROUND(E40*N40,2)</f>
        <v>1.43</v>
      </c>
      <c r="P40" s="234">
        <v>0</v>
      </c>
      <c r="Q40" s="234">
        <f>ROUND(E40*P40,2)</f>
        <v>0</v>
      </c>
      <c r="R40" s="236" t="s">
        <v>197</v>
      </c>
      <c r="S40" s="236" t="s">
        <v>157</v>
      </c>
      <c r="T40" s="237" t="s">
        <v>157</v>
      </c>
      <c r="U40" s="221">
        <v>1.8360000000000001</v>
      </c>
      <c r="V40" s="221">
        <f>ROUND(E40*U40,2)</f>
        <v>1.24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262</v>
      </c>
      <c r="D41" s="256"/>
      <c r="E41" s="256"/>
      <c r="F41" s="256"/>
      <c r="G41" s="256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9" t="str">
        <f>C41</f>
        <v>pod mazaniny a dlažby, popř. na plochých střechách, vodorovný nebo ve spádu, s udusáním a urovnáním povrchu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959</v>
      </c>
      <c r="D42" s="254"/>
      <c r="E42" s="255">
        <v>0.67500000000000004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0">
        <v>12</v>
      </c>
      <c r="B43" s="241" t="s">
        <v>292</v>
      </c>
      <c r="C43" s="250" t="s">
        <v>293</v>
      </c>
      <c r="D43" s="242" t="s">
        <v>294</v>
      </c>
      <c r="E43" s="243">
        <v>30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180</v>
      </c>
      <c r="T43" s="246" t="s">
        <v>158</v>
      </c>
      <c r="U43" s="221">
        <v>1</v>
      </c>
      <c r="V43" s="221">
        <f>ROUND(E43*U43,2)</f>
        <v>30</v>
      </c>
      <c r="W43" s="221"/>
      <c r="X43" s="221" t="s">
        <v>181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31">
        <v>13</v>
      </c>
      <c r="B44" s="232" t="s">
        <v>322</v>
      </c>
      <c r="C44" s="248" t="s">
        <v>323</v>
      </c>
      <c r="D44" s="233" t="s">
        <v>248</v>
      </c>
      <c r="E44" s="234">
        <v>20.05472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208</v>
      </c>
      <c r="S44" s="236" t="s">
        <v>157</v>
      </c>
      <c r="T44" s="237" t="s">
        <v>157</v>
      </c>
      <c r="U44" s="221">
        <v>2.1</v>
      </c>
      <c r="V44" s="221">
        <f>ROUND(E44*U44,2)</f>
        <v>42.11</v>
      </c>
      <c r="W44" s="221"/>
      <c r="X44" s="221" t="s">
        <v>324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325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60" t="s">
        <v>326</v>
      </c>
      <c r="D45" s="256"/>
      <c r="E45" s="256"/>
      <c r="F45" s="256"/>
      <c r="G45" s="256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10"/>
      <c r="Z45" s="210"/>
      <c r="AA45" s="210"/>
      <c r="AB45" s="210"/>
      <c r="AC45" s="210"/>
      <c r="AD45" s="210"/>
      <c r="AE45" s="210"/>
      <c r="AF45" s="210"/>
      <c r="AG45" s="210" t="s">
        <v>199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4" t="s">
        <v>152</v>
      </c>
      <c r="B46" s="225" t="s">
        <v>94</v>
      </c>
      <c r="C46" s="247" t="s">
        <v>95</v>
      </c>
      <c r="D46" s="226"/>
      <c r="E46" s="227"/>
      <c r="F46" s="228"/>
      <c r="G46" s="228">
        <f>SUMIF(AG47:AG69,"&lt;&gt;NOR",G47:G69)</f>
        <v>0</v>
      </c>
      <c r="H46" s="228"/>
      <c r="I46" s="228">
        <f>SUM(I47:I69)</f>
        <v>0</v>
      </c>
      <c r="J46" s="228"/>
      <c r="K46" s="228">
        <f>SUM(K47:K69)</f>
        <v>0</v>
      </c>
      <c r="L46" s="228"/>
      <c r="M46" s="228">
        <f>SUM(M47:M69)</f>
        <v>0</v>
      </c>
      <c r="N46" s="227"/>
      <c r="O46" s="227">
        <f>SUM(O47:O69)</f>
        <v>0.05</v>
      </c>
      <c r="P46" s="227"/>
      <c r="Q46" s="227">
        <f>SUM(Q47:Q69)</f>
        <v>13.27</v>
      </c>
      <c r="R46" s="228"/>
      <c r="S46" s="228"/>
      <c r="T46" s="229"/>
      <c r="U46" s="223"/>
      <c r="V46" s="223">
        <f>SUM(V47:V69)</f>
        <v>455.18</v>
      </c>
      <c r="W46" s="223"/>
      <c r="X46" s="223"/>
      <c r="AG46" t="s">
        <v>153</v>
      </c>
    </row>
    <row r="47" spans="1:60" outlineLevel="1" x14ac:dyDescent="0.2">
      <c r="A47" s="231">
        <v>14</v>
      </c>
      <c r="B47" s="232" t="s">
        <v>356</v>
      </c>
      <c r="C47" s="248" t="s">
        <v>357</v>
      </c>
      <c r="D47" s="233" t="s">
        <v>217</v>
      </c>
      <c r="E47" s="234">
        <v>192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0</v>
      </c>
      <c r="O47" s="234">
        <f>ROUND(E47*N47,2)</f>
        <v>0</v>
      </c>
      <c r="P47" s="234">
        <v>4.6000000000000001E-4</v>
      </c>
      <c r="Q47" s="234">
        <f>ROUND(E47*P47,2)</f>
        <v>0.09</v>
      </c>
      <c r="R47" s="236" t="s">
        <v>329</v>
      </c>
      <c r="S47" s="236" t="s">
        <v>157</v>
      </c>
      <c r="T47" s="237" t="s">
        <v>157</v>
      </c>
      <c r="U47" s="221">
        <v>0.81</v>
      </c>
      <c r="V47" s="221">
        <f>ROUND(E47*U47,2)</f>
        <v>155.52000000000001</v>
      </c>
      <c r="W47" s="221"/>
      <c r="X47" s="221" t="s">
        <v>181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1" t="s">
        <v>960</v>
      </c>
      <c r="D48" s="254"/>
      <c r="E48" s="255">
        <v>120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201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61" t="s">
        <v>952</v>
      </c>
      <c r="D49" s="254"/>
      <c r="E49" s="255">
        <v>72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201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15</v>
      </c>
      <c r="B50" s="232" t="s">
        <v>359</v>
      </c>
      <c r="C50" s="248" t="s">
        <v>360</v>
      </c>
      <c r="D50" s="233" t="s">
        <v>217</v>
      </c>
      <c r="E50" s="234">
        <v>100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4.6000000000000001E-4</v>
      </c>
      <c r="Q50" s="234">
        <f>ROUND(E50*P50,2)</f>
        <v>0.05</v>
      </c>
      <c r="R50" s="236" t="s">
        <v>329</v>
      </c>
      <c r="S50" s="236" t="s">
        <v>157</v>
      </c>
      <c r="T50" s="237" t="s">
        <v>157</v>
      </c>
      <c r="U50" s="221">
        <v>0.9</v>
      </c>
      <c r="V50" s="221">
        <f>ROUND(E50*U50,2)</f>
        <v>90</v>
      </c>
      <c r="W50" s="221"/>
      <c r="X50" s="221" t="s">
        <v>181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961</v>
      </c>
      <c r="D51" s="254"/>
      <c r="E51" s="255">
        <v>100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1">
        <v>16</v>
      </c>
      <c r="B52" s="232" t="s">
        <v>962</v>
      </c>
      <c r="C52" s="248" t="s">
        <v>963</v>
      </c>
      <c r="D52" s="233" t="s">
        <v>204</v>
      </c>
      <c r="E52" s="234">
        <v>12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3.4000000000000002E-4</v>
      </c>
      <c r="O52" s="234">
        <f>ROUND(E52*N52,2)</f>
        <v>0</v>
      </c>
      <c r="P52" s="234">
        <v>2.5000000000000001E-2</v>
      </c>
      <c r="Q52" s="234">
        <f>ROUND(E52*P52,2)</f>
        <v>0.3</v>
      </c>
      <c r="R52" s="236" t="s">
        <v>329</v>
      </c>
      <c r="S52" s="236" t="s">
        <v>157</v>
      </c>
      <c r="T52" s="237" t="s">
        <v>157</v>
      </c>
      <c r="U52" s="221">
        <v>0.21299999999999999</v>
      </c>
      <c r="V52" s="221">
        <f>ROUND(E52*U52,2)</f>
        <v>2.56</v>
      </c>
      <c r="W52" s="221"/>
      <c r="X52" s="221" t="s">
        <v>181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0" t="s">
        <v>746</v>
      </c>
      <c r="D53" s="256"/>
      <c r="E53" s="256"/>
      <c r="F53" s="256"/>
      <c r="G53" s="256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199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31">
        <v>17</v>
      </c>
      <c r="B54" s="232" t="s">
        <v>964</v>
      </c>
      <c r="C54" s="248" t="s">
        <v>965</v>
      </c>
      <c r="D54" s="233" t="s">
        <v>204</v>
      </c>
      <c r="E54" s="234">
        <v>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3.4000000000000002E-4</v>
      </c>
      <c r="O54" s="234">
        <f>ROUND(E54*N54,2)</f>
        <v>0</v>
      </c>
      <c r="P54" s="234">
        <v>5.3999999999999999E-2</v>
      </c>
      <c r="Q54" s="234">
        <f>ROUND(E54*P54,2)</f>
        <v>0.05</v>
      </c>
      <c r="R54" s="236" t="s">
        <v>329</v>
      </c>
      <c r="S54" s="236" t="s">
        <v>157</v>
      </c>
      <c r="T54" s="237" t="s">
        <v>157</v>
      </c>
      <c r="U54" s="221">
        <v>0.38100000000000001</v>
      </c>
      <c r="V54" s="221">
        <f>ROUND(E54*U54,2)</f>
        <v>0.38</v>
      </c>
      <c r="W54" s="221"/>
      <c r="X54" s="221" t="s">
        <v>181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60" t="s">
        <v>746</v>
      </c>
      <c r="D55" s="256"/>
      <c r="E55" s="256"/>
      <c r="F55" s="256"/>
      <c r="G55" s="256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10"/>
      <c r="Z55" s="210"/>
      <c r="AA55" s="210"/>
      <c r="AB55" s="210"/>
      <c r="AC55" s="210"/>
      <c r="AD55" s="210"/>
      <c r="AE55" s="210"/>
      <c r="AF55" s="210"/>
      <c r="AG55" s="210" t="s">
        <v>199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18</v>
      </c>
      <c r="B56" s="232" t="s">
        <v>362</v>
      </c>
      <c r="C56" s="248" t="s">
        <v>363</v>
      </c>
      <c r="D56" s="233" t="s">
        <v>204</v>
      </c>
      <c r="E56" s="234">
        <v>6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7.2999999999999995E-2</v>
      </c>
      <c r="Q56" s="234">
        <f>ROUND(E56*P56,2)</f>
        <v>0.44</v>
      </c>
      <c r="R56" s="236" t="s">
        <v>329</v>
      </c>
      <c r="S56" s="236" t="s">
        <v>157</v>
      </c>
      <c r="T56" s="237" t="s">
        <v>157</v>
      </c>
      <c r="U56" s="221">
        <v>1.1599999999999999</v>
      </c>
      <c r="V56" s="221">
        <f>ROUND(E56*U56,2)</f>
        <v>6.96</v>
      </c>
      <c r="W56" s="221"/>
      <c r="X56" s="221" t="s">
        <v>181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60" t="s">
        <v>364</v>
      </c>
      <c r="D57" s="256"/>
      <c r="E57" s="256"/>
      <c r="F57" s="256"/>
      <c r="G57" s="256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10"/>
      <c r="Z57" s="210"/>
      <c r="AA57" s="210"/>
      <c r="AB57" s="210"/>
      <c r="AC57" s="210"/>
      <c r="AD57" s="210"/>
      <c r="AE57" s="210"/>
      <c r="AF57" s="210"/>
      <c r="AG57" s="210" t="s">
        <v>199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1">
        <v>19</v>
      </c>
      <c r="B58" s="232" t="s">
        <v>365</v>
      </c>
      <c r="C58" s="248" t="s">
        <v>366</v>
      </c>
      <c r="D58" s="233" t="s">
        <v>217</v>
      </c>
      <c r="E58" s="234">
        <v>60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4.8999999999999998E-4</v>
      </c>
      <c r="O58" s="234">
        <f>ROUND(E58*N58,2)</f>
        <v>0.03</v>
      </c>
      <c r="P58" s="234">
        <v>3.7999999999999999E-2</v>
      </c>
      <c r="Q58" s="234">
        <f>ROUND(E58*P58,2)</f>
        <v>2.2799999999999998</v>
      </c>
      <c r="R58" s="236" t="s">
        <v>329</v>
      </c>
      <c r="S58" s="236" t="s">
        <v>157</v>
      </c>
      <c r="T58" s="237" t="s">
        <v>157</v>
      </c>
      <c r="U58" s="221">
        <v>0.59499999999999997</v>
      </c>
      <c r="V58" s="221">
        <f>ROUND(E58*U58,2)</f>
        <v>35.700000000000003</v>
      </c>
      <c r="W58" s="221"/>
      <c r="X58" s="221" t="s">
        <v>181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9" t="s">
        <v>367</v>
      </c>
      <c r="D59" s="238"/>
      <c r="E59" s="238"/>
      <c r="F59" s="238"/>
      <c r="G59" s="238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162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20</v>
      </c>
      <c r="B60" s="232" t="s">
        <v>368</v>
      </c>
      <c r="C60" s="248" t="s">
        <v>369</v>
      </c>
      <c r="D60" s="233" t="s">
        <v>217</v>
      </c>
      <c r="E60" s="234">
        <v>36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4.8999999999999998E-4</v>
      </c>
      <c r="O60" s="234">
        <f>ROUND(E60*N60,2)</f>
        <v>0.02</v>
      </c>
      <c r="P60" s="234">
        <v>8.1000000000000003E-2</v>
      </c>
      <c r="Q60" s="234">
        <f>ROUND(E60*P60,2)</f>
        <v>2.92</v>
      </c>
      <c r="R60" s="236" t="s">
        <v>329</v>
      </c>
      <c r="S60" s="236" t="s">
        <v>157</v>
      </c>
      <c r="T60" s="237" t="s">
        <v>157</v>
      </c>
      <c r="U60" s="221">
        <v>0.81200000000000006</v>
      </c>
      <c r="V60" s="221">
        <f>ROUND(E60*U60,2)</f>
        <v>29.23</v>
      </c>
      <c r="W60" s="221"/>
      <c r="X60" s="221" t="s">
        <v>181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182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9" t="s">
        <v>367</v>
      </c>
      <c r="D61" s="238"/>
      <c r="E61" s="238"/>
      <c r="F61" s="238"/>
      <c r="G61" s="238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162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61" t="s">
        <v>966</v>
      </c>
      <c r="D62" s="254"/>
      <c r="E62" s="255">
        <v>36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201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1">
        <v>21</v>
      </c>
      <c r="B63" s="232" t="s">
        <v>371</v>
      </c>
      <c r="C63" s="248" t="s">
        <v>372</v>
      </c>
      <c r="D63" s="233" t="s">
        <v>217</v>
      </c>
      <c r="E63" s="234">
        <v>96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0.04</v>
      </c>
      <c r="Q63" s="234">
        <f>ROUND(E63*P63,2)</f>
        <v>3.84</v>
      </c>
      <c r="R63" s="236" t="s">
        <v>329</v>
      </c>
      <c r="S63" s="236" t="s">
        <v>157</v>
      </c>
      <c r="T63" s="237" t="s">
        <v>157</v>
      </c>
      <c r="U63" s="221">
        <v>0.18</v>
      </c>
      <c r="V63" s="221">
        <f>ROUND(E63*U63,2)</f>
        <v>17.28</v>
      </c>
      <c r="W63" s="221"/>
      <c r="X63" s="221" t="s">
        <v>181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953</v>
      </c>
      <c r="D64" s="254"/>
      <c r="E64" s="255">
        <v>60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1" t="s">
        <v>967</v>
      </c>
      <c r="D65" s="254"/>
      <c r="E65" s="255">
        <v>36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>
        <v>5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22</v>
      </c>
      <c r="B66" s="232" t="s">
        <v>374</v>
      </c>
      <c r="C66" s="248" t="s">
        <v>375</v>
      </c>
      <c r="D66" s="233" t="s">
        <v>217</v>
      </c>
      <c r="E66" s="234">
        <v>50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4">
        <v>0</v>
      </c>
      <c r="O66" s="234">
        <f>ROUND(E66*N66,2)</f>
        <v>0</v>
      </c>
      <c r="P66" s="234">
        <v>6.6000000000000003E-2</v>
      </c>
      <c r="Q66" s="234">
        <f>ROUND(E66*P66,2)</f>
        <v>3.3</v>
      </c>
      <c r="R66" s="236" t="s">
        <v>329</v>
      </c>
      <c r="S66" s="236" t="s">
        <v>157</v>
      </c>
      <c r="T66" s="237" t="s">
        <v>157</v>
      </c>
      <c r="U66" s="221">
        <v>1.2709999999999999</v>
      </c>
      <c r="V66" s="221">
        <f>ROUND(E66*U66,2)</f>
        <v>63.55</v>
      </c>
      <c r="W66" s="221"/>
      <c r="X66" s="221" t="s">
        <v>181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60" t="s">
        <v>376</v>
      </c>
      <c r="D67" s="256"/>
      <c r="E67" s="256"/>
      <c r="F67" s="256"/>
      <c r="G67" s="256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10"/>
      <c r="Z67" s="210"/>
      <c r="AA67" s="210"/>
      <c r="AB67" s="210"/>
      <c r="AC67" s="210"/>
      <c r="AD67" s="210"/>
      <c r="AE67" s="210"/>
      <c r="AF67" s="210"/>
      <c r="AG67" s="210" t="s">
        <v>199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0">
        <v>23</v>
      </c>
      <c r="B68" s="241" t="s">
        <v>391</v>
      </c>
      <c r="C68" s="250" t="s">
        <v>392</v>
      </c>
      <c r="D68" s="242" t="s">
        <v>294</v>
      </c>
      <c r="E68" s="243">
        <v>30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/>
      <c r="S68" s="245" t="s">
        <v>180</v>
      </c>
      <c r="T68" s="246" t="s">
        <v>158</v>
      </c>
      <c r="U68" s="221">
        <v>1</v>
      </c>
      <c r="V68" s="221">
        <f>ROUND(E68*U68,2)</f>
        <v>30</v>
      </c>
      <c r="W68" s="221"/>
      <c r="X68" s="221" t="s">
        <v>181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0">
        <v>24</v>
      </c>
      <c r="B69" s="241" t="s">
        <v>393</v>
      </c>
      <c r="C69" s="250" t="s">
        <v>394</v>
      </c>
      <c r="D69" s="242" t="s">
        <v>294</v>
      </c>
      <c r="E69" s="243">
        <v>24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180</v>
      </c>
      <c r="T69" s="246" t="s">
        <v>158</v>
      </c>
      <c r="U69" s="221">
        <v>1</v>
      </c>
      <c r="V69" s="221">
        <f>ROUND(E69*U69,2)</f>
        <v>24</v>
      </c>
      <c r="W69" s="221"/>
      <c r="X69" s="221" t="s">
        <v>181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152</v>
      </c>
      <c r="B70" s="225" t="s">
        <v>96</v>
      </c>
      <c r="C70" s="247" t="s">
        <v>97</v>
      </c>
      <c r="D70" s="226"/>
      <c r="E70" s="227"/>
      <c r="F70" s="228"/>
      <c r="G70" s="228">
        <f>SUMIF(AG71:AG72,"&lt;&gt;NOR",G71:G72)</f>
        <v>0</v>
      </c>
      <c r="H70" s="228"/>
      <c r="I70" s="228">
        <f>SUM(I71:I72)</f>
        <v>0</v>
      </c>
      <c r="J70" s="228"/>
      <c r="K70" s="228">
        <f>SUM(K71:K72)</f>
        <v>0</v>
      </c>
      <c r="L70" s="228"/>
      <c r="M70" s="228">
        <f>SUM(M71:M72)</f>
        <v>0</v>
      </c>
      <c r="N70" s="227"/>
      <c r="O70" s="227">
        <f>SUM(O71:O72)</f>
        <v>0.03</v>
      </c>
      <c r="P70" s="227"/>
      <c r="Q70" s="227">
        <f>SUM(Q71:Q72)</f>
        <v>0</v>
      </c>
      <c r="R70" s="228"/>
      <c r="S70" s="228"/>
      <c r="T70" s="229"/>
      <c r="U70" s="223"/>
      <c r="V70" s="223">
        <f>SUM(V71:V72)</f>
        <v>3.85</v>
      </c>
      <c r="W70" s="223"/>
      <c r="X70" s="223"/>
      <c r="AG70" t="s">
        <v>153</v>
      </c>
    </row>
    <row r="71" spans="1:60" outlineLevel="1" x14ac:dyDescent="0.2">
      <c r="A71" s="231">
        <v>25</v>
      </c>
      <c r="B71" s="232" t="s">
        <v>395</v>
      </c>
      <c r="C71" s="248" t="s">
        <v>396</v>
      </c>
      <c r="D71" s="233" t="s">
        <v>196</v>
      </c>
      <c r="E71" s="234">
        <v>18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1.58E-3</v>
      </c>
      <c r="O71" s="234">
        <f>ROUND(E71*N71,2)</f>
        <v>0.03</v>
      </c>
      <c r="P71" s="234">
        <v>0</v>
      </c>
      <c r="Q71" s="234">
        <f>ROUND(E71*P71,2)</f>
        <v>0</v>
      </c>
      <c r="R71" s="236" t="s">
        <v>397</v>
      </c>
      <c r="S71" s="236" t="s">
        <v>157</v>
      </c>
      <c r="T71" s="237" t="s">
        <v>157</v>
      </c>
      <c r="U71" s="221">
        <v>0.214</v>
      </c>
      <c r="V71" s="221">
        <f>ROUND(E71*U71,2)</f>
        <v>3.85</v>
      </c>
      <c r="W71" s="221"/>
      <c r="X71" s="221" t="s">
        <v>181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1" t="s">
        <v>968</v>
      </c>
      <c r="D72" s="254"/>
      <c r="E72" s="255">
        <v>18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24" t="s">
        <v>152</v>
      </c>
      <c r="B73" s="225" t="s">
        <v>98</v>
      </c>
      <c r="C73" s="247" t="s">
        <v>99</v>
      </c>
      <c r="D73" s="226"/>
      <c r="E73" s="227"/>
      <c r="F73" s="228"/>
      <c r="G73" s="228">
        <f>SUMIF(AG74:AG74,"&lt;&gt;NOR",G74:G74)</f>
        <v>0</v>
      </c>
      <c r="H73" s="228"/>
      <c r="I73" s="228">
        <f>SUM(I74:I74)</f>
        <v>0</v>
      </c>
      <c r="J73" s="228"/>
      <c r="K73" s="228">
        <f>SUM(K74:K74)</f>
        <v>0</v>
      </c>
      <c r="L73" s="228"/>
      <c r="M73" s="228">
        <f>SUM(M74:M74)</f>
        <v>0</v>
      </c>
      <c r="N73" s="227"/>
      <c r="O73" s="227">
        <f>SUM(O74:O74)</f>
        <v>0</v>
      </c>
      <c r="P73" s="227"/>
      <c r="Q73" s="227">
        <f>SUM(Q74:Q74)</f>
        <v>0</v>
      </c>
      <c r="R73" s="228"/>
      <c r="S73" s="228"/>
      <c r="T73" s="229"/>
      <c r="U73" s="223"/>
      <c r="V73" s="223">
        <f>SUM(V74:V74)</f>
        <v>9.75</v>
      </c>
      <c r="W73" s="223"/>
      <c r="X73" s="223"/>
      <c r="AG73" t="s">
        <v>153</v>
      </c>
    </row>
    <row r="74" spans="1:60" outlineLevel="1" x14ac:dyDescent="0.2">
      <c r="A74" s="240">
        <v>26</v>
      </c>
      <c r="B74" s="241" t="s">
        <v>399</v>
      </c>
      <c r="C74" s="250" t="s">
        <v>400</v>
      </c>
      <c r="D74" s="242" t="s">
        <v>196</v>
      </c>
      <c r="E74" s="243">
        <v>650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21</v>
      </c>
      <c r="M74" s="245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5" t="s">
        <v>208</v>
      </c>
      <c r="S74" s="245" t="s">
        <v>157</v>
      </c>
      <c r="T74" s="246" t="s">
        <v>157</v>
      </c>
      <c r="U74" s="221">
        <v>1.4999999999999999E-2</v>
      </c>
      <c r="V74" s="221">
        <f>ROUND(E74*U74,2)</f>
        <v>9.75</v>
      </c>
      <c r="W74" s="221"/>
      <c r="X74" s="221" t="s">
        <v>181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182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4" t="s">
        <v>152</v>
      </c>
      <c r="B75" s="225" t="s">
        <v>100</v>
      </c>
      <c r="C75" s="247" t="s">
        <v>101</v>
      </c>
      <c r="D75" s="226"/>
      <c r="E75" s="227"/>
      <c r="F75" s="228"/>
      <c r="G75" s="228">
        <f>SUMIF(AG76:AG76,"&lt;&gt;NOR",G76:G76)</f>
        <v>0</v>
      </c>
      <c r="H75" s="228"/>
      <c r="I75" s="228">
        <f>SUM(I76:I76)</f>
        <v>0</v>
      </c>
      <c r="J75" s="228"/>
      <c r="K75" s="228">
        <f>SUM(K76:K76)</f>
        <v>0</v>
      </c>
      <c r="L75" s="228"/>
      <c r="M75" s="228">
        <f>SUM(M76:M76)</f>
        <v>0</v>
      </c>
      <c r="N75" s="227"/>
      <c r="O75" s="227">
        <f>SUM(O76:O76)</f>
        <v>0</v>
      </c>
      <c r="P75" s="227"/>
      <c r="Q75" s="227">
        <f>SUM(Q76:Q76)</f>
        <v>0</v>
      </c>
      <c r="R75" s="228"/>
      <c r="S75" s="228"/>
      <c r="T75" s="229"/>
      <c r="U75" s="223"/>
      <c r="V75" s="223">
        <f>SUM(V76:V76)</f>
        <v>24</v>
      </c>
      <c r="W75" s="223"/>
      <c r="X75" s="223"/>
      <c r="AG75" t="s">
        <v>153</v>
      </c>
    </row>
    <row r="76" spans="1:60" outlineLevel="1" x14ac:dyDescent="0.2">
      <c r="A76" s="240">
        <v>27</v>
      </c>
      <c r="B76" s="241" t="s">
        <v>407</v>
      </c>
      <c r="C76" s="250" t="s">
        <v>408</v>
      </c>
      <c r="D76" s="242" t="s">
        <v>294</v>
      </c>
      <c r="E76" s="243">
        <v>24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3">
        <v>0</v>
      </c>
      <c r="O76" s="243">
        <f>ROUND(E76*N76,2)</f>
        <v>0</v>
      </c>
      <c r="P76" s="243">
        <v>0</v>
      </c>
      <c r="Q76" s="243">
        <f>ROUND(E76*P76,2)</f>
        <v>0</v>
      </c>
      <c r="R76" s="245"/>
      <c r="S76" s="245" t="s">
        <v>157</v>
      </c>
      <c r="T76" s="246" t="s">
        <v>157</v>
      </c>
      <c r="U76" s="221">
        <v>1</v>
      </c>
      <c r="V76" s="221">
        <f>ROUND(E76*U76,2)</f>
        <v>24</v>
      </c>
      <c r="W76" s="221"/>
      <c r="X76" s="221" t="s">
        <v>181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182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4" t="s">
        <v>152</v>
      </c>
      <c r="B77" s="225" t="s">
        <v>102</v>
      </c>
      <c r="C77" s="247" t="s">
        <v>103</v>
      </c>
      <c r="D77" s="226"/>
      <c r="E77" s="227"/>
      <c r="F77" s="228"/>
      <c r="G77" s="228">
        <f>SUMIF(AG78:AG84,"&lt;&gt;NOR",G78:G84)</f>
        <v>0</v>
      </c>
      <c r="H77" s="228"/>
      <c r="I77" s="228">
        <f>SUM(I78:I84)</f>
        <v>0</v>
      </c>
      <c r="J77" s="228"/>
      <c r="K77" s="228">
        <f>SUM(K78:K84)</f>
        <v>0</v>
      </c>
      <c r="L77" s="228"/>
      <c r="M77" s="228">
        <f>SUM(M78:M84)</f>
        <v>0</v>
      </c>
      <c r="N77" s="227"/>
      <c r="O77" s="227">
        <f>SUM(O78:O84)</f>
        <v>0.02</v>
      </c>
      <c r="P77" s="227"/>
      <c r="Q77" s="227">
        <f>SUM(Q78:Q84)</f>
        <v>0.41000000000000003</v>
      </c>
      <c r="R77" s="228"/>
      <c r="S77" s="228"/>
      <c r="T77" s="229"/>
      <c r="U77" s="223"/>
      <c r="V77" s="223">
        <f>SUM(V78:V84)</f>
        <v>35.18</v>
      </c>
      <c r="W77" s="223"/>
      <c r="X77" s="223"/>
      <c r="AG77" t="s">
        <v>153</v>
      </c>
    </row>
    <row r="78" spans="1:60" outlineLevel="1" x14ac:dyDescent="0.2">
      <c r="A78" s="240">
        <v>28</v>
      </c>
      <c r="B78" s="241" t="s">
        <v>413</v>
      </c>
      <c r="C78" s="250" t="s">
        <v>414</v>
      </c>
      <c r="D78" s="242" t="s">
        <v>204</v>
      </c>
      <c r="E78" s="243">
        <v>18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5" t="s">
        <v>415</v>
      </c>
      <c r="S78" s="245" t="s">
        <v>157</v>
      </c>
      <c r="T78" s="246" t="s">
        <v>233</v>
      </c>
      <c r="U78" s="221">
        <v>5.8000000000000003E-2</v>
      </c>
      <c r="V78" s="221">
        <f>ROUND(E78*U78,2)</f>
        <v>1.04</v>
      </c>
      <c r="W78" s="221"/>
      <c r="X78" s="221" t="s">
        <v>181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182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0">
        <v>29</v>
      </c>
      <c r="B79" s="241" t="s">
        <v>420</v>
      </c>
      <c r="C79" s="250" t="s">
        <v>421</v>
      </c>
      <c r="D79" s="242" t="s">
        <v>217</v>
      </c>
      <c r="E79" s="243">
        <v>275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2.0000000000000002E-5</v>
      </c>
      <c r="O79" s="243">
        <f>ROUND(E79*N79,2)</f>
        <v>0.01</v>
      </c>
      <c r="P79" s="243">
        <v>1E-3</v>
      </c>
      <c r="Q79" s="243">
        <f>ROUND(E79*P79,2)</f>
        <v>0.28000000000000003</v>
      </c>
      <c r="R79" s="245" t="s">
        <v>422</v>
      </c>
      <c r="S79" s="245" t="s">
        <v>157</v>
      </c>
      <c r="T79" s="246" t="s">
        <v>157</v>
      </c>
      <c r="U79" s="221">
        <v>5.0999999999999997E-2</v>
      </c>
      <c r="V79" s="221">
        <f>ROUND(E79*U79,2)</f>
        <v>14.03</v>
      </c>
      <c r="W79" s="221"/>
      <c r="X79" s="221" t="s">
        <v>181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182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0">
        <v>30</v>
      </c>
      <c r="B80" s="241" t="s">
        <v>424</v>
      </c>
      <c r="C80" s="250" t="s">
        <v>425</v>
      </c>
      <c r="D80" s="242" t="s">
        <v>217</v>
      </c>
      <c r="E80" s="243">
        <v>22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3">
        <v>2.0000000000000002E-5</v>
      </c>
      <c r="O80" s="243">
        <f>ROUND(E80*N80,2)</f>
        <v>0</v>
      </c>
      <c r="P80" s="243">
        <v>3.2000000000000002E-3</v>
      </c>
      <c r="Q80" s="243">
        <f>ROUND(E80*P80,2)</f>
        <v>7.0000000000000007E-2</v>
      </c>
      <c r="R80" s="245" t="s">
        <v>422</v>
      </c>
      <c r="S80" s="245" t="s">
        <v>157</v>
      </c>
      <c r="T80" s="246" t="s">
        <v>157</v>
      </c>
      <c r="U80" s="221">
        <v>5.2999999999999999E-2</v>
      </c>
      <c r="V80" s="221">
        <f>ROUND(E80*U80,2)</f>
        <v>1.17</v>
      </c>
      <c r="W80" s="221"/>
      <c r="X80" s="221" t="s">
        <v>181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182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3.75" outlineLevel="1" x14ac:dyDescent="0.2">
      <c r="A81" s="240">
        <v>31</v>
      </c>
      <c r="B81" s="241" t="s">
        <v>438</v>
      </c>
      <c r="C81" s="250" t="s">
        <v>439</v>
      </c>
      <c r="D81" s="242" t="s">
        <v>248</v>
      </c>
      <c r="E81" s="243">
        <v>0.314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0</v>
      </c>
      <c r="Q81" s="243">
        <f>ROUND(E81*P81,2)</f>
        <v>0</v>
      </c>
      <c r="R81" s="245" t="s">
        <v>422</v>
      </c>
      <c r="S81" s="245" t="s">
        <v>157</v>
      </c>
      <c r="T81" s="246" t="s">
        <v>157</v>
      </c>
      <c r="U81" s="221">
        <v>3.5630000000000002</v>
      </c>
      <c r="V81" s="221">
        <f>ROUND(E81*U81,2)</f>
        <v>1.1200000000000001</v>
      </c>
      <c r="W81" s="221"/>
      <c r="X81" s="221" t="s">
        <v>181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182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0">
        <v>32</v>
      </c>
      <c r="B82" s="241" t="s">
        <v>440</v>
      </c>
      <c r="C82" s="250" t="s">
        <v>441</v>
      </c>
      <c r="D82" s="242" t="s">
        <v>204</v>
      </c>
      <c r="E82" s="243">
        <v>46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3">
        <v>4.0000000000000003E-5</v>
      </c>
      <c r="O82" s="243">
        <f>ROUND(E82*N82,2)</f>
        <v>0</v>
      </c>
      <c r="P82" s="243">
        <v>4.4999999999999999E-4</v>
      </c>
      <c r="Q82" s="243">
        <f>ROUND(E82*P82,2)</f>
        <v>0.02</v>
      </c>
      <c r="R82" s="245" t="s">
        <v>422</v>
      </c>
      <c r="S82" s="245" t="s">
        <v>157</v>
      </c>
      <c r="T82" s="246" t="s">
        <v>157</v>
      </c>
      <c r="U82" s="221">
        <v>5.1999999999999998E-2</v>
      </c>
      <c r="V82" s="221">
        <f>ROUND(E82*U82,2)</f>
        <v>2.39</v>
      </c>
      <c r="W82" s="221"/>
      <c r="X82" s="221" t="s">
        <v>181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182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0">
        <v>33</v>
      </c>
      <c r="B83" s="241" t="s">
        <v>442</v>
      </c>
      <c r="C83" s="250" t="s">
        <v>443</v>
      </c>
      <c r="D83" s="242" t="s">
        <v>204</v>
      </c>
      <c r="E83" s="243">
        <v>92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9.0000000000000006E-5</v>
      </c>
      <c r="O83" s="243">
        <f>ROUND(E83*N83,2)</f>
        <v>0.01</v>
      </c>
      <c r="P83" s="243">
        <v>4.4999999999999999E-4</v>
      </c>
      <c r="Q83" s="243">
        <f>ROUND(E83*P83,2)</f>
        <v>0.04</v>
      </c>
      <c r="R83" s="245" t="s">
        <v>422</v>
      </c>
      <c r="S83" s="245" t="s">
        <v>157</v>
      </c>
      <c r="T83" s="246" t="s">
        <v>157</v>
      </c>
      <c r="U83" s="221">
        <v>0.16600000000000001</v>
      </c>
      <c r="V83" s="221">
        <f>ROUND(E83*U83,2)</f>
        <v>15.27</v>
      </c>
      <c r="W83" s="221"/>
      <c r="X83" s="221" t="s">
        <v>181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182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0">
        <v>34</v>
      </c>
      <c r="B84" s="241" t="s">
        <v>444</v>
      </c>
      <c r="C84" s="250" t="s">
        <v>445</v>
      </c>
      <c r="D84" s="242" t="s">
        <v>248</v>
      </c>
      <c r="E84" s="243">
        <v>6.2100000000000002E-2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5" t="s">
        <v>422</v>
      </c>
      <c r="S84" s="245" t="s">
        <v>157</v>
      </c>
      <c r="T84" s="246" t="s">
        <v>157</v>
      </c>
      <c r="U84" s="221">
        <v>2.5750000000000002</v>
      </c>
      <c r="V84" s="221">
        <f>ROUND(E84*U84,2)</f>
        <v>0.16</v>
      </c>
      <c r="W84" s="221"/>
      <c r="X84" s="221" t="s">
        <v>181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182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24" t="s">
        <v>152</v>
      </c>
      <c r="B85" s="225" t="s">
        <v>104</v>
      </c>
      <c r="C85" s="247" t="s">
        <v>105</v>
      </c>
      <c r="D85" s="226"/>
      <c r="E85" s="227"/>
      <c r="F85" s="228"/>
      <c r="G85" s="228">
        <f>SUMIF(AG86:AG94,"&lt;&gt;NOR",G86:G94)</f>
        <v>0</v>
      </c>
      <c r="H85" s="228"/>
      <c r="I85" s="228">
        <f>SUM(I86:I94)</f>
        <v>0</v>
      </c>
      <c r="J85" s="228"/>
      <c r="K85" s="228">
        <f>SUM(K86:K94)</f>
        <v>0</v>
      </c>
      <c r="L85" s="228"/>
      <c r="M85" s="228">
        <f>SUM(M86:M94)</f>
        <v>0</v>
      </c>
      <c r="N85" s="227"/>
      <c r="O85" s="227">
        <f>SUM(O86:O94)</f>
        <v>0.01</v>
      </c>
      <c r="P85" s="227"/>
      <c r="Q85" s="227">
        <f>SUM(Q86:Q94)</f>
        <v>0</v>
      </c>
      <c r="R85" s="228"/>
      <c r="S85" s="228"/>
      <c r="T85" s="229"/>
      <c r="U85" s="223"/>
      <c r="V85" s="223">
        <f>SUM(V86:V94)</f>
        <v>27.72</v>
      </c>
      <c r="W85" s="223"/>
      <c r="X85" s="223"/>
      <c r="AG85" t="s">
        <v>153</v>
      </c>
    </row>
    <row r="86" spans="1:60" outlineLevel="1" x14ac:dyDescent="0.2">
      <c r="A86" s="231">
        <v>35</v>
      </c>
      <c r="B86" s="232" t="s">
        <v>455</v>
      </c>
      <c r="C86" s="248" t="s">
        <v>456</v>
      </c>
      <c r="D86" s="233" t="s">
        <v>217</v>
      </c>
      <c r="E86" s="234">
        <v>264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415</v>
      </c>
      <c r="S86" s="236" t="s">
        <v>157</v>
      </c>
      <c r="T86" s="237" t="s">
        <v>157</v>
      </c>
      <c r="U86" s="221">
        <v>0.105</v>
      </c>
      <c r="V86" s="221">
        <f>ROUND(E86*U86,2)</f>
        <v>27.72</v>
      </c>
      <c r="W86" s="221"/>
      <c r="X86" s="221" t="s">
        <v>181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182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1" t="s">
        <v>969</v>
      </c>
      <c r="D87" s="254"/>
      <c r="E87" s="255">
        <v>22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201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970</v>
      </c>
      <c r="D88" s="254"/>
      <c r="E88" s="255">
        <v>242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201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0">
        <v>36</v>
      </c>
      <c r="B89" s="241" t="s">
        <v>460</v>
      </c>
      <c r="C89" s="250" t="s">
        <v>461</v>
      </c>
      <c r="D89" s="242" t="s">
        <v>217</v>
      </c>
      <c r="E89" s="243">
        <v>242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3.0000000000000001E-5</v>
      </c>
      <c r="O89" s="243">
        <f>ROUND(E89*N89,2)</f>
        <v>0.01</v>
      </c>
      <c r="P89" s="243">
        <v>0</v>
      </c>
      <c r="Q89" s="243">
        <f>ROUND(E89*P89,2)</f>
        <v>0</v>
      </c>
      <c r="R89" s="245" t="s">
        <v>311</v>
      </c>
      <c r="S89" s="245" t="s">
        <v>157</v>
      </c>
      <c r="T89" s="246" t="s">
        <v>157</v>
      </c>
      <c r="U89" s="221">
        <v>0</v>
      </c>
      <c r="V89" s="221">
        <f>ROUND(E89*U89,2)</f>
        <v>0</v>
      </c>
      <c r="W89" s="221"/>
      <c r="X89" s="221" t="s">
        <v>312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0">
        <v>37</v>
      </c>
      <c r="B90" s="241" t="s">
        <v>462</v>
      </c>
      <c r="C90" s="250" t="s">
        <v>463</v>
      </c>
      <c r="D90" s="242" t="s">
        <v>217</v>
      </c>
      <c r="E90" s="243">
        <v>22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3">
        <v>4.0000000000000003E-5</v>
      </c>
      <c r="O90" s="243">
        <f>ROUND(E90*N90,2)</f>
        <v>0</v>
      </c>
      <c r="P90" s="243">
        <v>0</v>
      </c>
      <c r="Q90" s="243">
        <f>ROUND(E90*P90,2)</f>
        <v>0</v>
      </c>
      <c r="R90" s="245" t="s">
        <v>311</v>
      </c>
      <c r="S90" s="245" t="s">
        <v>157</v>
      </c>
      <c r="T90" s="246" t="s">
        <v>157</v>
      </c>
      <c r="U90" s="221">
        <v>0</v>
      </c>
      <c r="V90" s="221">
        <f>ROUND(E90*U90,2)</f>
        <v>0</v>
      </c>
      <c r="W90" s="221"/>
      <c r="X90" s="221" t="s">
        <v>312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0">
        <v>38</v>
      </c>
      <c r="B91" s="241" t="s">
        <v>466</v>
      </c>
      <c r="C91" s="250" t="s">
        <v>467</v>
      </c>
      <c r="D91" s="242" t="s">
        <v>204</v>
      </c>
      <c r="E91" s="243">
        <v>1000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3">
        <v>0</v>
      </c>
      <c r="O91" s="243">
        <f>ROUND(E91*N91,2)</f>
        <v>0</v>
      </c>
      <c r="P91" s="243">
        <v>0</v>
      </c>
      <c r="Q91" s="243">
        <f>ROUND(E91*P91,2)</f>
        <v>0</v>
      </c>
      <c r="R91" s="245" t="s">
        <v>311</v>
      </c>
      <c r="S91" s="245" t="s">
        <v>157</v>
      </c>
      <c r="T91" s="246" t="s">
        <v>157</v>
      </c>
      <c r="U91" s="221">
        <v>0</v>
      </c>
      <c r="V91" s="221">
        <f>ROUND(E91*U91,2)</f>
        <v>0</v>
      </c>
      <c r="W91" s="221"/>
      <c r="X91" s="221" t="s">
        <v>312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1">
        <v>39</v>
      </c>
      <c r="B92" s="232" t="s">
        <v>468</v>
      </c>
      <c r="C92" s="248" t="s">
        <v>469</v>
      </c>
      <c r="D92" s="233" t="s">
        <v>204</v>
      </c>
      <c r="E92" s="234">
        <v>5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0</v>
      </c>
      <c r="O92" s="234">
        <f>ROUND(E92*N92,2)</f>
        <v>0</v>
      </c>
      <c r="P92" s="234">
        <v>0</v>
      </c>
      <c r="Q92" s="234">
        <f>ROUND(E92*P92,2)</f>
        <v>0</v>
      </c>
      <c r="R92" s="236" t="s">
        <v>311</v>
      </c>
      <c r="S92" s="236" t="s">
        <v>157</v>
      </c>
      <c r="T92" s="237" t="s">
        <v>157</v>
      </c>
      <c r="U92" s="221">
        <v>0</v>
      </c>
      <c r="V92" s="221">
        <f>ROUND(E92*U92,2)</f>
        <v>0</v>
      </c>
      <c r="W92" s="221"/>
      <c r="X92" s="221" t="s">
        <v>312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>
        <v>40</v>
      </c>
      <c r="B93" s="218" t="s">
        <v>478</v>
      </c>
      <c r="C93" s="263" t="s">
        <v>479</v>
      </c>
      <c r="D93" s="219" t="s">
        <v>0</v>
      </c>
      <c r="E93" s="258"/>
      <c r="F93" s="222"/>
      <c r="G93" s="221">
        <f>ROUND(E93*F93,2)</f>
        <v>0</v>
      </c>
      <c r="H93" s="222"/>
      <c r="I93" s="221">
        <f>ROUND(E93*H93,2)</f>
        <v>0</v>
      </c>
      <c r="J93" s="222"/>
      <c r="K93" s="221">
        <f>ROUND(E93*J93,2)</f>
        <v>0</v>
      </c>
      <c r="L93" s="221">
        <v>21</v>
      </c>
      <c r="M93" s="221">
        <f>G93*(1+L93/100)</f>
        <v>0</v>
      </c>
      <c r="N93" s="220">
        <v>0</v>
      </c>
      <c r="O93" s="220">
        <f>ROUND(E93*N93,2)</f>
        <v>0</v>
      </c>
      <c r="P93" s="220">
        <v>0</v>
      </c>
      <c r="Q93" s="220">
        <f>ROUND(E93*P93,2)</f>
        <v>0</v>
      </c>
      <c r="R93" s="221" t="s">
        <v>411</v>
      </c>
      <c r="S93" s="221" t="s">
        <v>157</v>
      </c>
      <c r="T93" s="221" t="s">
        <v>157</v>
      </c>
      <c r="U93" s="221">
        <v>0</v>
      </c>
      <c r="V93" s="221">
        <f>ROUND(E93*U93,2)</f>
        <v>0</v>
      </c>
      <c r="W93" s="221"/>
      <c r="X93" s="221" t="s">
        <v>324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325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64" t="s">
        <v>480</v>
      </c>
      <c r="D94" s="259"/>
      <c r="E94" s="259"/>
      <c r="F94" s="259"/>
      <c r="G94" s="259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10"/>
      <c r="Z94" s="210"/>
      <c r="AA94" s="210"/>
      <c r="AB94" s="210"/>
      <c r="AC94" s="210"/>
      <c r="AD94" s="210"/>
      <c r="AE94" s="210"/>
      <c r="AF94" s="210"/>
      <c r="AG94" s="210" t="s">
        <v>199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x14ac:dyDescent="0.2">
      <c r="A95" s="224" t="s">
        <v>152</v>
      </c>
      <c r="B95" s="225" t="s">
        <v>108</v>
      </c>
      <c r="C95" s="247" t="s">
        <v>109</v>
      </c>
      <c r="D95" s="226"/>
      <c r="E95" s="227"/>
      <c r="F95" s="228"/>
      <c r="G95" s="228">
        <f>SUMIF(AG96:AG109,"&lt;&gt;NOR",G96:G109)</f>
        <v>0</v>
      </c>
      <c r="H95" s="228"/>
      <c r="I95" s="228">
        <f>SUM(I96:I109)</f>
        <v>0</v>
      </c>
      <c r="J95" s="228"/>
      <c r="K95" s="228">
        <f>SUM(K96:K109)</f>
        <v>0</v>
      </c>
      <c r="L95" s="228"/>
      <c r="M95" s="228">
        <f>SUM(M96:M109)</f>
        <v>0</v>
      </c>
      <c r="N95" s="227"/>
      <c r="O95" s="227">
        <f>SUM(O96:O109)</f>
        <v>0.19999999999999998</v>
      </c>
      <c r="P95" s="227"/>
      <c r="Q95" s="227">
        <f>SUM(Q96:Q109)</f>
        <v>0</v>
      </c>
      <c r="R95" s="228"/>
      <c r="S95" s="228"/>
      <c r="T95" s="229"/>
      <c r="U95" s="223"/>
      <c r="V95" s="223">
        <f>SUM(V96:V109)</f>
        <v>100.32000000000001</v>
      </c>
      <c r="W95" s="223"/>
      <c r="X95" s="223"/>
      <c r="AG95" t="s">
        <v>153</v>
      </c>
    </row>
    <row r="96" spans="1:60" outlineLevel="1" x14ac:dyDescent="0.2">
      <c r="A96" s="231">
        <v>41</v>
      </c>
      <c r="B96" s="232" t="s">
        <v>533</v>
      </c>
      <c r="C96" s="248" t="s">
        <v>534</v>
      </c>
      <c r="D96" s="233" t="s">
        <v>217</v>
      </c>
      <c r="E96" s="234">
        <v>263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6.8000000000000005E-4</v>
      </c>
      <c r="O96" s="234">
        <f>ROUND(E96*N96,2)</f>
        <v>0.18</v>
      </c>
      <c r="P96" s="234">
        <v>0</v>
      </c>
      <c r="Q96" s="234">
        <f>ROUND(E96*P96,2)</f>
        <v>0</v>
      </c>
      <c r="R96" s="236" t="s">
        <v>415</v>
      </c>
      <c r="S96" s="236" t="s">
        <v>157</v>
      </c>
      <c r="T96" s="237" t="s">
        <v>157</v>
      </c>
      <c r="U96" s="221">
        <v>0.23899999999999999</v>
      </c>
      <c r="V96" s="221">
        <f>ROUND(E96*U96,2)</f>
        <v>62.86</v>
      </c>
      <c r="W96" s="221"/>
      <c r="X96" s="221" t="s">
        <v>181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182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0" t="s">
        <v>535</v>
      </c>
      <c r="D97" s="256"/>
      <c r="E97" s="256"/>
      <c r="F97" s="256"/>
      <c r="G97" s="256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42</v>
      </c>
      <c r="B98" s="232" t="s">
        <v>536</v>
      </c>
      <c r="C98" s="248" t="s">
        <v>537</v>
      </c>
      <c r="D98" s="233" t="s">
        <v>217</v>
      </c>
      <c r="E98" s="234">
        <v>22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7.7999999999999999E-4</v>
      </c>
      <c r="O98" s="234">
        <f>ROUND(E98*N98,2)</f>
        <v>0.02</v>
      </c>
      <c r="P98" s="234">
        <v>0</v>
      </c>
      <c r="Q98" s="234">
        <f>ROUND(E98*P98,2)</f>
        <v>0</v>
      </c>
      <c r="R98" s="236" t="s">
        <v>415</v>
      </c>
      <c r="S98" s="236" t="s">
        <v>157</v>
      </c>
      <c r="T98" s="237" t="s">
        <v>157</v>
      </c>
      <c r="U98" s="221">
        <v>0.26300000000000001</v>
      </c>
      <c r="V98" s="221">
        <f>ROUND(E98*U98,2)</f>
        <v>5.79</v>
      </c>
      <c r="W98" s="221"/>
      <c r="X98" s="221" t="s">
        <v>181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0" t="s">
        <v>535</v>
      </c>
      <c r="D99" s="256"/>
      <c r="E99" s="256"/>
      <c r="F99" s="256"/>
      <c r="G99" s="256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43</v>
      </c>
      <c r="B100" s="232" t="s">
        <v>752</v>
      </c>
      <c r="C100" s="248" t="s">
        <v>753</v>
      </c>
      <c r="D100" s="233" t="s">
        <v>204</v>
      </c>
      <c r="E100" s="234">
        <v>20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6.0000000000000002E-5</v>
      </c>
      <c r="O100" s="234">
        <f>ROUND(E100*N100,2)</f>
        <v>0</v>
      </c>
      <c r="P100" s="234">
        <v>0</v>
      </c>
      <c r="Q100" s="234">
        <f>ROUND(E100*P100,2)</f>
        <v>0</v>
      </c>
      <c r="R100" s="236" t="s">
        <v>422</v>
      </c>
      <c r="S100" s="236" t="s">
        <v>157</v>
      </c>
      <c r="T100" s="237" t="s">
        <v>157</v>
      </c>
      <c r="U100" s="221">
        <v>0.26</v>
      </c>
      <c r="V100" s="221">
        <f>ROUND(E100*U100,2)</f>
        <v>5.2</v>
      </c>
      <c r="W100" s="221"/>
      <c r="X100" s="221" t="s">
        <v>181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182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1" t="s">
        <v>971</v>
      </c>
      <c r="D101" s="254"/>
      <c r="E101" s="255">
        <v>20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201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44</v>
      </c>
      <c r="B102" s="232" t="s">
        <v>972</v>
      </c>
      <c r="C102" s="248" t="s">
        <v>973</v>
      </c>
      <c r="D102" s="233" t="s">
        <v>204</v>
      </c>
      <c r="E102" s="234">
        <v>2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6.0000000000000002E-5</v>
      </c>
      <c r="O102" s="234">
        <f>ROUND(E102*N102,2)</f>
        <v>0</v>
      </c>
      <c r="P102" s="234">
        <v>0</v>
      </c>
      <c r="Q102" s="234">
        <f>ROUND(E102*P102,2)</f>
        <v>0</v>
      </c>
      <c r="R102" s="236" t="s">
        <v>422</v>
      </c>
      <c r="S102" s="236" t="s">
        <v>157</v>
      </c>
      <c r="T102" s="237" t="s">
        <v>157</v>
      </c>
      <c r="U102" s="221">
        <v>0.28000000000000003</v>
      </c>
      <c r="V102" s="221">
        <f>ROUND(E102*U102,2)</f>
        <v>0.56000000000000005</v>
      </c>
      <c r="W102" s="221"/>
      <c r="X102" s="221" t="s">
        <v>181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1" t="s">
        <v>914</v>
      </c>
      <c r="D103" s="254"/>
      <c r="E103" s="255">
        <v>2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1">
        <v>45</v>
      </c>
      <c r="B104" s="232" t="s">
        <v>553</v>
      </c>
      <c r="C104" s="248" t="s">
        <v>554</v>
      </c>
      <c r="D104" s="233" t="s">
        <v>204</v>
      </c>
      <c r="E104" s="234">
        <v>92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</v>
      </c>
      <c r="Q104" s="234">
        <f>ROUND(E104*P104,2)</f>
        <v>0</v>
      </c>
      <c r="R104" s="236" t="s">
        <v>422</v>
      </c>
      <c r="S104" s="236" t="s">
        <v>157</v>
      </c>
      <c r="T104" s="237" t="s">
        <v>157</v>
      </c>
      <c r="U104" s="221">
        <v>0.215</v>
      </c>
      <c r="V104" s="221">
        <f>ROUND(E104*U104,2)</f>
        <v>19.78</v>
      </c>
      <c r="W104" s="221"/>
      <c r="X104" s="221" t="s">
        <v>181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182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1" t="s">
        <v>974</v>
      </c>
      <c r="D105" s="254"/>
      <c r="E105" s="255">
        <v>92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46</v>
      </c>
      <c r="B106" s="232" t="s">
        <v>556</v>
      </c>
      <c r="C106" s="248" t="s">
        <v>557</v>
      </c>
      <c r="D106" s="233" t="s">
        <v>217</v>
      </c>
      <c r="E106" s="234">
        <v>285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6" t="s">
        <v>422</v>
      </c>
      <c r="S106" s="236" t="s">
        <v>157</v>
      </c>
      <c r="T106" s="237" t="s">
        <v>157</v>
      </c>
      <c r="U106" s="221">
        <v>2.1499999999999998E-2</v>
      </c>
      <c r="V106" s="221">
        <f>ROUND(E106*U106,2)</f>
        <v>6.13</v>
      </c>
      <c r="W106" s="221"/>
      <c r="X106" s="221" t="s">
        <v>181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182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61" t="s">
        <v>975</v>
      </c>
      <c r="D107" s="254"/>
      <c r="E107" s="255">
        <v>263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201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976</v>
      </c>
      <c r="D108" s="254"/>
      <c r="E108" s="255">
        <v>22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201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>
        <v>47</v>
      </c>
      <c r="B109" s="218" t="s">
        <v>977</v>
      </c>
      <c r="C109" s="263" t="s">
        <v>978</v>
      </c>
      <c r="D109" s="219" t="s">
        <v>0</v>
      </c>
      <c r="E109" s="258"/>
      <c r="F109" s="222"/>
      <c r="G109" s="221">
        <f>ROUND(E109*F109,2)</f>
        <v>0</v>
      </c>
      <c r="H109" s="222"/>
      <c r="I109" s="221">
        <f>ROUND(E109*H109,2)</f>
        <v>0</v>
      </c>
      <c r="J109" s="222"/>
      <c r="K109" s="221">
        <f>ROUND(E109*J109,2)</f>
        <v>0</v>
      </c>
      <c r="L109" s="221">
        <v>21</v>
      </c>
      <c r="M109" s="221">
        <f>G109*(1+L109/100)</f>
        <v>0</v>
      </c>
      <c r="N109" s="220">
        <v>0</v>
      </c>
      <c r="O109" s="220">
        <f>ROUND(E109*N109,2)</f>
        <v>0</v>
      </c>
      <c r="P109" s="220">
        <v>0</v>
      </c>
      <c r="Q109" s="220">
        <f>ROUND(E109*P109,2)</f>
        <v>0</v>
      </c>
      <c r="R109" s="221" t="s">
        <v>422</v>
      </c>
      <c r="S109" s="221" t="s">
        <v>157</v>
      </c>
      <c r="T109" s="221" t="s">
        <v>233</v>
      </c>
      <c r="U109" s="221">
        <v>0</v>
      </c>
      <c r="V109" s="221">
        <f>ROUND(E109*U109,2)</f>
        <v>0</v>
      </c>
      <c r="W109" s="221"/>
      <c r="X109" s="221" t="s">
        <v>324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325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4" t="s">
        <v>152</v>
      </c>
      <c r="B110" s="225" t="s">
        <v>110</v>
      </c>
      <c r="C110" s="247" t="s">
        <v>111</v>
      </c>
      <c r="D110" s="226"/>
      <c r="E110" s="227"/>
      <c r="F110" s="228"/>
      <c r="G110" s="228">
        <f>SUMIF(AG111:AG119,"&lt;&gt;NOR",G111:G119)</f>
        <v>0</v>
      </c>
      <c r="H110" s="228"/>
      <c r="I110" s="228">
        <f>SUM(I111:I119)</f>
        <v>0</v>
      </c>
      <c r="J110" s="228"/>
      <c r="K110" s="228">
        <f>SUM(K111:K119)</f>
        <v>0</v>
      </c>
      <c r="L110" s="228"/>
      <c r="M110" s="228">
        <f>SUM(M111:M119)</f>
        <v>0</v>
      </c>
      <c r="N110" s="227"/>
      <c r="O110" s="227">
        <f>SUM(O111:O119)</f>
        <v>0.03</v>
      </c>
      <c r="P110" s="227"/>
      <c r="Q110" s="227">
        <f>SUM(Q111:Q119)</f>
        <v>0</v>
      </c>
      <c r="R110" s="228"/>
      <c r="S110" s="228"/>
      <c r="T110" s="229"/>
      <c r="U110" s="223"/>
      <c r="V110" s="223">
        <f>SUM(V111:V119)</f>
        <v>35.89</v>
      </c>
      <c r="W110" s="223"/>
      <c r="X110" s="223"/>
      <c r="AG110" t="s">
        <v>153</v>
      </c>
    </row>
    <row r="111" spans="1:60" outlineLevel="1" x14ac:dyDescent="0.2">
      <c r="A111" s="231">
        <v>48</v>
      </c>
      <c r="B111" s="232" t="s">
        <v>572</v>
      </c>
      <c r="C111" s="248" t="s">
        <v>573</v>
      </c>
      <c r="D111" s="233" t="s">
        <v>204</v>
      </c>
      <c r="E111" s="234">
        <v>98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0</v>
      </c>
      <c r="O111" s="234">
        <f>ROUND(E111*N111,2)</f>
        <v>0</v>
      </c>
      <c r="P111" s="234">
        <v>0</v>
      </c>
      <c r="Q111" s="234">
        <f>ROUND(E111*P111,2)</f>
        <v>0</v>
      </c>
      <c r="R111" s="236" t="s">
        <v>422</v>
      </c>
      <c r="S111" s="236" t="s">
        <v>157</v>
      </c>
      <c r="T111" s="237" t="s">
        <v>233</v>
      </c>
      <c r="U111" s="221">
        <v>0.16500000000000001</v>
      </c>
      <c r="V111" s="221">
        <f>ROUND(E111*U111,2)</f>
        <v>16.170000000000002</v>
      </c>
      <c r="W111" s="221"/>
      <c r="X111" s="221" t="s">
        <v>181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1" t="s">
        <v>979</v>
      </c>
      <c r="D112" s="254"/>
      <c r="E112" s="255">
        <v>49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201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61" t="s">
        <v>980</v>
      </c>
      <c r="D113" s="254"/>
      <c r="E113" s="255">
        <v>49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201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0">
        <v>49</v>
      </c>
      <c r="B114" s="241" t="s">
        <v>587</v>
      </c>
      <c r="C114" s="250" t="s">
        <v>588</v>
      </c>
      <c r="D114" s="242" t="s">
        <v>204</v>
      </c>
      <c r="E114" s="243">
        <v>1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3">
        <v>1.2E-4</v>
      </c>
      <c r="O114" s="243">
        <f>ROUND(E114*N114,2)</f>
        <v>0</v>
      </c>
      <c r="P114" s="243">
        <v>0</v>
      </c>
      <c r="Q114" s="243">
        <f>ROUND(E114*P114,2)</f>
        <v>0</v>
      </c>
      <c r="R114" s="245" t="s">
        <v>422</v>
      </c>
      <c r="S114" s="245" t="s">
        <v>157</v>
      </c>
      <c r="T114" s="246" t="s">
        <v>157</v>
      </c>
      <c r="U114" s="221">
        <v>6.2E-2</v>
      </c>
      <c r="V114" s="221">
        <f>ROUND(E114*U114,2)</f>
        <v>0.06</v>
      </c>
      <c r="W114" s="221"/>
      <c r="X114" s="221" t="s">
        <v>181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182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0">
        <v>50</v>
      </c>
      <c r="B115" s="241" t="s">
        <v>589</v>
      </c>
      <c r="C115" s="250" t="s">
        <v>590</v>
      </c>
      <c r="D115" s="242" t="s">
        <v>204</v>
      </c>
      <c r="E115" s="243">
        <v>49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3">
        <v>2.0000000000000001E-4</v>
      </c>
      <c r="O115" s="243">
        <f>ROUND(E115*N115,2)</f>
        <v>0.01</v>
      </c>
      <c r="P115" s="243">
        <v>0</v>
      </c>
      <c r="Q115" s="243">
        <f>ROUND(E115*P115,2)</f>
        <v>0</v>
      </c>
      <c r="R115" s="245" t="s">
        <v>422</v>
      </c>
      <c r="S115" s="245" t="s">
        <v>157</v>
      </c>
      <c r="T115" s="246" t="s">
        <v>157</v>
      </c>
      <c r="U115" s="221">
        <v>0.17499999999999999</v>
      </c>
      <c r="V115" s="221">
        <f>ROUND(E115*U115,2)</f>
        <v>8.58</v>
      </c>
      <c r="W115" s="221"/>
      <c r="X115" s="221" t="s">
        <v>181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182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40">
        <v>51</v>
      </c>
      <c r="B116" s="241" t="s">
        <v>611</v>
      </c>
      <c r="C116" s="250" t="s">
        <v>612</v>
      </c>
      <c r="D116" s="242" t="s">
        <v>204</v>
      </c>
      <c r="E116" s="243">
        <v>49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3">
        <v>2.5999999999999998E-4</v>
      </c>
      <c r="O116" s="243">
        <f>ROUND(E116*N116,2)</f>
        <v>0.01</v>
      </c>
      <c r="P116" s="243">
        <v>0</v>
      </c>
      <c r="Q116" s="243">
        <f>ROUND(E116*P116,2)</f>
        <v>0</v>
      </c>
      <c r="R116" s="245" t="s">
        <v>422</v>
      </c>
      <c r="S116" s="245" t="s">
        <v>157</v>
      </c>
      <c r="T116" s="246" t="s">
        <v>157</v>
      </c>
      <c r="U116" s="221">
        <v>8.2000000000000003E-2</v>
      </c>
      <c r="V116" s="221">
        <f>ROUND(E116*U116,2)</f>
        <v>4.0199999999999996</v>
      </c>
      <c r="W116" s="221"/>
      <c r="X116" s="221" t="s">
        <v>181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0">
        <v>52</v>
      </c>
      <c r="B117" s="241" t="s">
        <v>615</v>
      </c>
      <c r="C117" s="250" t="s">
        <v>616</v>
      </c>
      <c r="D117" s="242" t="s">
        <v>204</v>
      </c>
      <c r="E117" s="243">
        <v>49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3">
        <v>0</v>
      </c>
      <c r="O117" s="243">
        <f>ROUND(E117*N117,2)</f>
        <v>0</v>
      </c>
      <c r="P117" s="243">
        <v>0</v>
      </c>
      <c r="Q117" s="243">
        <f>ROUND(E117*P117,2)</f>
        <v>0</v>
      </c>
      <c r="R117" s="245"/>
      <c r="S117" s="245" t="s">
        <v>180</v>
      </c>
      <c r="T117" s="246" t="s">
        <v>157</v>
      </c>
      <c r="U117" s="221">
        <v>0.14399999999999999</v>
      </c>
      <c r="V117" s="221">
        <f>ROUND(E117*U117,2)</f>
        <v>7.06</v>
      </c>
      <c r="W117" s="221"/>
      <c r="X117" s="221" t="s">
        <v>181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182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1">
        <v>53</v>
      </c>
      <c r="B118" s="232" t="s">
        <v>617</v>
      </c>
      <c r="C118" s="248" t="s">
        <v>618</v>
      </c>
      <c r="D118" s="233" t="s">
        <v>204</v>
      </c>
      <c r="E118" s="234">
        <v>49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4">
        <v>2.0000000000000001E-4</v>
      </c>
      <c r="O118" s="234">
        <f>ROUND(E118*N118,2)</f>
        <v>0.01</v>
      </c>
      <c r="P118" s="234">
        <v>0</v>
      </c>
      <c r="Q118" s="234">
        <f>ROUND(E118*P118,2)</f>
        <v>0</v>
      </c>
      <c r="R118" s="236" t="s">
        <v>311</v>
      </c>
      <c r="S118" s="236" t="s">
        <v>157</v>
      </c>
      <c r="T118" s="237" t="s">
        <v>157</v>
      </c>
      <c r="U118" s="221">
        <v>0</v>
      </c>
      <c r="V118" s="221">
        <f>ROUND(E118*U118,2)</f>
        <v>0</v>
      </c>
      <c r="W118" s="221"/>
      <c r="X118" s="221" t="s">
        <v>312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>
        <v>54</v>
      </c>
      <c r="B119" s="218" t="s">
        <v>981</v>
      </c>
      <c r="C119" s="263" t="s">
        <v>982</v>
      </c>
      <c r="D119" s="219" t="s">
        <v>0</v>
      </c>
      <c r="E119" s="258"/>
      <c r="F119" s="222"/>
      <c r="G119" s="221">
        <f>ROUND(E119*F119,2)</f>
        <v>0</v>
      </c>
      <c r="H119" s="222"/>
      <c r="I119" s="221">
        <f>ROUND(E119*H119,2)</f>
        <v>0</v>
      </c>
      <c r="J119" s="222"/>
      <c r="K119" s="221">
        <f>ROUND(E119*J119,2)</f>
        <v>0</v>
      </c>
      <c r="L119" s="221">
        <v>21</v>
      </c>
      <c r="M119" s="221">
        <f>G119*(1+L119/100)</f>
        <v>0</v>
      </c>
      <c r="N119" s="220">
        <v>0</v>
      </c>
      <c r="O119" s="220">
        <f>ROUND(E119*N119,2)</f>
        <v>0</v>
      </c>
      <c r="P119" s="220">
        <v>0</v>
      </c>
      <c r="Q119" s="220">
        <f>ROUND(E119*P119,2)</f>
        <v>0</v>
      </c>
      <c r="R119" s="221" t="s">
        <v>422</v>
      </c>
      <c r="S119" s="221" t="s">
        <v>157</v>
      </c>
      <c r="T119" s="221" t="s">
        <v>233</v>
      </c>
      <c r="U119" s="221">
        <v>0</v>
      </c>
      <c r="V119" s="221">
        <f>ROUND(E119*U119,2)</f>
        <v>0</v>
      </c>
      <c r="W119" s="221"/>
      <c r="X119" s="221" t="s">
        <v>324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325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24" t="s">
        <v>152</v>
      </c>
      <c r="B120" s="225" t="s">
        <v>112</v>
      </c>
      <c r="C120" s="247" t="s">
        <v>113</v>
      </c>
      <c r="D120" s="226"/>
      <c r="E120" s="227"/>
      <c r="F120" s="228"/>
      <c r="G120" s="228">
        <f>SUMIF(AG121:AG142,"&lt;&gt;NOR",G121:G142)</f>
        <v>0</v>
      </c>
      <c r="H120" s="228"/>
      <c r="I120" s="228">
        <f>SUM(I121:I142)</f>
        <v>0</v>
      </c>
      <c r="J120" s="228"/>
      <c r="K120" s="228">
        <f>SUM(K121:K142)</f>
        <v>0</v>
      </c>
      <c r="L120" s="228"/>
      <c r="M120" s="228">
        <f>SUM(M121:M142)</f>
        <v>0</v>
      </c>
      <c r="N120" s="227"/>
      <c r="O120" s="227">
        <f>SUM(O121:O142)</f>
        <v>0.97</v>
      </c>
      <c r="P120" s="227"/>
      <c r="Q120" s="227">
        <f>SUM(Q121:Q142)</f>
        <v>4.47</v>
      </c>
      <c r="R120" s="228"/>
      <c r="S120" s="228"/>
      <c r="T120" s="229"/>
      <c r="U120" s="223"/>
      <c r="V120" s="223">
        <f>SUM(V121:V142)</f>
        <v>137.76999999999998</v>
      </c>
      <c r="W120" s="223"/>
      <c r="X120" s="223"/>
      <c r="AG120" t="s">
        <v>153</v>
      </c>
    </row>
    <row r="121" spans="1:60" ht="22.5" outlineLevel="1" x14ac:dyDescent="0.2">
      <c r="A121" s="240">
        <v>55</v>
      </c>
      <c r="B121" s="241" t="s">
        <v>625</v>
      </c>
      <c r="C121" s="250" t="s">
        <v>626</v>
      </c>
      <c r="D121" s="242" t="s">
        <v>204</v>
      </c>
      <c r="E121" s="243">
        <v>49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21</v>
      </c>
      <c r="M121" s="245">
        <f>G121*(1+L121/100)</f>
        <v>0</v>
      </c>
      <c r="N121" s="243">
        <v>0</v>
      </c>
      <c r="O121" s="243">
        <f>ROUND(E121*N121,2)</f>
        <v>0</v>
      </c>
      <c r="P121" s="243">
        <v>0</v>
      </c>
      <c r="Q121" s="243">
        <f>ROUND(E121*P121,2)</f>
        <v>0</v>
      </c>
      <c r="R121" s="245" t="s">
        <v>422</v>
      </c>
      <c r="S121" s="245" t="s">
        <v>157</v>
      </c>
      <c r="T121" s="246" t="s">
        <v>157</v>
      </c>
      <c r="U121" s="221">
        <v>0.26800000000000002</v>
      </c>
      <c r="V121" s="221">
        <f>ROUND(E121*U121,2)</f>
        <v>13.13</v>
      </c>
      <c r="W121" s="221"/>
      <c r="X121" s="221" t="s">
        <v>181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182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1">
        <v>56</v>
      </c>
      <c r="B122" s="232" t="s">
        <v>627</v>
      </c>
      <c r="C122" s="248" t="s">
        <v>628</v>
      </c>
      <c r="D122" s="233" t="s">
        <v>196</v>
      </c>
      <c r="E122" s="234">
        <v>187.68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4">
        <v>0</v>
      </c>
      <c r="O122" s="234">
        <f>ROUND(E122*N122,2)</f>
        <v>0</v>
      </c>
      <c r="P122" s="234">
        <v>0</v>
      </c>
      <c r="Q122" s="234">
        <f>ROUND(E122*P122,2)</f>
        <v>0</v>
      </c>
      <c r="R122" s="236" t="s">
        <v>422</v>
      </c>
      <c r="S122" s="236" t="s">
        <v>157</v>
      </c>
      <c r="T122" s="237" t="s">
        <v>157</v>
      </c>
      <c r="U122" s="221">
        <v>0.14399999999999999</v>
      </c>
      <c r="V122" s="221">
        <f>ROUND(E122*U122,2)</f>
        <v>27.03</v>
      </c>
      <c r="W122" s="221"/>
      <c r="X122" s="221" t="s">
        <v>181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182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61" t="s">
        <v>983</v>
      </c>
      <c r="D123" s="254"/>
      <c r="E123" s="255">
        <v>24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201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1" x14ac:dyDescent="0.2">
      <c r="A124" s="217"/>
      <c r="B124" s="218"/>
      <c r="C124" s="261" t="s">
        <v>984</v>
      </c>
      <c r="D124" s="254"/>
      <c r="E124" s="255">
        <v>163.68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201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0">
        <v>57</v>
      </c>
      <c r="B125" s="241" t="s">
        <v>762</v>
      </c>
      <c r="C125" s="250" t="s">
        <v>763</v>
      </c>
      <c r="D125" s="242" t="s">
        <v>196</v>
      </c>
      <c r="E125" s="243">
        <v>27.945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</v>
      </c>
      <c r="O125" s="243">
        <f>ROUND(E125*N125,2)</f>
        <v>0</v>
      </c>
      <c r="P125" s="243">
        <v>0</v>
      </c>
      <c r="Q125" s="243">
        <f>ROUND(E125*P125,2)</f>
        <v>0</v>
      </c>
      <c r="R125" s="245" t="s">
        <v>422</v>
      </c>
      <c r="S125" s="245" t="s">
        <v>157</v>
      </c>
      <c r="T125" s="246" t="s">
        <v>157</v>
      </c>
      <c r="U125" s="221">
        <v>0.13400000000000001</v>
      </c>
      <c r="V125" s="221">
        <f>ROUND(E125*U125,2)</f>
        <v>3.74</v>
      </c>
      <c r="W125" s="221"/>
      <c r="X125" s="221" t="s">
        <v>181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182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1">
        <v>58</v>
      </c>
      <c r="B126" s="232" t="s">
        <v>764</v>
      </c>
      <c r="C126" s="248" t="s">
        <v>765</v>
      </c>
      <c r="D126" s="233" t="s">
        <v>196</v>
      </c>
      <c r="E126" s="234">
        <v>27.945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4">
        <v>1.6320000000000001E-2</v>
      </c>
      <c r="O126" s="234">
        <f>ROUND(E126*N126,2)</f>
        <v>0.46</v>
      </c>
      <c r="P126" s="234">
        <v>0</v>
      </c>
      <c r="Q126" s="234">
        <f>ROUND(E126*P126,2)</f>
        <v>0</v>
      </c>
      <c r="R126" s="236" t="s">
        <v>422</v>
      </c>
      <c r="S126" s="236" t="s">
        <v>157</v>
      </c>
      <c r="T126" s="237" t="s">
        <v>157</v>
      </c>
      <c r="U126" s="221">
        <v>0.42899999999999999</v>
      </c>
      <c r="V126" s="221">
        <f>ROUND(E126*U126,2)</f>
        <v>11.99</v>
      </c>
      <c r="W126" s="221"/>
      <c r="X126" s="221" t="s">
        <v>181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182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1" t="s">
        <v>985</v>
      </c>
      <c r="D127" s="254"/>
      <c r="E127" s="255">
        <v>27.945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201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0">
        <v>59</v>
      </c>
      <c r="B128" s="241" t="s">
        <v>637</v>
      </c>
      <c r="C128" s="250" t="s">
        <v>638</v>
      </c>
      <c r="D128" s="242" t="s">
        <v>196</v>
      </c>
      <c r="E128" s="243">
        <v>187.68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21</v>
      </c>
      <c r="M128" s="245">
        <f>G128*(1+L128/100)</f>
        <v>0</v>
      </c>
      <c r="N128" s="243">
        <v>0</v>
      </c>
      <c r="O128" s="243">
        <f>ROUND(E128*N128,2)</f>
        <v>0</v>
      </c>
      <c r="P128" s="243">
        <v>2.3800000000000002E-2</v>
      </c>
      <c r="Q128" s="243">
        <f>ROUND(E128*P128,2)</f>
        <v>4.47</v>
      </c>
      <c r="R128" s="245" t="s">
        <v>422</v>
      </c>
      <c r="S128" s="245" t="s">
        <v>157</v>
      </c>
      <c r="T128" s="246" t="s">
        <v>157</v>
      </c>
      <c r="U128" s="221">
        <v>8.2000000000000003E-2</v>
      </c>
      <c r="V128" s="221">
        <f>ROUND(E128*U128,2)</f>
        <v>15.39</v>
      </c>
      <c r="W128" s="221"/>
      <c r="X128" s="221" t="s">
        <v>181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182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0">
        <v>60</v>
      </c>
      <c r="B129" s="241" t="s">
        <v>639</v>
      </c>
      <c r="C129" s="250" t="s">
        <v>640</v>
      </c>
      <c r="D129" s="242" t="s">
        <v>204</v>
      </c>
      <c r="E129" s="243">
        <v>44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3">
        <v>0</v>
      </c>
      <c r="O129" s="243">
        <f>ROUND(E129*N129,2)</f>
        <v>0</v>
      </c>
      <c r="P129" s="243">
        <v>0</v>
      </c>
      <c r="Q129" s="243">
        <f>ROUND(E129*P129,2)</f>
        <v>0</v>
      </c>
      <c r="R129" s="245" t="s">
        <v>422</v>
      </c>
      <c r="S129" s="245" t="s">
        <v>157</v>
      </c>
      <c r="T129" s="246" t="s">
        <v>157</v>
      </c>
      <c r="U129" s="221">
        <v>0.1</v>
      </c>
      <c r="V129" s="221">
        <f>ROUND(E129*U129,2)</f>
        <v>4.4000000000000004</v>
      </c>
      <c r="W129" s="221"/>
      <c r="X129" s="221" t="s">
        <v>181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0">
        <v>61</v>
      </c>
      <c r="B130" s="241" t="s">
        <v>641</v>
      </c>
      <c r="C130" s="250" t="s">
        <v>642</v>
      </c>
      <c r="D130" s="242" t="s">
        <v>196</v>
      </c>
      <c r="E130" s="243">
        <v>187.68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0</v>
      </c>
      <c r="O130" s="243">
        <f>ROUND(E130*N130,2)</f>
        <v>0</v>
      </c>
      <c r="P130" s="243">
        <v>0</v>
      </c>
      <c r="Q130" s="243">
        <f>ROUND(E130*P130,2)</f>
        <v>0</v>
      </c>
      <c r="R130" s="245" t="s">
        <v>422</v>
      </c>
      <c r="S130" s="245" t="s">
        <v>157</v>
      </c>
      <c r="T130" s="246" t="s">
        <v>157</v>
      </c>
      <c r="U130" s="221">
        <v>0.13400000000000001</v>
      </c>
      <c r="V130" s="221">
        <f>ROUND(E130*U130,2)</f>
        <v>25.15</v>
      </c>
      <c r="W130" s="221"/>
      <c r="X130" s="221" t="s">
        <v>181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182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0">
        <v>62</v>
      </c>
      <c r="B131" s="241" t="s">
        <v>643</v>
      </c>
      <c r="C131" s="250" t="s">
        <v>644</v>
      </c>
      <c r="D131" s="242" t="s">
        <v>196</v>
      </c>
      <c r="E131" s="243">
        <v>187.68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3">
        <v>0</v>
      </c>
      <c r="O131" s="243">
        <f>ROUND(E131*N131,2)</f>
        <v>0</v>
      </c>
      <c r="P131" s="243">
        <v>0</v>
      </c>
      <c r="Q131" s="243">
        <f>ROUND(E131*P131,2)</f>
        <v>0</v>
      </c>
      <c r="R131" s="245" t="s">
        <v>422</v>
      </c>
      <c r="S131" s="245" t="s">
        <v>157</v>
      </c>
      <c r="T131" s="246" t="s">
        <v>157</v>
      </c>
      <c r="U131" s="221">
        <v>3.1E-2</v>
      </c>
      <c r="V131" s="221">
        <f>ROUND(E131*U131,2)</f>
        <v>5.82</v>
      </c>
      <c r="W131" s="221"/>
      <c r="X131" s="221" t="s">
        <v>181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182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0">
        <v>63</v>
      </c>
      <c r="B132" s="241" t="s">
        <v>645</v>
      </c>
      <c r="C132" s="250" t="s">
        <v>646</v>
      </c>
      <c r="D132" s="242" t="s">
        <v>204</v>
      </c>
      <c r="E132" s="243">
        <v>49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0</v>
      </c>
      <c r="O132" s="243">
        <f>ROUND(E132*N132,2)</f>
        <v>0</v>
      </c>
      <c r="P132" s="243">
        <v>0</v>
      </c>
      <c r="Q132" s="243">
        <f>ROUND(E132*P132,2)</f>
        <v>0</v>
      </c>
      <c r="R132" s="245" t="s">
        <v>422</v>
      </c>
      <c r="S132" s="245" t="s">
        <v>157</v>
      </c>
      <c r="T132" s="246" t="s">
        <v>157</v>
      </c>
      <c r="U132" s="221">
        <v>6.2E-2</v>
      </c>
      <c r="V132" s="221">
        <f>ROUND(E132*U132,2)</f>
        <v>3.04</v>
      </c>
      <c r="W132" s="221"/>
      <c r="X132" s="221" t="s">
        <v>181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182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31">
        <v>64</v>
      </c>
      <c r="B133" s="232" t="s">
        <v>647</v>
      </c>
      <c r="C133" s="248" t="s">
        <v>648</v>
      </c>
      <c r="D133" s="233" t="s">
        <v>196</v>
      </c>
      <c r="E133" s="234">
        <v>215.625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6" t="s">
        <v>422</v>
      </c>
      <c r="S133" s="236" t="s">
        <v>157</v>
      </c>
      <c r="T133" s="237" t="s">
        <v>157</v>
      </c>
      <c r="U133" s="221">
        <v>3.1E-2</v>
      </c>
      <c r="V133" s="221">
        <f>ROUND(E133*U133,2)</f>
        <v>6.68</v>
      </c>
      <c r="W133" s="221"/>
      <c r="X133" s="221" t="s">
        <v>181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182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61" t="s">
        <v>986</v>
      </c>
      <c r="D134" s="254"/>
      <c r="E134" s="255">
        <v>27.945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201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61" t="s">
        <v>987</v>
      </c>
      <c r="D135" s="254"/>
      <c r="E135" s="255">
        <v>187.68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201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40">
        <v>65</v>
      </c>
      <c r="B136" s="241" t="s">
        <v>650</v>
      </c>
      <c r="C136" s="250" t="s">
        <v>651</v>
      </c>
      <c r="D136" s="242" t="s">
        <v>196</v>
      </c>
      <c r="E136" s="243">
        <v>187.68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 t="s">
        <v>422</v>
      </c>
      <c r="S136" s="245" t="s">
        <v>157</v>
      </c>
      <c r="T136" s="246" t="s">
        <v>157</v>
      </c>
      <c r="U136" s="221">
        <v>6.2E-2</v>
      </c>
      <c r="V136" s="221">
        <f>ROUND(E136*U136,2)</f>
        <v>11.64</v>
      </c>
      <c r="W136" s="221"/>
      <c r="X136" s="221" t="s">
        <v>181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182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1">
        <v>66</v>
      </c>
      <c r="B137" s="232" t="s">
        <v>652</v>
      </c>
      <c r="C137" s="248" t="s">
        <v>653</v>
      </c>
      <c r="D137" s="233" t="s">
        <v>196</v>
      </c>
      <c r="E137" s="234">
        <v>187.68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0</v>
      </c>
      <c r="O137" s="234">
        <f>ROUND(E137*N137,2)</f>
        <v>0</v>
      </c>
      <c r="P137" s="234">
        <v>0</v>
      </c>
      <c r="Q137" s="234">
        <f>ROUND(E137*P137,2)</f>
        <v>0</v>
      </c>
      <c r="R137" s="236" t="s">
        <v>422</v>
      </c>
      <c r="S137" s="236" t="s">
        <v>157</v>
      </c>
      <c r="T137" s="237" t="s">
        <v>157</v>
      </c>
      <c r="U137" s="221">
        <v>5.1999999999999998E-2</v>
      </c>
      <c r="V137" s="221">
        <f>ROUND(E137*U137,2)</f>
        <v>9.76</v>
      </c>
      <c r="W137" s="221"/>
      <c r="X137" s="221" t="s">
        <v>181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182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60" t="s">
        <v>654</v>
      </c>
      <c r="D138" s="256"/>
      <c r="E138" s="256"/>
      <c r="F138" s="256"/>
      <c r="G138" s="256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199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0">
        <v>67</v>
      </c>
      <c r="B139" s="241" t="s">
        <v>988</v>
      </c>
      <c r="C139" s="250" t="s">
        <v>989</v>
      </c>
      <c r="D139" s="242" t="s">
        <v>204</v>
      </c>
      <c r="E139" s="243">
        <v>1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21</v>
      </c>
      <c r="M139" s="245">
        <f>G139*(1+L139/100)</f>
        <v>0</v>
      </c>
      <c r="N139" s="243">
        <v>5.5800000000000002E-2</v>
      </c>
      <c r="O139" s="243">
        <f>ROUND(E139*N139,2)</f>
        <v>0.06</v>
      </c>
      <c r="P139" s="243">
        <v>0</v>
      </c>
      <c r="Q139" s="243">
        <f>ROUND(E139*P139,2)</f>
        <v>0</v>
      </c>
      <c r="R139" s="245"/>
      <c r="S139" s="245" t="s">
        <v>180</v>
      </c>
      <c r="T139" s="246" t="s">
        <v>158</v>
      </c>
      <c r="U139" s="221">
        <v>0</v>
      </c>
      <c r="V139" s="221">
        <f>ROUND(E139*U139,2)</f>
        <v>0</v>
      </c>
      <c r="W139" s="221"/>
      <c r="X139" s="221" t="s">
        <v>312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0">
        <v>68</v>
      </c>
      <c r="B140" s="241" t="s">
        <v>990</v>
      </c>
      <c r="C140" s="250" t="s">
        <v>991</v>
      </c>
      <c r="D140" s="242" t="s">
        <v>204</v>
      </c>
      <c r="E140" s="243">
        <v>3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3">
        <v>8.6800000000000002E-2</v>
      </c>
      <c r="O140" s="243">
        <f>ROUND(E140*N140,2)</f>
        <v>0.26</v>
      </c>
      <c r="P140" s="243">
        <v>0</v>
      </c>
      <c r="Q140" s="243">
        <f>ROUND(E140*P140,2)</f>
        <v>0</v>
      </c>
      <c r="R140" s="245"/>
      <c r="S140" s="245" t="s">
        <v>180</v>
      </c>
      <c r="T140" s="246" t="s">
        <v>158</v>
      </c>
      <c r="U140" s="221">
        <v>0</v>
      </c>
      <c r="V140" s="221">
        <f>ROUND(E140*U140,2)</f>
        <v>0</v>
      </c>
      <c r="W140" s="221"/>
      <c r="X140" s="221" t="s">
        <v>312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1">
        <v>69</v>
      </c>
      <c r="B141" s="232" t="s">
        <v>992</v>
      </c>
      <c r="C141" s="248" t="s">
        <v>993</v>
      </c>
      <c r="D141" s="233" t="s">
        <v>204</v>
      </c>
      <c r="E141" s="234">
        <v>1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4">
        <v>0.186</v>
      </c>
      <c r="O141" s="234">
        <f>ROUND(E141*N141,2)</f>
        <v>0.19</v>
      </c>
      <c r="P141" s="234">
        <v>0</v>
      </c>
      <c r="Q141" s="234">
        <f>ROUND(E141*P141,2)</f>
        <v>0</v>
      </c>
      <c r="R141" s="236"/>
      <c r="S141" s="236" t="s">
        <v>180</v>
      </c>
      <c r="T141" s="237" t="s">
        <v>158</v>
      </c>
      <c r="U141" s="221">
        <v>0</v>
      </c>
      <c r="V141" s="221">
        <f>ROUND(E141*U141,2)</f>
        <v>0</v>
      </c>
      <c r="W141" s="221"/>
      <c r="X141" s="221" t="s">
        <v>312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313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>
        <v>70</v>
      </c>
      <c r="B142" s="218" t="s">
        <v>655</v>
      </c>
      <c r="C142" s="263" t="s">
        <v>656</v>
      </c>
      <c r="D142" s="219" t="s">
        <v>0</v>
      </c>
      <c r="E142" s="258"/>
      <c r="F142" s="222"/>
      <c r="G142" s="221">
        <f>ROUND(E142*F142,2)</f>
        <v>0</v>
      </c>
      <c r="H142" s="222"/>
      <c r="I142" s="221">
        <f>ROUND(E142*H142,2)</f>
        <v>0</v>
      </c>
      <c r="J142" s="222"/>
      <c r="K142" s="221">
        <f>ROUND(E142*J142,2)</f>
        <v>0</v>
      </c>
      <c r="L142" s="221">
        <v>21</v>
      </c>
      <c r="M142" s="221">
        <f>G142*(1+L142/100)</f>
        <v>0</v>
      </c>
      <c r="N142" s="220">
        <v>0</v>
      </c>
      <c r="O142" s="220">
        <f>ROUND(E142*N142,2)</f>
        <v>0</v>
      </c>
      <c r="P142" s="220">
        <v>0</v>
      </c>
      <c r="Q142" s="220">
        <f>ROUND(E142*P142,2)</f>
        <v>0</v>
      </c>
      <c r="R142" s="221" t="s">
        <v>422</v>
      </c>
      <c r="S142" s="221" t="s">
        <v>157</v>
      </c>
      <c r="T142" s="221" t="s">
        <v>233</v>
      </c>
      <c r="U142" s="221">
        <v>0</v>
      </c>
      <c r="V142" s="221">
        <f>ROUND(E142*U142,2)</f>
        <v>0</v>
      </c>
      <c r="W142" s="221"/>
      <c r="X142" s="221" t="s">
        <v>324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325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224" t="s">
        <v>152</v>
      </c>
      <c r="B143" s="225" t="s">
        <v>114</v>
      </c>
      <c r="C143" s="247" t="s">
        <v>115</v>
      </c>
      <c r="D143" s="226"/>
      <c r="E143" s="227"/>
      <c r="F143" s="228"/>
      <c r="G143" s="228">
        <f>SUMIF(AG144:AG149,"&lt;&gt;NOR",G144:G149)</f>
        <v>0</v>
      </c>
      <c r="H143" s="228"/>
      <c r="I143" s="228">
        <f>SUM(I144:I149)</f>
        <v>0</v>
      </c>
      <c r="J143" s="228"/>
      <c r="K143" s="228">
        <f>SUM(K144:K149)</f>
        <v>0</v>
      </c>
      <c r="L143" s="228"/>
      <c r="M143" s="228">
        <f>SUM(M144:M149)</f>
        <v>0</v>
      </c>
      <c r="N143" s="227"/>
      <c r="O143" s="227">
        <f>SUM(O144:O149)</f>
        <v>7.0000000000000007E-2</v>
      </c>
      <c r="P143" s="227"/>
      <c r="Q143" s="227">
        <f>SUM(Q144:Q149)</f>
        <v>0</v>
      </c>
      <c r="R143" s="228"/>
      <c r="S143" s="228"/>
      <c r="T143" s="229"/>
      <c r="U143" s="223"/>
      <c r="V143" s="223">
        <f>SUM(V144:V149)</f>
        <v>30.25</v>
      </c>
      <c r="W143" s="223"/>
      <c r="X143" s="223"/>
      <c r="AG143" t="s">
        <v>153</v>
      </c>
    </row>
    <row r="144" spans="1:60" outlineLevel="1" x14ac:dyDescent="0.2">
      <c r="A144" s="231">
        <v>71</v>
      </c>
      <c r="B144" s="232" t="s">
        <v>665</v>
      </c>
      <c r="C144" s="248" t="s">
        <v>666</v>
      </c>
      <c r="D144" s="233" t="s">
        <v>667</v>
      </c>
      <c r="E144" s="234">
        <v>71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6.0000000000000002E-5</v>
      </c>
      <c r="O144" s="234">
        <f>ROUND(E144*N144,2)</f>
        <v>0</v>
      </c>
      <c r="P144" s="234">
        <v>0</v>
      </c>
      <c r="Q144" s="234">
        <f>ROUND(E144*P144,2)</f>
        <v>0</v>
      </c>
      <c r="R144" s="236" t="s">
        <v>659</v>
      </c>
      <c r="S144" s="236" t="s">
        <v>157</v>
      </c>
      <c r="T144" s="237" t="s">
        <v>157</v>
      </c>
      <c r="U144" s="221">
        <v>0.42599999999999999</v>
      </c>
      <c r="V144" s="221">
        <f>ROUND(E144*U144,2)</f>
        <v>30.25</v>
      </c>
      <c r="W144" s="221"/>
      <c r="X144" s="221" t="s">
        <v>181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182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61" t="s">
        <v>994</v>
      </c>
      <c r="D145" s="254"/>
      <c r="E145" s="255">
        <v>71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201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1">
        <v>72</v>
      </c>
      <c r="B146" s="232" t="s">
        <v>670</v>
      </c>
      <c r="C146" s="248" t="s">
        <v>671</v>
      </c>
      <c r="D146" s="233" t="s">
        <v>667</v>
      </c>
      <c r="E146" s="234">
        <v>71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4">
        <v>1E-3</v>
      </c>
      <c r="O146" s="234">
        <f>ROUND(E146*N146,2)</f>
        <v>7.0000000000000007E-2</v>
      </c>
      <c r="P146" s="234">
        <v>0</v>
      </c>
      <c r="Q146" s="234">
        <f>ROUND(E146*P146,2)</f>
        <v>0</v>
      </c>
      <c r="R146" s="236" t="s">
        <v>311</v>
      </c>
      <c r="S146" s="236" t="s">
        <v>157</v>
      </c>
      <c r="T146" s="237" t="s">
        <v>157</v>
      </c>
      <c r="U146" s="221">
        <v>0</v>
      </c>
      <c r="V146" s="221">
        <f>ROUND(E146*U146,2)</f>
        <v>0</v>
      </c>
      <c r="W146" s="221"/>
      <c r="X146" s="221" t="s">
        <v>312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1" t="s">
        <v>995</v>
      </c>
      <c r="D147" s="254"/>
      <c r="E147" s="255">
        <v>71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>
        <v>73</v>
      </c>
      <c r="B148" s="218" t="s">
        <v>673</v>
      </c>
      <c r="C148" s="263" t="s">
        <v>674</v>
      </c>
      <c r="D148" s="219" t="s">
        <v>0</v>
      </c>
      <c r="E148" s="258"/>
      <c r="F148" s="222"/>
      <c r="G148" s="221">
        <f>ROUND(E148*F148,2)</f>
        <v>0</v>
      </c>
      <c r="H148" s="222"/>
      <c r="I148" s="221">
        <f>ROUND(E148*H148,2)</f>
        <v>0</v>
      </c>
      <c r="J148" s="222"/>
      <c r="K148" s="221">
        <f>ROUND(E148*J148,2)</f>
        <v>0</v>
      </c>
      <c r="L148" s="221">
        <v>21</v>
      </c>
      <c r="M148" s="221">
        <f>G148*(1+L148/100)</f>
        <v>0</v>
      </c>
      <c r="N148" s="220">
        <v>0</v>
      </c>
      <c r="O148" s="220">
        <f>ROUND(E148*N148,2)</f>
        <v>0</v>
      </c>
      <c r="P148" s="220">
        <v>0</v>
      </c>
      <c r="Q148" s="220">
        <f>ROUND(E148*P148,2)</f>
        <v>0</v>
      </c>
      <c r="R148" s="221" t="s">
        <v>659</v>
      </c>
      <c r="S148" s="221" t="s">
        <v>157</v>
      </c>
      <c r="T148" s="221" t="s">
        <v>233</v>
      </c>
      <c r="U148" s="221">
        <v>0</v>
      </c>
      <c r="V148" s="221">
        <f>ROUND(E148*U148,2)</f>
        <v>0</v>
      </c>
      <c r="W148" s="221"/>
      <c r="X148" s="221" t="s">
        <v>324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325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64" t="s">
        <v>480</v>
      </c>
      <c r="D149" s="259"/>
      <c r="E149" s="259"/>
      <c r="F149" s="259"/>
      <c r="G149" s="259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199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4" t="s">
        <v>152</v>
      </c>
      <c r="B150" s="225" t="s">
        <v>116</v>
      </c>
      <c r="C150" s="247" t="s">
        <v>117</v>
      </c>
      <c r="D150" s="226"/>
      <c r="E150" s="227"/>
      <c r="F150" s="228"/>
      <c r="G150" s="228">
        <f>SUMIF(AG151:AG151,"&lt;&gt;NOR",G151:G151)</f>
        <v>0</v>
      </c>
      <c r="H150" s="228"/>
      <c r="I150" s="228">
        <f>SUM(I151:I151)</f>
        <v>0</v>
      </c>
      <c r="J150" s="228"/>
      <c r="K150" s="228">
        <f>SUM(K151:K151)</f>
        <v>0</v>
      </c>
      <c r="L150" s="228"/>
      <c r="M150" s="228">
        <f>SUM(M151:M151)</f>
        <v>0</v>
      </c>
      <c r="N150" s="227"/>
      <c r="O150" s="227">
        <f>SUM(O151:O151)</f>
        <v>0.14000000000000001</v>
      </c>
      <c r="P150" s="227"/>
      <c r="Q150" s="227">
        <f>SUM(Q151:Q151)</f>
        <v>0</v>
      </c>
      <c r="R150" s="228"/>
      <c r="S150" s="228"/>
      <c r="T150" s="229"/>
      <c r="U150" s="223"/>
      <c r="V150" s="223">
        <f>SUM(V151:V151)</f>
        <v>70.540000000000006</v>
      </c>
      <c r="W150" s="223"/>
      <c r="X150" s="223"/>
      <c r="AG150" t="s">
        <v>153</v>
      </c>
    </row>
    <row r="151" spans="1:60" ht="22.5" outlineLevel="1" x14ac:dyDescent="0.2">
      <c r="A151" s="240">
        <v>74</v>
      </c>
      <c r="B151" s="241" t="s">
        <v>675</v>
      </c>
      <c r="C151" s="250" t="s">
        <v>676</v>
      </c>
      <c r="D151" s="242" t="s">
        <v>196</v>
      </c>
      <c r="E151" s="243">
        <v>173.322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21</v>
      </c>
      <c r="M151" s="245">
        <f>G151*(1+L151/100)</f>
        <v>0</v>
      </c>
      <c r="N151" s="243">
        <v>8.0999999999999996E-4</v>
      </c>
      <c r="O151" s="243">
        <f>ROUND(E151*N151,2)</f>
        <v>0.14000000000000001</v>
      </c>
      <c r="P151" s="243">
        <v>0</v>
      </c>
      <c r="Q151" s="243">
        <f>ROUND(E151*P151,2)</f>
        <v>0</v>
      </c>
      <c r="R151" s="245" t="s">
        <v>677</v>
      </c>
      <c r="S151" s="245" t="s">
        <v>157</v>
      </c>
      <c r="T151" s="246" t="s">
        <v>157</v>
      </c>
      <c r="U151" s="221">
        <v>0.40699999999999997</v>
      </c>
      <c r="V151" s="221">
        <f>ROUND(E151*U151,2)</f>
        <v>70.540000000000006</v>
      </c>
      <c r="W151" s="221"/>
      <c r="X151" s="221" t="s">
        <v>181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182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4" t="s">
        <v>152</v>
      </c>
      <c r="B152" s="225" t="s">
        <v>118</v>
      </c>
      <c r="C152" s="247" t="s">
        <v>119</v>
      </c>
      <c r="D152" s="226"/>
      <c r="E152" s="227"/>
      <c r="F152" s="228"/>
      <c r="G152" s="228">
        <f>SUMIF(AG153:AG156,"&lt;&gt;NOR",G153:G156)</f>
        <v>0</v>
      </c>
      <c r="H152" s="228"/>
      <c r="I152" s="228">
        <f>SUM(I153:I156)</f>
        <v>0</v>
      </c>
      <c r="J152" s="228"/>
      <c r="K152" s="228">
        <f>SUM(K153:K156)</f>
        <v>0</v>
      </c>
      <c r="L152" s="228"/>
      <c r="M152" s="228">
        <f>SUM(M153:M156)</f>
        <v>0</v>
      </c>
      <c r="N152" s="227"/>
      <c r="O152" s="227">
        <f>SUM(O153:O156)</f>
        <v>0.01</v>
      </c>
      <c r="P152" s="227"/>
      <c r="Q152" s="227">
        <f>SUM(Q153:Q156)</f>
        <v>0</v>
      </c>
      <c r="R152" s="228"/>
      <c r="S152" s="228"/>
      <c r="T152" s="229"/>
      <c r="U152" s="223"/>
      <c r="V152" s="223">
        <f>SUM(V153:V156)</f>
        <v>9.09</v>
      </c>
      <c r="W152" s="223"/>
      <c r="X152" s="223"/>
      <c r="AG152" t="s">
        <v>153</v>
      </c>
    </row>
    <row r="153" spans="1:60" outlineLevel="1" x14ac:dyDescent="0.2">
      <c r="A153" s="231">
        <v>75</v>
      </c>
      <c r="B153" s="232" t="s">
        <v>678</v>
      </c>
      <c r="C153" s="248" t="s">
        <v>679</v>
      </c>
      <c r="D153" s="233" t="s">
        <v>196</v>
      </c>
      <c r="E153" s="234">
        <v>67.64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2.2000000000000001E-4</v>
      </c>
      <c r="O153" s="234">
        <f>ROUND(E153*N153,2)</f>
        <v>0.01</v>
      </c>
      <c r="P153" s="234">
        <v>0</v>
      </c>
      <c r="Q153" s="234">
        <f>ROUND(E153*P153,2)</f>
        <v>0</v>
      </c>
      <c r="R153" s="236" t="s">
        <v>297</v>
      </c>
      <c r="S153" s="236" t="s">
        <v>157</v>
      </c>
      <c r="T153" s="237" t="s">
        <v>157</v>
      </c>
      <c r="U153" s="221">
        <v>0.13439000000000001</v>
      </c>
      <c r="V153" s="221">
        <f>ROUND(E153*U153,2)</f>
        <v>9.09</v>
      </c>
      <c r="W153" s="221"/>
      <c r="X153" s="221" t="s">
        <v>298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299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1" t="s">
        <v>996</v>
      </c>
      <c r="D154" s="254"/>
      <c r="E154" s="255">
        <v>6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201</v>
      </c>
      <c r="AH154" s="210">
        <v>5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61" t="s">
        <v>997</v>
      </c>
      <c r="D155" s="254"/>
      <c r="E155" s="255">
        <v>26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201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1" t="s">
        <v>998</v>
      </c>
      <c r="D156" s="254"/>
      <c r="E156" s="255">
        <v>35.64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201</v>
      </c>
      <c r="AH156" s="210">
        <v>5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4" t="s">
        <v>152</v>
      </c>
      <c r="B157" s="225" t="s">
        <v>120</v>
      </c>
      <c r="C157" s="247" t="s">
        <v>121</v>
      </c>
      <c r="D157" s="226"/>
      <c r="E157" s="227"/>
      <c r="F157" s="228"/>
      <c r="G157" s="228">
        <f>SUMIF(AG158:AG168,"&lt;&gt;NOR",G158:G168)</f>
        <v>0</v>
      </c>
      <c r="H157" s="228"/>
      <c r="I157" s="228">
        <f>SUM(I158:I168)</f>
        <v>0</v>
      </c>
      <c r="J157" s="228"/>
      <c r="K157" s="228">
        <f>SUM(K158:K168)</f>
        <v>0</v>
      </c>
      <c r="L157" s="228"/>
      <c r="M157" s="228">
        <f>SUM(M158:M168)</f>
        <v>0</v>
      </c>
      <c r="N157" s="227"/>
      <c r="O157" s="227">
        <f>SUM(O158:O168)</f>
        <v>0</v>
      </c>
      <c r="P157" s="227"/>
      <c r="Q157" s="227">
        <f>SUM(Q158:Q168)</f>
        <v>0</v>
      </c>
      <c r="R157" s="228"/>
      <c r="S157" s="228"/>
      <c r="T157" s="229"/>
      <c r="U157" s="223"/>
      <c r="V157" s="223">
        <f>SUM(V158:V168)</f>
        <v>50.74</v>
      </c>
      <c r="W157" s="223"/>
      <c r="X157" s="223"/>
      <c r="AG157" t="s">
        <v>153</v>
      </c>
    </row>
    <row r="158" spans="1:60" outlineLevel="1" x14ac:dyDescent="0.2">
      <c r="A158" s="240">
        <v>76</v>
      </c>
      <c r="B158" s="241" t="s">
        <v>682</v>
      </c>
      <c r="C158" s="250" t="s">
        <v>683</v>
      </c>
      <c r="D158" s="242" t="s">
        <v>248</v>
      </c>
      <c r="E158" s="243">
        <v>18.136600000000001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3">
        <v>0</v>
      </c>
      <c r="O158" s="243">
        <f>ROUND(E158*N158,2)</f>
        <v>0</v>
      </c>
      <c r="P158" s="243">
        <v>0</v>
      </c>
      <c r="Q158" s="243">
        <f>ROUND(E158*P158,2)</f>
        <v>0</v>
      </c>
      <c r="R158" s="245"/>
      <c r="S158" s="245" t="s">
        <v>157</v>
      </c>
      <c r="T158" s="246" t="s">
        <v>157</v>
      </c>
      <c r="U158" s="221">
        <v>0.26500000000000001</v>
      </c>
      <c r="V158" s="221">
        <f>ROUND(E158*U158,2)</f>
        <v>4.8099999999999996</v>
      </c>
      <c r="W158" s="221"/>
      <c r="X158" s="221" t="s">
        <v>684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685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40">
        <v>77</v>
      </c>
      <c r="B159" s="241" t="s">
        <v>686</v>
      </c>
      <c r="C159" s="250" t="s">
        <v>687</v>
      </c>
      <c r="D159" s="242" t="s">
        <v>248</v>
      </c>
      <c r="E159" s="243">
        <v>6.0454699999999999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21</v>
      </c>
      <c r="M159" s="245">
        <f>G159*(1+L159/100)</f>
        <v>0</v>
      </c>
      <c r="N159" s="243">
        <v>0</v>
      </c>
      <c r="O159" s="243">
        <f>ROUND(E159*N159,2)</f>
        <v>0</v>
      </c>
      <c r="P159" s="243">
        <v>0</v>
      </c>
      <c r="Q159" s="243">
        <f>ROUND(E159*P159,2)</f>
        <v>0</v>
      </c>
      <c r="R159" s="245" t="s">
        <v>329</v>
      </c>
      <c r="S159" s="245" t="s">
        <v>157</v>
      </c>
      <c r="T159" s="246" t="s">
        <v>157</v>
      </c>
      <c r="U159" s="221">
        <v>2.0089999999999999</v>
      </c>
      <c r="V159" s="221">
        <f>ROUND(E159*U159,2)</f>
        <v>12.15</v>
      </c>
      <c r="W159" s="221"/>
      <c r="X159" s="221" t="s">
        <v>684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685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40">
        <v>78</v>
      </c>
      <c r="B160" s="241" t="s">
        <v>999</v>
      </c>
      <c r="C160" s="250" t="s">
        <v>1000</v>
      </c>
      <c r="D160" s="242" t="s">
        <v>248</v>
      </c>
      <c r="E160" s="243">
        <v>6.0454699999999999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21</v>
      </c>
      <c r="M160" s="245">
        <f>G160*(1+L160/100)</f>
        <v>0</v>
      </c>
      <c r="N160" s="243">
        <v>0</v>
      </c>
      <c r="O160" s="243">
        <f>ROUND(E160*N160,2)</f>
        <v>0</v>
      </c>
      <c r="P160" s="243">
        <v>0</v>
      </c>
      <c r="Q160" s="243">
        <f>ROUND(E160*P160,2)</f>
        <v>0</v>
      </c>
      <c r="R160" s="245" t="s">
        <v>329</v>
      </c>
      <c r="S160" s="245" t="s">
        <v>157</v>
      </c>
      <c r="T160" s="246" t="s">
        <v>157</v>
      </c>
      <c r="U160" s="221">
        <v>0.95899999999999996</v>
      </c>
      <c r="V160" s="221">
        <f>ROUND(E160*U160,2)</f>
        <v>5.8</v>
      </c>
      <c r="W160" s="221"/>
      <c r="X160" s="221" t="s">
        <v>684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685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1">
        <v>79</v>
      </c>
      <c r="B161" s="232" t="s">
        <v>688</v>
      </c>
      <c r="C161" s="248" t="s">
        <v>689</v>
      </c>
      <c r="D161" s="233" t="s">
        <v>248</v>
      </c>
      <c r="E161" s="234">
        <v>18.136600000000001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 t="s">
        <v>329</v>
      </c>
      <c r="S161" s="236" t="s">
        <v>157</v>
      </c>
      <c r="T161" s="237" t="s">
        <v>157</v>
      </c>
      <c r="U161" s="221">
        <v>0.49</v>
      </c>
      <c r="V161" s="221">
        <f>ROUND(E161*U161,2)</f>
        <v>8.89</v>
      </c>
      <c r="W161" s="221"/>
      <c r="X161" s="221" t="s">
        <v>684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685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49" t="s">
        <v>690</v>
      </c>
      <c r="D162" s="238"/>
      <c r="E162" s="238"/>
      <c r="F162" s="238"/>
      <c r="G162" s="238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0">
        <v>80</v>
      </c>
      <c r="B163" s="241" t="s">
        <v>691</v>
      </c>
      <c r="C163" s="250" t="s">
        <v>692</v>
      </c>
      <c r="D163" s="242" t="s">
        <v>248</v>
      </c>
      <c r="E163" s="243">
        <v>163.22944000000001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21</v>
      </c>
      <c r="M163" s="245">
        <f>G163*(1+L163/100)</f>
        <v>0</v>
      </c>
      <c r="N163" s="243">
        <v>0</v>
      </c>
      <c r="O163" s="243">
        <f>ROUND(E163*N163,2)</f>
        <v>0</v>
      </c>
      <c r="P163" s="243">
        <v>0</v>
      </c>
      <c r="Q163" s="243">
        <f>ROUND(E163*P163,2)</f>
        <v>0</v>
      </c>
      <c r="R163" s="245" t="s">
        <v>329</v>
      </c>
      <c r="S163" s="245" t="s">
        <v>157</v>
      </c>
      <c r="T163" s="246" t="s">
        <v>157</v>
      </c>
      <c r="U163" s="221">
        <v>0</v>
      </c>
      <c r="V163" s="221">
        <f>ROUND(E163*U163,2)</f>
        <v>0</v>
      </c>
      <c r="W163" s="221"/>
      <c r="X163" s="221" t="s">
        <v>684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685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0">
        <v>81</v>
      </c>
      <c r="B164" s="241" t="s">
        <v>693</v>
      </c>
      <c r="C164" s="250" t="s">
        <v>694</v>
      </c>
      <c r="D164" s="242" t="s">
        <v>248</v>
      </c>
      <c r="E164" s="243">
        <v>18.136600000000001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21</v>
      </c>
      <c r="M164" s="245">
        <f>G164*(1+L164/100)</f>
        <v>0</v>
      </c>
      <c r="N164" s="243">
        <v>0</v>
      </c>
      <c r="O164" s="243">
        <f>ROUND(E164*N164,2)</f>
        <v>0</v>
      </c>
      <c r="P164" s="243">
        <v>0</v>
      </c>
      <c r="Q164" s="243">
        <f>ROUND(E164*P164,2)</f>
        <v>0</v>
      </c>
      <c r="R164" s="245" t="s">
        <v>329</v>
      </c>
      <c r="S164" s="245" t="s">
        <v>157</v>
      </c>
      <c r="T164" s="246" t="s">
        <v>157</v>
      </c>
      <c r="U164" s="221">
        <v>0.94199999999999995</v>
      </c>
      <c r="V164" s="221">
        <f>ROUND(E164*U164,2)</f>
        <v>17.079999999999998</v>
      </c>
      <c r="W164" s="221"/>
      <c r="X164" s="221" t="s">
        <v>684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685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0">
        <v>82</v>
      </c>
      <c r="B165" s="241" t="s">
        <v>695</v>
      </c>
      <c r="C165" s="250" t="s">
        <v>696</v>
      </c>
      <c r="D165" s="242" t="s">
        <v>248</v>
      </c>
      <c r="E165" s="243">
        <v>18.136600000000001</v>
      </c>
      <c r="F165" s="244"/>
      <c r="G165" s="245">
        <f>ROUND(E165*F165,2)</f>
        <v>0</v>
      </c>
      <c r="H165" s="244"/>
      <c r="I165" s="245">
        <f>ROUND(E165*H165,2)</f>
        <v>0</v>
      </c>
      <c r="J165" s="244"/>
      <c r="K165" s="245">
        <f>ROUND(E165*J165,2)</f>
        <v>0</v>
      </c>
      <c r="L165" s="245">
        <v>21</v>
      </c>
      <c r="M165" s="245">
        <f>G165*(1+L165/100)</f>
        <v>0</v>
      </c>
      <c r="N165" s="243">
        <v>0</v>
      </c>
      <c r="O165" s="243">
        <f>ROUND(E165*N165,2)</f>
        <v>0</v>
      </c>
      <c r="P165" s="243">
        <v>0</v>
      </c>
      <c r="Q165" s="243">
        <f>ROUND(E165*P165,2)</f>
        <v>0</v>
      </c>
      <c r="R165" s="245" t="s">
        <v>329</v>
      </c>
      <c r="S165" s="245" t="s">
        <v>157</v>
      </c>
      <c r="T165" s="246" t="s">
        <v>157</v>
      </c>
      <c r="U165" s="221">
        <v>0.105</v>
      </c>
      <c r="V165" s="221">
        <f>ROUND(E165*U165,2)</f>
        <v>1.9</v>
      </c>
      <c r="W165" s="221"/>
      <c r="X165" s="221" t="s">
        <v>684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685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0">
        <v>83</v>
      </c>
      <c r="B166" s="241" t="s">
        <v>697</v>
      </c>
      <c r="C166" s="250" t="s">
        <v>698</v>
      </c>
      <c r="D166" s="242" t="s">
        <v>248</v>
      </c>
      <c r="E166" s="243">
        <v>18.136600000000001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21</v>
      </c>
      <c r="M166" s="245">
        <f>G166*(1+L166/100)</f>
        <v>0</v>
      </c>
      <c r="N166" s="243">
        <v>0</v>
      </c>
      <c r="O166" s="243">
        <f>ROUND(E166*N166,2)</f>
        <v>0</v>
      </c>
      <c r="P166" s="243">
        <v>0</v>
      </c>
      <c r="Q166" s="243">
        <f>ROUND(E166*P166,2)</f>
        <v>0</v>
      </c>
      <c r="R166" s="245" t="s">
        <v>329</v>
      </c>
      <c r="S166" s="245" t="s">
        <v>157</v>
      </c>
      <c r="T166" s="246" t="s">
        <v>157</v>
      </c>
      <c r="U166" s="221">
        <v>0</v>
      </c>
      <c r="V166" s="221">
        <f>ROUND(E166*U166,2)</f>
        <v>0</v>
      </c>
      <c r="W166" s="221"/>
      <c r="X166" s="221" t="s">
        <v>684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685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1">
        <v>84</v>
      </c>
      <c r="B167" s="232" t="s">
        <v>699</v>
      </c>
      <c r="C167" s="248" t="s">
        <v>700</v>
      </c>
      <c r="D167" s="233" t="s">
        <v>248</v>
      </c>
      <c r="E167" s="234">
        <v>18.136600000000001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6" t="s">
        <v>701</v>
      </c>
      <c r="S167" s="236" t="s">
        <v>157</v>
      </c>
      <c r="T167" s="237" t="s">
        <v>157</v>
      </c>
      <c r="U167" s="221">
        <v>6.0000000000000001E-3</v>
      </c>
      <c r="V167" s="221">
        <f>ROUND(E167*U167,2)</f>
        <v>0.11</v>
      </c>
      <c r="W167" s="221"/>
      <c r="X167" s="221" t="s">
        <v>684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685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60" t="s">
        <v>702</v>
      </c>
      <c r="D168" s="256"/>
      <c r="E168" s="256"/>
      <c r="F168" s="256"/>
      <c r="G168" s="256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199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3"/>
      <c r="B169" s="4"/>
      <c r="C169" s="251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139</v>
      </c>
    </row>
    <row r="170" spans="1:60" x14ac:dyDescent="0.2">
      <c r="A170" s="213"/>
      <c r="B170" s="214" t="s">
        <v>29</v>
      </c>
      <c r="C170" s="252"/>
      <c r="D170" s="215"/>
      <c r="E170" s="216"/>
      <c r="F170" s="216"/>
      <c r="G170" s="230">
        <f>G8+G46+G70+G73+G75+G77+G85+G95+G110+G120+G143+G150+G152+G157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191</v>
      </c>
    </row>
    <row r="171" spans="1:60" x14ac:dyDescent="0.2">
      <c r="C171" s="253"/>
      <c r="D171" s="10"/>
      <c r="AG171" t="s">
        <v>192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jyKltHnn0+wgBANZlCCX3BdKRMcPJgqSMVlbRfTccdZn4Vx51OE+ZmofQs7tXZb3C91bz85ZcmHTTFKPPFpGA==" saltValue="S/pR0vMeHvljBZg/q1Cb1g==" spinCount="100000" sheet="1"/>
  <mergeCells count="28">
    <mergeCell ref="C138:G138"/>
    <mergeCell ref="C149:G149"/>
    <mergeCell ref="C162:G162"/>
    <mergeCell ref="C168:G168"/>
    <mergeCell ref="C59:G59"/>
    <mergeCell ref="C61:G61"/>
    <mergeCell ref="C67:G67"/>
    <mergeCell ref="C94:G94"/>
    <mergeCell ref="C97:G97"/>
    <mergeCell ref="C99:G99"/>
    <mergeCell ref="C36:G36"/>
    <mergeCell ref="C41:G41"/>
    <mergeCell ref="C45:G45"/>
    <mergeCell ref="C53:G53"/>
    <mergeCell ref="C55:G55"/>
    <mergeCell ref="C57:G57"/>
    <mergeCell ref="C16:G16"/>
    <mergeCell ref="C19:G19"/>
    <mergeCell ref="C23:G23"/>
    <mergeCell ref="C26:G26"/>
    <mergeCell ref="C29:G29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44BCB-8C23-40D5-9CCB-9B0AB5AB36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SUMIF(AG9:AG33,"&lt;&gt;NOR",G9:G33)</f>
        <v>0</v>
      </c>
      <c r="H8" s="228"/>
      <c r="I8" s="228">
        <f>SUM(I9:I33)</f>
        <v>0</v>
      </c>
      <c r="J8" s="228"/>
      <c r="K8" s="228">
        <f>SUM(K9:K33)</f>
        <v>0</v>
      </c>
      <c r="L8" s="228"/>
      <c r="M8" s="228">
        <f>SUM(M9:M33)</f>
        <v>0</v>
      </c>
      <c r="N8" s="227"/>
      <c r="O8" s="227">
        <f>SUM(O9:O33)</f>
        <v>2.9499999999999997</v>
      </c>
      <c r="P8" s="227"/>
      <c r="Q8" s="227">
        <f>SUM(Q9:Q33)</f>
        <v>0</v>
      </c>
      <c r="R8" s="228"/>
      <c r="S8" s="228"/>
      <c r="T8" s="229"/>
      <c r="U8" s="223"/>
      <c r="V8" s="223">
        <f>SUM(V9:V33)</f>
        <v>70.550000000000011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5.4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0.64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4.7300000000000004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1001</v>
      </c>
      <c r="D11" s="254"/>
      <c r="E11" s="255">
        <v>5.4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206</v>
      </c>
      <c r="C12" s="248" t="s">
        <v>207</v>
      </c>
      <c r="D12" s="233" t="s">
        <v>204</v>
      </c>
      <c r="E12" s="234">
        <v>2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5.0200000000000002E-2</v>
      </c>
      <c r="O12" s="234">
        <f>ROUND(E12*N12,2)</f>
        <v>0.1</v>
      </c>
      <c r="P12" s="234">
        <v>0</v>
      </c>
      <c r="Q12" s="234">
        <f>ROUND(E12*P12,2)</f>
        <v>0</v>
      </c>
      <c r="R12" s="236" t="s">
        <v>208</v>
      </c>
      <c r="S12" s="236" t="s">
        <v>157</v>
      </c>
      <c r="T12" s="237" t="s">
        <v>157</v>
      </c>
      <c r="U12" s="221">
        <v>1.006</v>
      </c>
      <c r="V12" s="221">
        <f>ROUND(E12*U12,2)</f>
        <v>2.0099999999999998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209</v>
      </c>
      <c r="D13" s="256"/>
      <c r="E13" s="256"/>
      <c r="F13" s="256"/>
      <c r="G13" s="25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199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1002</v>
      </c>
      <c r="D14" s="254"/>
      <c r="E14" s="255">
        <v>2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201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211</v>
      </c>
      <c r="C15" s="248" t="s">
        <v>212</v>
      </c>
      <c r="D15" s="233" t="s">
        <v>204</v>
      </c>
      <c r="E15" s="234">
        <v>2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1.074E-2</v>
      </c>
      <c r="O15" s="234">
        <f>ROUND(E15*N15,2)</f>
        <v>0.02</v>
      </c>
      <c r="P15" s="234">
        <v>0</v>
      </c>
      <c r="Q15" s="234">
        <f>ROUND(E15*P15,2)</f>
        <v>0</v>
      </c>
      <c r="R15" s="236" t="s">
        <v>208</v>
      </c>
      <c r="S15" s="236" t="s">
        <v>157</v>
      </c>
      <c r="T15" s="237" t="s">
        <v>157</v>
      </c>
      <c r="U15" s="221">
        <v>0.51171</v>
      </c>
      <c r="V15" s="221">
        <f>ROUND(E15*U15,2)</f>
        <v>1.02</v>
      </c>
      <c r="W15" s="221"/>
      <c r="X15" s="221" t="s">
        <v>181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213</v>
      </c>
      <c r="D16" s="256"/>
      <c r="E16" s="256"/>
      <c r="F16" s="256"/>
      <c r="G16" s="25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199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jakoukoliv maltou, z pomocného pracovního lešení o výšce podlahy do 1900 mm a pro zatížení do 1,5 kPa,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1" t="s">
        <v>1003</v>
      </c>
      <c r="D17" s="254"/>
      <c r="E17" s="255">
        <v>2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4</v>
      </c>
      <c r="B18" s="232" t="s">
        <v>215</v>
      </c>
      <c r="C18" s="248" t="s">
        <v>216</v>
      </c>
      <c r="D18" s="233" t="s">
        <v>217</v>
      </c>
      <c r="E18" s="234">
        <v>36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2.5989999999999999E-2</v>
      </c>
      <c r="O18" s="234">
        <f>ROUND(E18*N18,2)</f>
        <v>0.94</v>
      </c>
      <c r="P18" s="234">
        <v>0</v>
      </c>
      <c r="Q18" s="234">
        <f>ROUND(E18*P18,2)</f>
        <v>0</v>
      </c>
      <c r="R18" s="236" t="s">
        <v>208</v>
      </c>
      <c r="S18" s="236" t="s">
        <v>157</v>
      </c>
      <c r="T18" s="237" t="s">
        <v>157</v>
      </c>
      <c r="U18" s="221">
        <v>0.26900000000000002</v>
      </c>
      <c r="V18" s="221">
        <f>ROUND(E18*U18,2)</f>
        <v>9.68</v>
      </c>
      <c r="W18" s="221"/>
      <c r="X18" s="221" t="s">
        <v>181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0" t="s">
        <v>218</v>
      </c>
      <c r="D19" s="256"/>
      <c r="E19" s="256"/>
      <c r="F19" s="256"/>
      <c r="G19" s="256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199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1" t="s">
        <v>1004</v>
      </c>
      <c r="D20" s="254"/>
      <c r="E20" s="255">
        <v>36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201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1">
        <v>5</v>
      </c>
      <c r="B21" s="232" t="s">
        <v>223</v>
      </c>
      <c r="C21" s="248" t="s">
        <v>224</v>
      </c>
      <c r="D21" s="233" t="s">
        <v>196</v>
      </c>
      <c r="E21" s="234">
        <v>5.4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6.8000000000000005E-2</v>
      </c>
      <c r="O21" s="234">
        <f>ROUND(E21*N21,2)</f>
        <v>0.37</v>
      </c>
      <c r="P21" s="234">
        <v>0</v>
      </c>
      <c r="Q21" s="234">
        <f>ROUND(E21*P21,2)</f>
        <v>0</v>
      </c>
      <c r="R21" s="236" t="s">
        <v>208</v>
      </c>
      <c r="S21" s="236" t="s">
        <v>157</v>
      </c>
      <c r="T21" s="237" t="s">
        <v>157</v>
      </c>
      <c r="U21" s="221">
        <v>0.71397999999999995</v>
      </c>
      <c r="V21" s="221">
        <f>ROUND(E21*U21,2)</f>
        <v>3.86</v>
      </c>
      <c r="W21" s="221"/>
      <c r="X21" s="221" t="s">
        <v>181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182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0" t="s">
        <v>218</v>
      </c>
      <c r="D22" s="256"/>
      <c r="E22" s="256"/>
      <c r="F22" s="256"/>
      <c r="G22" s="256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199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1" t="s">
        <v>1005</v>
      </c>
      <c r="D23" s="254"/>
      <c r="E23" s="255">
        <v>5.4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201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6</v>
      </c>
      <c r="B24" s="232" t="s">
        <v>1006</v>
      </c>
      <c r="C24" s="248" t="s">
        <v>1007</v>
      </c>
      <c r="D24" s="233" t="s">
        <v>196</v>
      </c>
      <c r="E24" s="234">
        <v>5.4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3.8289999999999998E-2</v>
      </c>
      <c r="O24" s="234">
        <f>ROUND(E24*N24,2)</f>
        <v>0.21</v>
      </c>
      <c r="P24" s="234">
        <v>0</v>
      </c>
      <c r="Q24" s="234">
        <f>ROUND(E24*P24,2)</f>
        <v>0</v>
      </c>
      <c r="R24" s="236" t="s">
        <v>208</v>
      </c>
      <c r="S24" s="236" t="s">
        <v>157</v>
      </c>
      <c r="T24" s="237" t="s">
        <v>157</v>
      </c>
      <c r="U24" s="221">
        <v>1.8764099999999999</v>
      </c>
      <c r="V24" s="221">
        <f>ROUND(E24*U24,2)</f>
        <v>10.130000000000001</v>
      </c>
      <c r="W24" s="221"/>
      <c r="X24" s="221" t="s">
        <v>181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0" t="s">
        <v>229</v>
      </c>
      <c r="D25" s="256"/>
      <c r="E25" s="256"/>
      <c r="F25" s="256"/>
      <c r="G25" s="256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199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7</v>
      </c>
      <c r="B26" s="232" t="s">
        <v>227</v>
      </c>
      <c r="C26" s="248" t="s">
        <v>228</v>
      </c>
      <c r="D26" s="233" t="s">
        <v>196</v>
      </c>
      <c r="E26" s="234">
        <v>5.4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3.6069999999999998E-2</v>
      </c>
      <c r="O26" s="234">
        <f>ROUND(E26*N26,2)</f>
        <v>0.19</v>
      </c>
      <c r="P26" s="234">
        <v>0</v>
      </c>
      <c r="Q26" s="234">
        <f>ROUND(E26*P26,2)</f>
        <v>0</v>
      </c>
      <c r="R26" s="236" t="s">
        <v>208</v>
      </c>
      <c r="S26" s="236" t="s">
        <v>157</v>
      </c>
      <c r="T26" s="237" t="s">
        <v>157</v>
      </c>
      <c r="U26" s="221">
        <v>1.58036</v>
      </c>
      <c r="V26" s="221">
        <f>ROUND(E26*U26,2)</f>
        <v>8.5299999999999994</v>
      </c>
      <c r="W26" s="221"/>
      <c r="X26" s="221" t="s">
        <v>181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229</v>
      </c>
      <c r="D27" s="256"/>
      <c r="E27" s="256"/>
      <c r="F27" s="256"/>
      <c r="G27" s="25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1">
        <v>8</v>
      </c>
      <c r="B28" s="232" t="s">
        <v>260</v>
      </c>
      <c r="C28" s="248" t="s">
        <v>261</v>
      </c>
      <c r="D28" s="233" t="s">
        <v>237</v>
      </c>
      <c r="E28" s="234">
        <v>0.22500000000000001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2.1230000000000002</v>
      </c>
      <c r="O28" s="234">
        <f>ROUND(E28*N28,2)</f>
        <v>0.48</v>
      </c>
      <c r="P28" s="234">
        <v>0</v>
      </c>
      <c r="Q28" s="234">
        <f>ROUND(E28*P28,2)</f>
        <v>0</v>
      </c>
      <c r="R28" s="236" t="s">
        <v>197</v>
      </c>
      <c r="S28" s="236" t="s">
        <v>157</v>
      </c>
      <c r="T28" s="237" t="s">
        <v>157</v>
      </c>
      <c r="U28" s="221">
        <v>1.8360000000000001</v>
      </c>
      <c r="V28" s="221">
        <f>ROUND(E28*U28,2)</f>
        <v>0.41</v>
      </c>
      <c r="W28" s="221"/>
      <c r="X28" s="221" t="s">
        <v>181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262</v>
      </c>
      <c r="D29" s="256"/>
      <c r="E29" s="256"/>
      <c r="F29" s="256"/>
      <c r="G29" s="256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9" t="str">
        <f>C29</f>
        <v>pod mazaniny a dlažby, popř. na plochých střechách, vodorovný nebo ve spádu, s udusáním a urovnáním povrchu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1008</v>
      </c>
      <c r="D30" s="254"/>
      <c r="E30" s="255">
        <v>0.22500000000000001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0">
        <v>9</v>
      </c>
      <c r="B31" s="241" t="s">
        <v>292</v>
      </c>
      <c r="C31" s="250" t="s">
        <v>293</v>
      </c>
      <c r="D31" s="242" t="s">
        <v>294</v>
      </c>
      <c r="E31" s="243">
        <v>24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5"/>
      <c r="S31" s="245" t="s">
        <v>180</v>
      </c>
      <c r="T31" s="246" t="s">
        <v>158</v>
      </c>
      <c r="U31" s="221">
        <v>1</v>
      </c>
      <c r="V31" s="221">
        <f>ROUND(E31*U31,2)</f>
        <v>24</v>
      </c>
      <c r="W31" s="221"/>
      <c r="X31" s="221" t="s">
        <v>181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31">
        <v>10</v>
      </c>
      <c r="B32" s="232" t="s">
        <v>322</v>
      </c>
      <c r="C32" s="248" t="s">
        <v>323</v>
      </c>
      <c r="D32" s="233" t="s">
        <v>248</v>
      </c>
      <c r="E32" s="234">
        <v>2.9408699999999999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208</v>
      </c>
      <c r="S32" s="236" t="s">
        <v>157</v>
      </c>
      <c r="T32" s="237" t="s">
        <v>157</v>
      </c>
      <c r="U32" s="221">
        <v>2.1</v>
      </c>
      <c r="V32" s="221">
        <f>ROUND(E32*U32,2)</f>
        <v>6.18</v>
      </c>
      <c r="W32" s="221"/>
      <c r="X32" s="221" t="s">
        <v>324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325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326</v>
      </c>
      <c r="D33" s="256"/>
      <c r="E33" s="256"/>
      <c r="F33" s="256"/>
      <c r="G33" s="25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4" t="s">
        <v>152</v>
      </c>
      <c r="B34" s="225" t="s">
        <v>94</v>
      </c>
      <c r="C34" s="247" t="s">
        <v>95</v>
      </c>
      <c r="D34" s="226"/>
      <c r="E34" s="227"/>
      <c r="F34" s="228"/>
      <c r="G34" s="228">
        <f>SUMIF(AG35:AG42,"&lt;&gt;NOR",G35:G42)</f>
        <v>0</v>
      </c>
      <c r="H34" s="228"/>
      <c r="I34" s="228">
        <f>SUM(I35:I42)</f>
        <v>0</v>
      </c>
      <c r="J34" s="228"/>
      <c r="K34" s="228">
        <f>SUM(K35:K42)</f>
        <v>0</v>
      </c>
      <c r="L34" s="228"/>
      <c r="M34" s="228">
        <f>SUM(M35:M42)</f>
        <v>0</v>
      </c>
      <c r="N34" s="227"/>
      <c r="O34" s="227">
        <f>SUM(O35:O42)</f>
        <v>0.01</v>
      </c>
      <c r="P34" s="227"/>
      <c r="Q34" s="227">
        <f>SUM(Q35:Q42)</f>
        <v>1.6099999999999999</v>
      </c>
      <c r="R34" s="228"/>
      <c r="S34" s="228"/>
      <c r="T34" s="229"/>
      <c r="U34" s="223"/>
      <c r="V34" s="223">
        <f>SUM(V35:V42)</f>
        <v>49.66</v>
      </c>
      <c r="W34" s="223"/>
      <c r="X34" s="223"/>
      <c r="AG34" t="s">
        <v>153</v>
      </c>
    </row>
    <row r="35" spans="1:60" outlineLevel="1" x14ac:dyDescent="0.2">
      <c r="A35" s="231">
        <v>11</v>
      </c>
      <c r="B35" s="232" t="s">
        <v>356</v>
      </c>
      <c r="C35" s="248" t="s">
        <v>357</v>
      </c>
      <c r="D35" s="233" t="s">
        <v>217</v>
      </c>
      <c r="E35" s="234">
        <v>24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0</v>
      </c>
      <c r="O35" s="234">
        <f>ROUND(E35*N35,2)</f>
        <v>0</v>
      </c>
      <c r="P35" s="234">
        <v>4.6000000000000001E-4</v>
      </c>
      <c r="Q35" s="234">
        <f>ROUND(E35*P35,2)</f>
        <v>0.01</v>
      </c>
      <c r="R35" s="236" t="s">
        <v>329</v>
      </c>
      <c r="S35" s="236" t="s">
        <v>157</v>
      </c>
      <c r="T35" s="237" t="s">
        <v>157</v>
      </c>
      <c r="U35" s="221">
        <v>0.81</v>
      </c>
      <c r="V35" s="221">
        <f>ROUND(E35*U35,2)</f>
        <v>19.440000000000001</v>
      </c>
      <c r="W35" s="221"/>
      <c r="X35" s="221" t="s">
        <v>181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1" t="s">
        <v>1009</v>
      </c>
      <c r="D36" s="254"/>
      <c r="E36" s="255">
        <v>24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201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12</v>
      </c>
      <c r="B37" s="232" t="s">
        <v>362</v>
      </c>
      <c r="C37" s="248" t="s">
        <v>363</v>
      </c>
      <c r="D37" s="233" t="s">
        <v>204</v>
      </c>
      <c r="E37" s="234">
        <v>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7.2999999999999995E-2</v>
      </c>
      <c r="Q37" s="234">
        <f>ROUND(E37*P37,2)</f>
        <v>0.15</v>
      </c>
      <c r="R37" s="236" t="s">
        <v>329</v>
      </c>
      <c r="S37" s="236" t="s">
        <v>157</v>
      </c>
      <c r="T37" s="237" t="s">
        <v>157</v>
      </c>
      <c r="U37" s="221">
        <v>1.1599999999999999</v>
      </c>
      <c r="V37" s="221">
        <f>ROUND(E37*U37,2)</f>
        <v>2.3199999999999998</v>
      </c>
      <c r="W37" s="221"/>
      <c r="X37" s="221" t="s">
        <v>181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364</v>
      </c>
      <c r="D38" s="256"/>
      <c r="E38" s="256"/>
      <c r="F38" s="256"/>
      <c r="G38" s="25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0">
        <v>13</v>
      </c>
      <c r="B39" s="241" t="s">
        <v>368</v>
      </c>
      <c r="C39" s="250" t="s">
        <v>369</v>
      </c>
      <c r="D39" s="242" t="s">
        <v>217</v>
      </c>
      <c r="E39" s="243">
        <v>12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4.8999999999999998E-4</v>
      </c>
      <c r="O39" s="243">
        <f>ROUND(E39*N39,2)</f>
        <v>0.01</v>
      </c>
      <c r="P39" s="243">
        <v>8.1000000000000003E-2</v>
      </c>
      <c r="Q39" s="243">
        <f>ROUND(E39*P39,2)</f>
        <v>0.97</v>
      </c>
      <c r="R39" s="245" t="s">
        <v>329</v>
      </c>
      <c r="S39" s="245" t="s">
        <v>157</v>
      </c>
      <c r="T39" s="246" t="s">
        <v>157</v>
      </c>
      <c r="U39" s="221">
        <v>0.81200000000000006</v>
      </c>
      <c r="V39" s="221">
        <f>ROUND(E39*U39,2)</f>
        <v>9.74</v>
      </c>
      <c r="W39" s="221"/>
      <c r="X39" s="221" t="s">
        <v>181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40">
        <v>14</v>
      </c>
      <c r="B40" s="241" t="s">
        <v>371</v>
      </c>
      <c r="C40" s="250" t="s">
        <v>1010</v>
      </c>
      <c r="D40" s="242" t="s">
        <v>217</v>
      </c>
      <c r="E40" s="243">
        <v>12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0.04</v>
      </c>
      <c r="Q40" s="243">
        <f>ROUND(E40*P40,2)</f>
        <v>0.48</v>
      </c>
      <c r="R40" s="245" t="s">
        <v>329</v>
      </c>
      <c r="S40" s="245" t="s">
        <v>157</v>
      </c>
      <c r="T40" s="246" t="s">
        <v>157</v>
      </c>
      <c r="U40" s="221">
        <v>0.18</v>
      </c>
      <c r="V40" s="221">
        <f>ROUND(E40*U40,2)</f>
        <v>2.16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0">
        <v>15</v>
      </c>
      <c r="B41" s="241" t="s">
        <v>391</v>
      </c>
      <c r="C41" s="250" t="s">
        <v>392</v>
      </c>
      <c r="D41" s="242" t="s">
        <v>294</v>
      </c>
      <c r="E41" s="243">
        <v>8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180</v>
      </c>
      <c r="T41" s="246" t="s">
        <v>158</v>
      </c>
      <c r="U41" s="221">
        <v>1</v>
      </c>
      <c r="V41" s="221">
        <f>ROUND(E41*U41,2)</f>
        <v>8</v>
      </c>
      <c r="W41" s="221"/>
      <c r="X41" s="221" t="s">
        <v>181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0">
        <v>16</v>
      </c>
      <c r="B42" s="241" t="s">
        <v>393</v>
      </c>
      <c r="C42" s="250" t="s">
        <v>394</v>
      </c>
      <c r="D42" s="242" t="s">
        <v>294</v>
      </c>
      <c r="E42" s="243">
        <v>8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180</v>
      </c>
      <c r="T42" s="246" t="s">
        <v>158</v>
      </c>
      <c r="U42" s="221">
        <v>1</v>
      </c>
      <c r="V42" s="221">
        <f>ROUND(E42*U42,2)</f>
        <v>8</v>
      </c>
      <c r="W42" s="221"/>
      <c r="X42" s="221" t="s">
        <v>181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4" t="s">
        <v>152</v>
      </c>
      <c r="B43" s="225" t="s">
        <v>96</v>
      </c>
      <c r="C43" s="247" t="s">
        <v>97</v>
      </c>
      <c r="D43" s="226"/>
      <c r="E43" s="227"/>
      <c r="F43" s="228"/>
      <c r="G43" s="228">
        <f>SUMIF(AG44:AG44,"&lt;&gt;NOR",G44:G44)</f>
        <v>0</v>
      </c>
      <c r="H43" s="228"/>
      <c r="I43" s="228">
        <f>SUM(I44:I44)</f>
        <v>0</v>
      </c>
      <c r="J43" s="228"/>
      <c r="K43" s="228">
        <f>SUM(K44:K44)</f>
        <v>0</v>
      </c>
      <c r="L43" s="228"/>
      <c r="M43" s="228">
        <f>SUM(M44:M44)</f>
        <v>0</v>
      </c>
      <c r="N43" s="227"/>
      <c r="O43" s="227">
        <f>SUM(O44:O44)</f>
        <v>0.02</v>
      </c>
      <c r="P43" s="227"/>
      <c r="Q43" s="227">
        <f>SUM(Q44:Q44)</f>
        <v>0</v>
      </c>
      <c r="R43" s="228"/>
      <c r="S43" s="228"/>
      <c r="T43" s="229"/>
      <c r="U43" s="223"/>
      <c r="V43" s="223">
        <f>SUM(V44:V44)</f>
        <v>2.14</v>
      </c>
      <c r="W43" s="223"/>
      <c r="X43" s="223"/>
      <c r="AG43" t="s">
        <v>153</v>
      </c>
    </row>
    <row r="44" spans="1:60" outlineLevel="1" x14ac:dyDescent="0.2">
      <c r="A44" s="240">
        <v>17</v>
      </c>
      <c r="B44" s="241" t="s">
        <v>395</v>
      </c>
      <c r="C44" s="250" t="s">
        <v>396</v>
      </c>
      <c r="D44" s="242" t="s">
        <v>196</v>
      </c>
      <c r="E44" s="243">
        <v>10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1.58E-3</v>
      </c>
      <c r="O44" s="243">
        <f>ROUND(E44*N44,2)</f>
        <v>0.02</v>
      </c>
      <c r="P44" s="243">
        <v>0</v>
      </c>
      <c r="Q44" s="243">
        <f>ROUND(E44*P44,2)</f>
        <v>0</v>
      </c>
      <c r="R44" s="245" t="s">
        <v>397</v>
      </c>
      <c r="S44" s="245" t="s">
        <v>157</v>
      </c>
      <c r="T44" s="246" t="s">
        <v>157</v>
      </c>
      <c r="U44" s="221">
        <v>0.214</v>
      </c>
      <c r="V44" s="221">
        <f>ROUND(E44*U44,2)</f>
        <v>2.14</v>
      </c>
      <c r="W44" s="221"/>
      <c r="X44" s="221" t="s">
        <v>181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182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4" t="s">
        <v>152</v>
      </c>
      <c r="B45" s="225" t="s">
        <v>98</v>
      </c>
      <c r="C45" s="247" t="s">
        <v>99</v>
      </c>
      <c r="D45" s="226"/>
      <c r="E45" s="227"/>
      <c r="F45" s="228"/>
      <c r="G45" s="228">
        <f>SUMIF(AG46:AG46,"&lt;&gt;NOR",G46:G46)</f>
        <v>0</v>
      </c>
      <c r="H45" s="228"/>
      <c r="I45" s="228">
        <f>SUM(I46:I46)</f>
        <v>0</v>
      </c>
      <c r="J45" s="228"/>
      <c r="K45" s="228">
        <f>SUM(K46:K46)</f>
        <v>0</v>
      </c>
      <c r="L45" s="228"/>
      <c r="M45" s="228">
        <f>SUM(M46:M46)</f>
        <v>0</v>
      </c>
      <c r="N45" s="227"/>
      <c r="O45" s="227">
        <f>SUM(O46:O46)</f>
        <v>0</v>
      </c>
      <c r="P45" s="227"/>
      <c r="Q45" s="227">
        <f>SUM(Q46:Q46)</f>
        <v>0</v>
      </c>
      <c r="R45" s="228"/>
      <c r="S45" s="228"/>
      <c r="T45" s="229"/>
      <c r="U45" s="223"/>
      <c r="V45" s="223">
        <f>SUM(V46:V46)</f>
        <v>1.5</v>
      </c>
      <c r="W45" s="223"/>
      <c r="X45" s="223"/>
      <c r="AG45" t="s">
        <v>153</v>
      </c>
    </row>
    <row r="46" spans="1:60" outlineLevel="1" x14ac:dyDescent="0.2">
      <c r="A46" s="240">
        <v>18</v>
      </c>
      <c r="B46" s="241" t="s">
        <v>399</v>
      </c>
      <c r="C46" s="250" t="s">
        <v>400</v>
      </c>
      <c r="D46" s="242" t="s">
        <v>196</v>
      </c>
      <c r="E46" s="243">
        <v>100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208</v>
      </c>
      <c r="S46" s="245" t="s">
        <v>157</v>
      </c>
      <c r="T46" s="246" t="s">
        <v>157</v>
      </c>
      <c r="U46" s="221">
        <v>1.4999999999999999E-2</v>
      </c>
      <c r="V46" s="221">
        <f>ROUND(E46*U46,2)</f>
        <v>1.5</v>
      </c>
      <c r="W46" s="221"/>
      <c r="X46" s="221" t="s">
        <v>181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4" t="s">
        <v>152</v>
      </c>
      <c r="B47" s="225" t="s">
        <v>100</v>
      </c>
      <c r="C47" s="247" t="s">
        <v>101</v>
      </c>
      <c r="D47" s="226"/>
      <c r="E47" s="227"/>
      <c r="F47" s="228"/>
      <c r="G47" s="228">
        <f>SUMIF(AG48:AG48,"&lt;&gt;NOR",G48:G48)</f>
        <v>0</v>
      </c>
      <c r="H47" s="228"/>
      <c r="I47" s="228">
        <f>SUM(I48:I48)</f>
        <v>0</v>
      </c>
      <c r="J47" s="228"/>
      <c r="K47" s="228">
        <f>SUM(K48:K48)</f>
        <v>0</v>
      </c>
      <c r="L47" s="228"/>
      <c r="M47" s="228">
        <f>SUM(M48:M48)</f>
        <v>0</v>
      </c>
      <c r="N47" s="227"/>
      <c r="O47" s="227">
        <f>SUM(O48:O48)</f>
        <v>0</v>
      </c>
      <c r="P47" s="227"/>
      <c r="Q47" s="227">
        <f>SUM(Q48:Q48)</f>
        <v>0</v>
      </c>
      <c r="R47" s="228"/>
      <c r="S47" s="228"/>
      <c r="T47" s="229"/>
      <c r="U47" s="223"/>
      <c r="V47" s="223">
        <f>SUM(V48:V48)</f>
        <v>24</v>
      </c>
      <c r="W47" s="223"/>
      <c r="X47" s="223"/>
      <c r="AG47" t="s">
        <v>153</v>
      </c>
    </row>
    <row r="48" spans="1:60" outlineLevel="1" x14ac:dyDescent="0.2">
      <c r="A48" s="240">
        <v>19</v>
      </c>
      <c r="B48" s="241" t="s">
        <v>407</v>
      </c>
      <c r="C48" s="250" t="s">
        <v>408</v>
      </c>
      <c r="D48" s="242" t="s">
        <v>294</v>
      </c>
      <c r="E48" s="243">
        <v>24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/>
      <c r="S48" s="245" t="s">
        <v>157</v>
      </c>
      <c r="T48" s="246" t="s">
        <v>157</v>
      </c>
      <c r="U48" s="221">
        <v>1</v>
      </c>
      <c r="V48" s="221">
        <f>ROUND(E48*U48,2)</f>
        <v>24</v>
      </c>
      <c r="W48" s="221"/>
      <c r="X48" s="221" t="s">
        <v>181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182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4" t="s">
        <v>152</v>
      </c>
      <c r="B49" s="225" t="s">
        <v>102</v>
      </c>
      <c r="C49" s="247" t="s">
        <v>103</v>
      </c>
      <c r="D49" s="226"/>
      <c r="E49" s="227"/>
      <c r="F49" s="228"/>
      <c r="G49" s="228">
        <f>SUMIF(AG50:AG59,"&lt;&gt;NOR",G50:G59)</f>
        <v>0</v>
      </c>
      <c r="H49" s="228"/>
      <c r="I49" s="228">
        <f>SUM(I50:I59)</f>
        <v>0</v>
      </c>
      <c r="J49" s="228"/>
      <c r="K49" s="228">
        <f>SUM(K50:K59)</f>
        <v>0</v>
      </c>
      <c r="L49" s="228"/>
      <c r="M49" s="228">
        <f>SUM(M50:M59)</f>
        <v>0</v>
      </c>
      <c r="N49" s="227"/>
      <c r="O49" s="227">
        <f>SUM(O50:O59)</f>
        <v>0.01</v>
      </c>
      <c r="P49" s="227"/>
      <c r="Q49" s="227">
        <f>SUM(Q50:Q59)</f>
        <v>2.9699999999999998</v>
      </c>
      <c r="R49" s="228"/>
      <c r="S49" s="228"/>
      <c r="T49" s="229"/>
      <c r="U49" s="223"/>
      <c r="V49" s="223">
        <f>SUM(V50:V59)</f>
        <v>86.789999999999992</v>
      </c>
      <c r="W49" s="223"/>
      <c r="X49" s="223"/>
      <c r="AG49" t="s">
        <v>153</v>
      </c>
    </row>
    <row r="50" spans="1:60" ht="22.5" outlineLevel="1" x14ac:dyDescent="0.2">
      <c r="A50" s="231">
        <v>20</v>
      </c>
      <c r="B50" s="232" t="s">
        <v>409</v>
      </c>
      <c r="C50" s="248" t="s">
        <v>410</v>
      </c>
      <c r="D50" s="233" t="s">
        <v>196</v>
      </c>
      <c r="E50" s="234">
        <v>27.6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4">
        <v>0</v>
      </c>
      <c r="O50" s="234">
        <f>ROUND(E50*N50,2)</f>
        <v>0</v>
      </c>
      <c r="P50" s="234">
        <v>4.8099999999999997E-2</v>
      </c>
      <c r="Q50" s="234">
        <f>ROUND(E50*P50,2)</f>
        <v>1.33</v>
      </c>
      <c r="R50" s="236" t="s">
        <v>411</v>
      </c>
      <c r="S50" s="236" t="s">
        <v>157</v>
      </c>
      <c r="T50" s="237" t="s">
        <v>157</v>
      </c>
      <c r="U50" s="221">
        <v>0.75</v>
      </c>
      <c r="V50" s="221">
        <f>ROUND(E50*U50,2)</f>
        <v>20.7</v>
      </c>
      <c r="W50" s="221"/>
      <c r="X50" s="221" t="s">
        <v>181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182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61" t="s">
        <v>1011</v>
      </c>
      <c r="D51" s="254"/>
      <c r="E51" s="255">
        <v>27.6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10"/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>
        <v>5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0">
        <v>21</v>
      </c>
      <c r="B52" s="241" t="s">
        <v>413</v>
      </c>
      <c r="C52" s="250" t="s">
        <v>414</v>
      </c>
      <c r="D52" s="242" t="s">
        <v>204</v>
      </c>
      <c r="E52" s="243">
        <v>12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5" t="s">
        <v>415</v>
      </c>
      <c r="S52" s="245" t="s">
        <v>157</v>
      </c>
      <c r="T52" s="246" t="s">
        <v>233</v>
      </c>
      <c r="U52" s="221">
        <v>5.8000000000000003E-2</v>
      </c>
      <c r="V52" s="221">
        <f>ROUND(E52*U52,2)</f>
        <v>0.7</v>
      </c>
      <c r="W52" s="221"/>
      <c r="X52" s="221" t="s">
        <v>181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182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0">
        <v>22</v>
      </c>
      <c r="B53" s="241" t="s">
        <v>416</v>
      </c>
      <c r="C53" s="250" t="s">
        <v>417</v>
      </c>
      <c r="D53" s="242" t="s">
        <v>204</v>
      </c>
      <c r="E53" s="243">
        <v>55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3">
        <v>0</v>
      </c>
      <c r="O53" s="243">
        <f>ROUND(E53*N53,2)</f>
        <v>0</v>
      </c>
      <c r="P53" s="243">
        <v>0</v>
      </c>
      <c r="Q53" s="243">
        <f>ROUND(E53*P53,2)</f>
        <v>0</v>
      </c>
      <c r="R53" s="245" t="s">
        <v>415</v>
      </c>
      <c r="S53" s="245" t="s">
        <v>157</v>
      </c>
      <c r="T53" s="246" t="s">
        <v>233</v>
      </c>
      <c r="U53" s="221">
        <v>8.7999999999999995E-2</v>
      </c>
      <c r="V53" s="221">
        <f>ROUND(E53*U53,2)</f>
        <v>4.84</v>
      </c>
      <c r="W53" s="221"/>
      <c r="X53" s="221" t="s">
        <v>181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182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0">
        <v>23</v>
      </c>
      <c r="B54" s="241" t="s">
        <v>418</v>
      </c>
      <c r="C54" s="250" t="s">
        <v>419</v>
      </c>
      <c r="D54" s="242" t="s">
        <v>217</v>
      </c>
      <c r="E54" s="243">
        <v>276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2.3000000000000001E-4</v>
      </c>
      <c r="Q54" s="243">
        <f>ROUND(E54*P54,2)</f>
        <v>0.06</v>
      </c>
      <c r="R54" s="245" t="s">
        <v>415</v>
      </c>
      <c r="S54" s="245" t="s">
        <v>157</v>
      </c>
      <c r="T54" s="246" t="s">
        <v>157</v>
      </c>
      <c r="U54" s="221">
        <v>7.1999999999999995E-2</v>
      </c>
      <c r="V54" s="221">
        <f>ROUND(E54*U54,2)</f>
        <v>19.87</v>
      </c>
      <c r="W54" s="221"/>
      <c r="X54" s="221" t="s">
        <v>181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0">
        <v>24</v>
      </c>
      <c r="B55" s="241" t="s">
        <v>424</v>
      </c>
      <c r="C55" s="250" t="s">
        <v>425</v>
      </c>
      <c r="D55" s="242" t="s">
        <v>217</v>
      </c>
      <c r="E55" s="243">
        <v>14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2.0000000000000002E-5</v>
      </c>
      <c r="O55" s="243">
        <f>ROUND(E55*N55,2)</f>
        <v>0</v>
      </c>
      <c r="P55" s="243">
        <v>3.2000000000000002E-3</v>
      </c>
      <c r="Q55" s="243">
        <f>ROUND(E55*P55,2)</f>
        <v>0.04</v>
      </c>
      <c r="R55" s="245" t="s">
        <v>422</v>
      </c>
      <c r="S55" s="245" t="s">
        <v>157</v>
      </c>
      <c r="T55" s="246" t="s">
        <v>157</v>
      </c>
      <c r="U55" s="221">
        <v>5.2999999999999999E-2</v>
      </c>
      <c r="V55" s="221">
        <f>ROUND(E55*U55,2)</f>
        <v>0.74</v>
      </c>
      <c r="W55" s="221"/>
      <c r="X55" s="221" t="s">
        <v>181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0">
        <v>25</v>
      </c>
      <c r="B56" s="241" t="s">
        <v>430</v>
      </c>
      <c r="C56" s="250" t="s">
        <v>431</v>
      </c>
      <c r="D56" s="242" t="s">
        <v>217</v>
      </c>
      <c r="E56" s="243">
        <v>281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21</v>
      </c>
      <c r="M56" s="245">
        <f>G56*(1+L56/100)</f>
        <v>0</v>
      </c>
      <c r="N56" s="243">
        <v>5.0000000000000002E-5</v>
      </c>
      <c r="O56" s="243">
        <f>ROUND(E56*N56,2)</f>
        <v>0.01</v>
      </c>
      <c r="P56" s="243">
        <v>5.3200000000000001E-3</v>
      </c>
      <c r="Q56" s="243">
        <f>ROUND(E56*P56,2)</f>
        <v>1.49</v>
      </c>
      <c r="R56" s="245" t="s">
        <v>422</v>
      </c>
      <c r="S56" s="245" t="s">
        <v>157</v>
      </c>
      <c r="T56" s="246" t="s">
        <v>157</v>
      </c>
      <c r="U56" s="221">
        <v>0.10299999999999999</v>
      </c>
      <c r="V56" s="221">
        <f>ROUND(E56*U56,2)</f>
        <v>28.94</v>
      </c>
      <c r="W56" s="221"/>
      <c r="X56" s="221" t="s">
        <v>181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182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0">
        <v>26</v>
      </c>
      <c r="B57" s="241" t="s">
        <v>434</v>
      </c>
      <c r="C57" s="250" t="s">
        <v>435</v>
      </c>
      <c r="D57" s="242" t="s">
        <v>204</v>
      </c>
      <c r="E57" s="243">
        <v>60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0</v>
      </c>
      <c r="O57" s="243">
        <f>ROUND(E57*N57,2)</f>
        <v>0</v>
      </c>
      <c r="P57" s="243">
        <v>1.3999999999999999E-4</v>
      </c>
      <c r="Q57" s="243">
        <f>ROUND(E57*P57,2)</f>
        <v>0.01</v>
      </c>
      <c r="R57" s="245" t="s">
        <v>422</v>
      </c>
      <c r="S57" s="245" t="s">
        <v>157</v>
      </c>
      <c r="T57" s="246" t="s">
        <v>233</v>
      </c>
      <c r="U57" s="221">
        <v>5.0000000000000001E-3</v>
      </c>
      <c r="V57" s="221">
        <f>ROUND(E57*U57,2)</f>
        <v>0.3</v>
      </c>
      <c r="W57" s="221"/>
      <c r="X57" s="221" t="s">
        <v>181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40">
        <v>27</v>
      </c>
      <c r="B58" s="241" t="s">
        <v>436</v>
      </c>
      <c r="C58" s="250" t="s">
        <v>437</v>
      </c>
      <c r="D58" s="242" t="s">
        <v>204</v>
      </c>
      <c r="E58" s="243">
        <v>120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0</v>
      </c>
      <c r="O58" s="243">
        <f>ROUND(E58*N58,2)</f>
        <v>0</v>
      </c>
      <c r="P58" s="243">
        <v>3.1E-4</v>
      </c>
      <c r="Q58" s="243">
        <f>ROUND(E58*P58,2)</f>
        <v>0.04</v>
      </c>
      <c r="R58" s="245" t="s">
        <v>422</v>
      </c>
      <c r="S58" s="245" t="s">
        <v>157</v>
      </c>
      <c r="T58" s="246" t="s">
        <v>233</v>
      </c>
      <c r="U58" s="221">
        <v>5.0000000000000001E-3</v>
      </c>
      <c r="V58" s="221">
        <f>ROUND(E58*U58,2)</f>
        <v>0.6</v>
      </c>
      <c r="W58" s="221"/>
      <c r="X58" s="221" t="s">
        <v>181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3.75" outlineLevel="1" x14ac:dyDescent="0.2">
      <c r="A59" s="240">
        <v>28</v>
      </c>
      <c r="B59" s="241" t="s">
        <v>438</v>
      </c>
      <c r="C59" s="250" t="s">
        <v>439</v>
      </c>
      <c r="D59" s="242" t="s">
        <v>248</v>
      </c>
      <c r="E59" s="243">
        <v>2.83392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3">
        <v>0</v>
      </c>
      <c r="O59" s="243">
        <f>ROUND(E59*N59,2)</f>
        <v>0</v>
      </c>
      <c r="P59" s="243">
        <v>0</v>
      </c>
      <c r="Q59" s="243">
        <f>ROUND(E59*P59,2)</f>
        <v>0</v>
      </c>
      <c r="R59" s="245" t="s">
        <v>422</v>
      </c>
      <c r="S59" s="245" t="s">
        <v>157</v>
      </c>
      <c r="T59" s="246" t="s">
        <v>157</v>
      </c>
      <c r="U59" s="221">
        <v>3.5630000000000002</v>
      </c>
      <c r="V59" s="221">
        <f>ROUND(E59*U59,2)</f>
        <v>10.1</v>
      </c>
      <c r="W59" s="221"/>
      <c r="X59" s="221" t="s">
        <v>181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182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4" t="s">
        <v>152</v>
      </c>
      <c r="B60" s="225" t="s">
        <v>104</v>
      </c>
      <c r="C60" s="247" t="s">
        <v>105</v>
      </c>
      <c r="D60" s="226"/>
      <c r="E60" s="227"/>
      <c r="F60" s="228"/>
      <c r="G60" s="228">
        <f>SUMIF(AG61:AG73,"&lt;&gt;NOR",G61:G73)</f>
        <v>0</v>
      </c>
      <c r="H60" s="228"/>
      <c r="I60" s="228">
        <f>SUM(I61:I73)</f>
        <v>0</v>
      </c>
      <c r="J60" s="228"/>
      <c r="K60" s="228">
        <f>SUM(K61:K73)</f>
        <v>0</v>
      </c>
      <c r="L60" s="228"/>
      <c r="M60" s="228">
        <f>SUM(M61:M73)</f>
        <v>0</v>
      </c>
      <c r="N60" s="227"/>
      <c r="O60" s="227">
        <f>SUM(O61:O73)</f>
        <v>0.31</v>
      </c>
      <c r="P60" s="227"/>
      <c r="Q60" s="227">
        <f>SUM(Q61:Q73)</f>
        <v>0</v>
      </c>
      <c r="R60" s="228"/>
      <c r="S60" s="228"/>
      <c r="T60" s="229"/>
      <c r="U60" s="223"/>
      <c r="V60" s="223">
        <f>SUM(V61:V73)</f>
        <v>52.18</v>
      </c>
      <c r="W60" s="223"/>
      <c r="X60" s="223"/>
      <c r="AG60" t="s">
        <v>153</v>
      </c>
    </row>
    <row r="61" spans="1:60" ht="33.75" outlineLevel="1" x14ac:dyDescent="0.2">
      <c r="A61" s="231">
        <v>29</v>
      </c>
      <c r="B61" s="232" t="s">
        <v>446</v>
      </c>
      <c r="C61" s="248" t="s">
        <v>447</v>
      </c>
      <c r="D61" s="233" t="s">
        <v>204</v>
      </c>
      <c r="E61" s="234">
        <v>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2.9399999999999999E-3</v>
      </c>
      <c r="O61" s="234">
        <f>ROUND(E61*N61,2)</f>
        <v>0.01</v>
      </c>
      <c r="P61" s="234">
        <v>0</v>
      </c>
      <c r="Q61" s="234">
        <f>ROUND(E61*P61,2)</f>
        <v>0</v>
      </c>
      <c r="R61" s="236" t="s">
        <v>411</v>
      </c>
      <c r="S61" s="236" t="s">
        <v>157</v>
      </c>
      <c r="T61" s="237" t="s">
        <v>233</v>
      </c>
      <c r="U61" s="221">
        <v>1.6950000000000001</v>
      </c>
      <c r="V61" s="221">
        <f>ROUND(E61*U61,2)</f>
        <v>3.39</v>
      </c>
      <c r="W61" s="221"/>
      <c r="X61" s="221" t="s">
        <v>181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17"/>
      <c r="B62" s="218"/>
      <c r="C62" s="249" t="s">
        <v>448</v>
      </c>
      <c r="D62" s="238"/>
      <c r="E62" s="238"/>
      <c r="F62" s="238"/>
      <c r="G62" s="238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10"/>
      <c r="Z62" s="210"/>
      <c r="AA62" s="210"/>
      <c r="AB62" s="210"/>
      <c r="AC62" s="210"/>
      <c r="AD62" s="210"/>
      <c r="AE62" s="210"/>
      <c r="AF62" s="210"/>
      <c r="AG62" s="210" t="s">
        <v>162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9" t="str">
        <f>C62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2" t="s">
        <v>449</v>
      </c>
      <c r="D63" s="257"/>
      <c r="E63" s="257"/>
      <c r="F63" s="257"/>
      <c r="G63" s="257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162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1">
        <v>30</v>
      </c>
      <c r="B64" s="232" t="s">
        <v>450</v>
      </c>
      <c r="C64" s="248" t="s">
        <v>451</v>
      </c>
      <c r="D64" s="233" t="s">
        <v>217</v>
      </c>
      <c r="E64" s="234">
        <v>66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415</v>
      </c>
      <c r="S64" s="236" t="s">
        <v>157</v>
      </c>
      <c r="T64" s="237" t="s">
        <v>157</v>
      </c>
      <c r="U64" s="221">
        <v>0.13900000000000001</v>
      </c>
      <c r="V64" s="221">
        <f>ROUND(E64*U64,2)</f>
        <v>9.17</v>
      </c>
      <c r="W64" s="221"/>
      <c r="X64" s="221" t="s">
        <v>181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61" t="s">
        <v>1012</v>
      </c>
      <c r="D65" s="254"/>
      <c r="E65" s="255">
        <v>66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10"/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0">
        <v>31</v>
      </c>
      <c r="B66" s="241" t="s">
        <v>453</v>
      </c>
      <c r="C66" s="250" t="s">
        <v>454</v>
      </c>
      <c r="D66" s="242" t="s">
        <v>217</v>
      </c>
      <c r="E66" s="243">
        <v>210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 t="s">
        <v>415</v>
      </c>
      <c r="S66" s="245" t="s">
        <v>157</v>
      </c>
      <c r="T66" s="246" t="s">
        <v>157</v>
      </c>
      <c r="U66" s="221">
        <v>0.188</v>
      </c>
      <c r="V66" s="221">
        <f>ROUND(E66*U66,2)</f>
        <v>39.479999999999997</v>
      </c>
      <c r="W66" s="221"/>
      <c r="X66" s="221" t="s">
        <v>181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0">
        <v>32</v>
      </c>
      <c r="B67" s="241" t="s">
        <v>1013</v>
      </c>
      <c r="C67" s="250" t="s">
        <v>898</v>
      </c>
      <c r="D67" s="242" t="s">
        <v>179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180</v>
      </c>
      <c r="T67" s="246" t="s">
        <v>158</v>
      </c>
      <c r="U67" s="221">
        <v>0.14000000000000001</v>
      </c>
      <c r="V67" s="221">
        <f>ROUND(E67*U67,2)</f>
        <v>0.14000000000000001</v>
      </c>
      <c r="W67" s="221"/>
      <c r="X67" s="221" t="s">
        <v>181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0">
        <v>33</v>
      </c>
      <c r="B68" s="241" t="s">
        <v>458</v>
      </c>
      <c r="C68" s="250" t="s">
        <v>459</v>
      </c>
      <c r="D68" s="242" t="s">
        <v>204</v>
      </c>
      <c r="E68" s="243">
        <v>8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 t="s">
        <v>311</v>
      </c>
      <c r="S68" s="245" t="s">
        <v>157</v>
      </c>
      <c r="T68" s="246" t="s">
        <v>157</v>
      </c>
      <c r="U68" s="221">
        <v>0</v>
      </c>
      <c r="V68" s="221">
        <f>ROUND(E68*U68,2)</f>
        <v>0</v>
      </c>
      <c r="W68" s="221"/>
      <c r="X68" s="221" t="s">
        <v>312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33.75" outlineLevel="1" x14ac:dyDescent="0.2">
      <c r="A69" s="240">
        <v>34</v>
      </c>
      <c r="B69" s="241" t="s">
        <v>470</v>
      </c>
      <c r="C69" s="250" t="s">
        <v>471</v>
      </c>
      <c r="D69" s="242" t="s">
        <v>217</v>
      </c>
      <c r="E69" s="243">
        <v>14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3.1E-4</v>
      </c>
      <c r="O69" s="243">
        <f>ROUND(E69*N69,2)</f>
        <v>0</v>
      </c>
      <c r="P69" s="243">
        <v>0</v>
      </c>
      <c r="Q69" s="243">
        <f>ROUND(E69*P69,2)</f>
        <v>0</v>
      </c>
      <c r="R69" s="245" t="s">
        <v>311</v>
      </c>
      <c r="S69" s="245" t="s">
        <v>157</v>
      </c>
      <c r="T69" s="246" t="s">
        <v>157</v>
      </c>
      <c r="U69" s="221">
        <v>0</v>
      </c>
      <c r="V69" s="221">
        <f>ROUND(E69*U69,2)</f>
        <v>0</v>
      </c>
      <c r="W69" s="221"/>
      <c r="X69" s="221" t="s">
        <v>312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40">
        <v>35</v>
      </c>
      <c r="B70" s="241" t="s">
        <v>474</v>
      </c>
      <c r="C70" s="250" t="s">
        <v>475</v>
      </c>
      <c r="D70" s="242" t="s">
        <v>217</v>
      </c>
      <c r="E70" s="243">
        <v>60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7.3999999999999999E-4</v>
      </c>
      <c r="O70" s="243">
        <f>ROUND(E70*N70,2)</f>
        <v>0.04</v>
      </c>
      <c r="P70" s="243">
        <v>0</v>
      </c>
      <c r="Q70" s="243">
        <f>ROUND(E70*P70,2)</f>
        <v>0</v>
      </c>
      <c r="R70" s="245" t="s">
        <v>311</v>
      </c>
      <c r="S70" s="245" t="s">
        <v>157</v>
      </c>
      <c r="T70" s="246" t="s">
        <v>157</v>
      </c>
      <c r="U70" s="221">
        <v>0</v>
      </c>
      <c r="V70" s="221">
        <f>ROUND(E70*U70,2)</f>
        <v>0</v>
      </c>
      <c r="W70" s="221"/>
      <c r="X70" s="221" t="s">
        <v>312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31">
        <v>36</v>
      </c>
      <c r="B71" s="232" t="s">
        <v>476</v>
      </c>
      <c r="C71" s="248" t="s">
        <v>477</v>
      </c>
      <c r="D71" s="233" t="s">
        <v>217</v>
      </c>
      <c r="E71" s="234">
        <v>221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1.17E-3</v>
      </c>
      <c r="O71" s="234">
        <f>ROUND(E71*N71,2)</f>
        <v>0.26</v>
      </c>
      <c r="P71" s="234">
        <v>0</v>
      </c>
      <c r="Q71" s="234">
        <f>ROUND(E71*P71,2)</f>
        <v>0</v>
      </c>
      <c r="R71" s="236" t="s">
        <v>311</v>
      </c>
      <c r="S71" s="236" t="s">
        <v>157</v>
      </c>
      <c r="T71" s="237" t="s">
        <v>157</v>
      </c>
      <c r="U71" s="221">
        <v>0</v>
      </c>
      <c r="V71" s="221">
        <f>ROUND(E71*U71,2)</f>
        <v>0</v>
      </c>
      <c r="W71" s="221"/>
      <c r="X71" s="221" t="s">
        <v>312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>
        <v>37</v>
      </c>
      <c r="B72" s="218" t="s">
        <v>478</v>
      </c>
      <c r="C72" s="263" t="s">
        <v>479</v>
      </c>
      <c r="D72" s="219" t="s">
        <v>0</v>
      </c>
      <c r="E72" s="258"/>
      <c r="F72" s="222"/>
      <c r="G72" s="221">
        <f>ROUND(E72*F72,2)</f>
        <v>0</v>
      </c>
      <c r="H72" s="222"/>
      <c r="I72" s="221">
        <f>ROUND(E72*H72,2)</f>
        <v>0</v>
      </c>
      <c r="J72" s="222"/>
      <c r="K72" s="221">
        <f>ROUND(E72*J72,2)</f>
        <v>0</v>
      </c>
      <c r="L72" s="221">
        <v>21</v>
      </c>
      <c r="M72" s="221">
        <f>G72*(1+L72/100)</f>
        <v>0</v>
      </c>
      <c r="N72" s="220">
        <v>0</v>
      </c>
      <c r="O72" s="220">
        <f>ROUND(E72*N72,2)</f>
        <v>0</v>
      </c>
      <c r="P72" s="220">
        <v>0</v>
      </c>
      <c r="Q72" s="220">
        <f>ROUND(E72*P72,2)</f>
        <v>0</v>
      </c>
      <c r="R72" s="221" t="s">
        <v>411</v>
      </c>
      <c r="S72" s="221" t="s">
        <v>157</v>
      </c>
      <c r="T72" s="221" t="s">
        <v>157</v>
      </c>
      <c r="U72" s="221">
        <v>0</v>
      </c>
      <c r="V72" s="221">
        <f>ROUND(E72*U72,2)</f>
        <v>0</v>
      </c>
      <c r="W72" s="221"/>
      <c r="X72" s="221" t="s">
        <v>324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325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4" t="s">
        <v>480</v>
      </c>
      <c r="D73" s="259"/>
      <c r="E73" s="259"/>
      <c r="F73" s="259"/>
      <c r="G73" s="259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199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">
      <c r="A74" s="224" t="s">
        <v>152</v>
      </c>
      <c r="B74" s="225" t="s">
        <v>108</v>
      </c>
      <c r="C74" s="247" t="s">
        <v>109</v>
      </c>
      <c r="D74" s="226"/>
      <c r="E74" s="227"/>
      <c r="F74" s="228"/>
      <c r="G74" s="228">
        <f>SUMIF(AG75:AG88,"&lt;&gt;NOR",G75:G88)</f>
        <v>0</v>
      </c>
      <c r="H74" s="228"/>
      <c r="I74" s="228">
        <f>SUM(I75:I88)</f>
        <v>0</v>
      </c>
      <c r="J74" s="228"/>
      <c r="K74" s="228">
        <f>SUM(K75:K88)</f>
        <v>0</v>
      </c>
      <c r="L74" s="228"/>
      <c r="M74" s="228">
        <f>SUM(M75:M88)</f>
        <v>0</v>
      </c>
      <c r="N74" s="227"/>
      <c r="O74" s="227">
        <f>SUM(O75:O88)</f>
        <v>0.93</v>
      </c>
      <c r="P74" s="227"/>
      <c r="Q74" s="227">
        <f>SUM(Q75:Q88)</f>
        <v>0</v>
      </c>
      <c r="R74" s="228"/>
      <c r="S74" s="228"/>
      <c r="T74" s="229"/>
      <c r="U74" s="223"/>
      <c r="V74" s="223">
        <f>SUM(V75:V88)</f>
        <v>114.01999999999998</v>
      </c>
      <c r="W74" s="223"/>
      <c r="X74" s="223"/>
      <c r="AG74" t="s">
        <v>153</v>
      </c>
    </row>
    <row r="75" spans="1:60" outlineLevel="1" x14ac:dyDescent="0.2">
      <c r="A75" s="231">
        <v>38</v>
      </c>
      <c r="B75" s="232" t="s">
        <v>540</v>
      </c>
      <c r="C75" s="248" t="s">
        <v>541</v>
      </c>
      <c r="D75" s="233" t="s">
        <v>217</v>
      </c>
      <c r="E75" s="234">
        <v>14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4">
        <v>1.1000000000000001E-3</v>
      </c>
      <c r="O75" s="234">
        <f>ROUND(E75*N75,2)</f>
        <v>0.02</v>
      </c>
      <c r="P75" s="234">
        <v>0</v>
      </c>
      <c r="Q75" s="234">
        <f>ROUND(E75*P75,2)</f>
        <v>0</v>
      </c>
      <c r="R75" s="236" t="s">
        <v>415</v>
      </c>
      <c r="S75" s="236" t="s">
        <v>157</v>
      </c>
      <c r="T75" s="237" t="s">
        <v>157</v>
      </c>
      <c r="U75" s="221">
        <v>0.28499999999999998</v>
      </c>
      <c r="V75" s="221">
        <f>ROUND(E75*U75,2)</f>
        <v>3.99</v>
      </c>
      <c r="W75" s="221"/>
      <c r="X75" s="221" t="s">
        <v>181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182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0" t="s">
        <v>535</v>
      </c>
      <c r="D76" s="256"/>
      <c r="E76" s="256"/>
      <c r="F76" s="256"/>
      <c r="G76" s="256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199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39</v>
      </c>
      <c r="B77" s="232" t="s">
        <v>544</v>
      </c>
      <c r="C77" s="248" t="s">
        <v>545</v>
      </c>
      <c r="D77" s="233" t="s">
        <v>217</v>
      </c>
      <c r="E77" s="234">
        <v>60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2.1700000000000001E-3</v>
      </c>
      <c r="O77" s="234">
        <f>ROUND(E77*N77,2)</f>
        <v>0.13</v>
      </c>
      <c r="P77" s="234">
        <v>0</v>
      </c>
      <c r="Q77" s="234">
        <f>ROUND(E77*P77,2)</f>
        <v>0</v>
      </c>
      <c r="R77" s="236" t="s">
        <v>415</v>
      </c>
      <c r="S77" s="236" t="s">
        <v>157</v>
      </c>
      <c r="T77" s="237" t="s">
        <v>157</v>
      </c>
      <c r="U77" s="221">
        <v>0.33200000000000002</v>
      </c>
      <c r="V77" s="221">
        <f>ROUND(E77*U77,2)</f>
        <v>19.920000000000002</v>
      </c>
      <c r="W77" s="221"/>
      <c r="X77" s="221" t="s">
        <v>181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182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0" t="s">
        <v>535</v>
      </c>
      <c r="D78" s="256"/>
      <c r="E78" s="256"/>
      <c r="F78" s="256"/>
      <c r="G78" s="256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199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40</v>
      </c>
      <c r="B79" s="232" t="s">
        <v>546</v>
      </c>
      <c r="C79" s="248" t="s">
        <v>547</v>
      </c>
      <c r="D79" s="233" t="s">
        <v>217</v>
      </c>
      <c r="E79" s="234">
        <v>221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3.5200000000000001E-3</v>
      </c>
      <c r="O79" s="234">
        <f>ROUND(E79*N79,2)</f>
        <v>0.78</v>
      </c>
      <c r="P79" s="234">
        <v>0</v>
      </c>
      <c r="Q79" s="234">
        <f>ROUND(E79*P79,2)</f>
        <v>0</v>
      </c>
      <c r="R79" s="236" t="s">
        <v>415</v>
      </c>
      <c r="S79" s="236" t="s">
        <v>157</v>
      </c>
      <c r="T79" s="237" t="s">
        <v>157</v>
      </c>
      <c r="U79" s="221">
        <v>0.34799999999999998</v>
      </c>
      <c r="V79" s="221">
        <f>ROUND(E79*U79,2)</f>
        <v>76.91</v>
      </c>
      <c r="W79" s="221"/>
      <c r="X79" s="221" t="s">
        <v>181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182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0" t="s">
        <v>535</v>
      </c>
      <c r="D80" s="256"/>
      <c r="E80" s="256"/>
      <c r="F80" s="256"/>
      <c r="G80" s="256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199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0">
        <v>41</v>
      </c>
      <c r="B81" s="241" t="s">
        <v>1014</v>
      </c>
      <c r="C81" s="250" t="s">
        <v>1015</v>
      </c>
      <c r="D81" s="242" t="s">
        <v>204</v>
      </c>
      <c r="E81" s="243">
        <v>2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9.0000000000000006E-5</v>
      </c>
      <c r="O81" s="243">
        <f>ROUND(E81*N81,2)</f>
        <v>0</v>
      </c>
      <c r="P81" s="243">
        <v>0</v>
      </c>
      <c r="Q81" s="243">
        <f>ROUND(E81*P81,2)</f>
        <v>0</v>
      </c>
      <c r="R81" s="245" t="s">
        <v>422</v>
      </c>
      <c r="S81" s="245" t="s">
        <v>157</v>
      </c>
      <c r="T81" s="246" t="s">
        <v>157</v>
      </c>
      <c r="U81" s="221">
        <v>0.32</v>
      </c>
      <c r="V81" s="221">
        <f>ROUND(E81*U81,2)</f>
        <v>0.64</v>
      </c>
      <c r="W81" s="221"/>
      <c r="X81" s="221" t="s">
        <v>181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182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0">
        <v>42</v>
      </c>
      <c r="B82" s="241" t="s">
        <v>1016</v>
      </c>
      <c r="C82" s="250" t="s">
        <v>1017</v>
      </c>
      <c r="D82" s="242" t="s">
        <v>204</v>
      </c>
      <c r="E82" s="243">
        <v>2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3">
        <v>1.4999999999999999E-4</v>
      </c>
      <c r="O82" s="243">
        <f>ROUND(E82*N82,2)</f>
        <v>0</v>
      </c>
      <c r="P82" s="243">
        <v>0</v>
      </c>
      <c r="Q82" s="243">
        <f>ROUND(E82*P82,2)</f>
        <v>0</v>
      </c>
      <c r="R82" s="245" t="s">
        <v>422</v>
      </c>
      <c r="S82" s="245" t="s">
        <v>157</v>
      </c>
      <c r="T82" s="246" t="s">
        <v>157</v>
      </c>
      <c r="U82" s="221">
        <v>0.37</v>
      </c>
      <c r="V82" s="221">
        <f>ROUND(E82*U82,2)</f>
        <v>0.74</v>
      </c>
      <c r="W82" s="221"/>
      <c r="X82" s="221" t="s">
        <v>181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182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0">
        <v>43</v>
      </c>
      <c r="B83" s="241" t="s">
        <v>556</v>
      </c>
      <c r="C83" s="250" t="s">
        <v>557</v>
      </c>
      <c r="D83" s="242" t="s">
        <v>217</v>
      </c>
      <c r="E83" s="243">
        <v>14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0</v>
      </c>
      <c r="O83" s="243">
        <f>ROUND(E83*N83,2)</f>
        <v>0</v>
      </c>
      <c r="P83" s="243">
        <v>0</v>
      </c>
      <c r="Q83" s="243">
        <f>ROUND(E83*P83,2)</f>
        <v>0</v>
      </c>
      <c r="R83" s="245" t="s">
        <v>422</v>
      </c>
      <c r="S83" s="245" t="s">
        <v>157</v>
      </c>
      <c r="T83" s="246" t="s">
        <v>157</v>
      </c>
      <c r="U83" s="221">
        <v>2.1499999999999998E-2</v>
      </c>
      <c r="V83" s="221">
        <f>ROUND(E83*U83,2)</f>
        <v>0.3</v>
      </c>
      <c r="W83" s="221"/>
      <c r="X83" s="221" t="s">
        <v>181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182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44</v>
      </c>
      <c r="B84" s="232" t="s">
        <v>558</v>
      </c>
      <c r="C84" s="248" t="s">
        <v>559</v>
      </c>
      <c r="D84" s="233" t="s">
        <v>217</v>
      </c>
      <c r="E84" s="234">
        <v>281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 t="s">
        <v>422</v>
      </c>
      <c r="S84" s="236" t="s">
        <v>157</v>
      </c>
      <c r="T84" s="237" t="s">
        <v>157</v>
      </c>
      <c r="U84" s="221">
        <v>4.1000000000000002E-2</v>
      </c>
      <c r="V84" s="221">
        <f>ROUND(E84*U84,2)</f>
        <v>11.52</v>
      </c>
      <c r="W84" s="221"/>
      <c r="X84" s="221" t="s">
        <v>181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182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1018</v>
      </c>
      <c r="D85" s="254"/>
      <c r="E85" s="255">
        <v>221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201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61" t="s">
        <v>1019</v>
      </c>
      <c r="D86" s="254"/>
      <c r="E86" s="255">
        <v>60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10"/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45</v>
      </c>
      <c r="B87" s="232" t="s">
        <v>1020</v>
      </c>
      <c r="C87" s="248" t="s">
        <v>919</v>
      </c>
      <c r="D87" s="233" t="s">
        <v>204</v>
      </c>
      <c r="E87" s="234">
        <v>2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6"/>
      <c r="S87" s="236" t="s">
        <v>180</v>
      </c>
      <c r="T87" s="237" t="s">
        <v>158</v>
      </c>
      <c r="U87" s="221">
        <v>0</v>
      </c>
      <c r="V87" s="221">
        <f>ROUND(E87*U87,2)</f>
        <v>0</v>
      </c>
      <c r="W87" s="221"/>
      <c r="X87" s="221" t="s">
        <v>181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182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>
        <v>46</v>
      </c>
      <c r="B88" s="218" t="s">
        <v>562</v>
      </c>
      <c r="C88" s="263" t="s">
        <v>563</v>
      </c>
      <c r="D88" s="219" t="s">
        <v>0</v>
      </c>
      <c r="E88" s="258"/>
      <c r="F88" s="222"/>
      <c r="G88" s="221">
        <f>ROUND(E88*F88,2)</f>
        <v>0</v>
      </c>
      <c r="H88" s="222"/>
      <c r="I88" s="221">
        <f>ROUND(E88*H88,2)</f>
        <v>0</v>
      </c>
      <c r="J88" s="222"/>
      <c r="K88" s="221">
        <f>ROUND(E88*J88,2)</f>
        <v>0</v>
      </c>
      <c r="L88" s="221">
        <v>21</v>
      </c>
      <c r="M88" s="221">
        <f>G88*(1+L88/100)</f>
        <v>0</v>
      </c>
      <c r="N88" s="220">
        <v>0</v>
      </c>
      <c r="O88" s="220">
        <f>ROUND(E88*N88,2)</f>
        <v>0</v>
      </c>
      <c r="P88" s="220">
        <v>0</v>
      </c>
      <c r="Q88" s="220">
        <f>ROUND(E88*P88,2)</f>
        <v>0</v>
      </c>
      <c r="R88" s="221" t="s">
        <v>422</v>
      </c>
      <c r="S88" s="221" t="s">
        <v>157</v>
      </c>
      <c r="T88" s="221" t="s">
        <v>233</v>
      </c>
      <c r="U88" s="221">
        <v>0</v>
      </c>
      <c r="V88" s="221">
        <f>ROUND(E88*U88,2)</f>
        <v>0</v>
      </c>
      <c r="W88" s="221"/>
      <c r="X88" s="221" t="s">
        <v>324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325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4" t="s">
        <v>152</v>
      </c>
      <c r="B89" s="225" t="s">
        <v>114</v>
      </c>
      <c r="C89" s="247" t="s">
        <v>115</v>
      </c>
      <c r="D89" s="226"/>
      <c r="E89" s="227"/>
      <c r="F89" s="228"/>
      <c r="G89" s="228">
        <f>SUMIF(AG90:AG95,"&lt;&gt;NOR",G90:G95)</f>
        <v>0</v>
      </c>
      <c r="H89" s="228"/>
      <c r="I89" s="228">
        <f>SUM(I90:I95)</f>
        <v>0</v>
      </c>
      <c r="J89" s="228"/>
      <c r="K89" s="228">
        <f>SUM(K90:K95)</f>
        <v>0</v>
      </c>
      <c r="L89" s="228"/>
      <c r="M89" s="228">
        <f>SUM(M90:M95)</f>
        <v>0</v>
      </c>
      <c r="N89" s="227"/>
      <c r="O89" s="227">
        <f>SUM(O90:O95)</f>
        <v>0.08</v>
      </c>
      <c r="P89" s="227"/>
      <c r="Q89" s="227">
        <f>SUM(Q90:Q95)</f>
        <v>0</v>
      </c>
      <c r="R89" s="228"/>
      <c r="S89" s="228"/>
      <c r="T89" s="229"/>
      <c r="U89" s="223"/>
      <c r="V89" s="223">
        <f>SUM(V90:V95)</f>
        <v>33.229999999999997</v>
      </c>
      <c r="W89" s="223"/>
      <c r="X89" s="223"/>
      <c r="AG89" t="s">
        <v>153</v>
      </c>
    </row>
    <row r="90" spans="1:60" outlineLevel="1" x14ac:dyDescent="0.2">
      <c r="A90" s="231">
        <v>47</v>
      </c>
      <c r="B90" s="232" t="s">
        <v>665</v>
      </c>
      <c r="C90" s="248" t="s">
        <v>666</v>
      </c>
      <c r="D90" s="233" t="s">
        <v>667</v>
      </c>
      <c r="E90" s="234">
        <v>78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4">
        <v>6.0000000000000002E-5</v>
      </c>
      <c r="O90" s="234">
        <f>ROUND(E90*N90,2)</f>
        <v>0</v>
      </c>
      <c r="P90" s="234">
        <v>0</v>
      </c>
      <c r="Q90" s="234">
        <f>ROUND(E90*P90,2)</f>
        <v>0</v>
      </c>
      <c r="R90" s="236" t="s">
        <v>659</v>
      </c>
      <c r="S90" s="236" t="s">
        <v>157</v>
      </c>
      <c r="T90" s="237" t="s">
        <v>157</v>
      </c>
      <c r="U90" s="221">
        <v>0.42599999999999999</v>
      </c>
      <c r="V90" s="221">
        <f>ROUND(E90*U90,2)</f>
        <v>33.229999999999997</v>
      </c>
      <c r="W90" s="221"/>
      <c r="X90" s="221" t="s">
        <v>181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182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61" t="s">
        <v>1021</v>
      </c>
      <c r="D91" s="254"/>
      <c r="E91" s="255">
        <v>78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10"/>
      <c r="Z91" s="210"/>
      <c r="AA91" s="210"/>
      <c r="AB91" s="210"/>
      <c r="AC91" s="210"/>
      <c r="AD91" s="210"/>
      <c r="AE91" s="210"/>
      <c r="AF91" s="210"/>
      <c r="AG91" s="210" t="s">
        <v>201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1">
        <v>48</v>
      </c>
      <c r="B92" s="232" t="s">
        <v>670</v>
      </c>
      <c r="C92" s="248" t="s">
        <v>671</v>
      </c>
      <c r="D92" s="233" t="s">
        <v>667</v>
      </c>
      <c r="E92" s="234">
        <v>78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1E-3</v>
      </c>
      <c r="O92" s="234">
        <f>ROUND(E92*N92,2)</f>
        <v>0.08</v>
      </c>
      <c r="P92" s="234">
        <v>0</v>
      </c>
      <c r="Q92" s="234">
        <f>ROUND(E92*P92,2)</f>
        <v>0</v>
      </c>
      <c r="R92" s="236" t="s">
        <v>311</v>
      </c>
      <c r="S92" s="236" t="s">
        <v>157</v>
      </c>
      <c r="T92" s="237" t="s">
        <v>157</v>
      </c>
      <c r="U92" s="221">
        <v>0</v>
      </c>
      <c r="V92" s="221">
        <f>ROUND(E92*U92,2)</f>
        <v>0</v>
      </c>
      <c r="W92" s="221"/>
      <c r="X92" s="221" t="s">
        <v>312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1022</v>
      </c>
      <c r="D93" s="254"/>
      <c r="E93" s="255">
        <v>78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201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>
        <v>49</v>
      </c>
      <c r="B94" s="218" t="s">
        <v>673</v>
      </c>
      <c r="C94" s="263" t="s">
        <v>674</v>
      </c>
      <c r="D94" s="219" t="s">
        <v>0</v>
      </c>
      <c r="E94" s="258"/>
      <c r="F94" s="222"/>
      <c r="G94" s="221">
        <f>ROUND(E94*F94,2)</f>
        <v>0</v>
      </c>
      <c r="H94" s="222"/>
      <c r="I94" s="221">
        <f>ROUND(E94*H94,2)</f>
        <v>0</v>
      </c>
      <c r="J94" s="222"/>
      <c r="K94" s="221">
        <f>ROUND(E94*J94,2)</f>
        <v>0</v>
      </c>
      <c r="L94" s="221">
        <v>21</v>
      </c>
      <c r="M94" s="221">
        <f>G94*(1+L94/100)</f>
        <v>0</v>
      </c>
      <c r="N94" s="220">
        <v>0</v>
      </c>
      <c r="O94" s="220">
        <f>ROUND(E94*N94,2)</f>
        <v>0</v>
      </c>
      <c r="P94" s="220">
        <v>0</v>
      </c>
      <c r="Q94" s="220">
        <f>ROUND(E94*P94,2)</f>
        <v>0</v>
      </c>
      <c r="R94" s="221" t="s">
        <v>659</v>
      </c>
      <c r="S94" s="221" t="s">
        <v>157</v>
      </c>
      <c r="T94" s="221" t="s">
        <v>233</v>
      </c>
      <c r="U94" s="221">
        <v>0</v>
      </c>
      <c r="V94" s="221">
        <f>ROUND(E94*U94,2)</f>
        <v>0</v>
      </c>
      <c r="W94" s="221"/>
      <c r="X94" s="221" t="s">
        <v>324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325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4" t="s">
        <v>480</v>
      </c>
      <c r="D95" s="259"/>
      <c r="E95" s="259"/>
      <c r="F95" s="259"/>
      <c r="G95" s="259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4" t="s">
        <v>152</v>
      </c>
      <c r="B96" s="225" t="s">
        <v>118</v>
      </c>
      <c r="C96" s="247" t="s">
        <v>119</v>
      </c>
      <c r="D96" s="226"/>
      <c r="E96" s="227"/>
      <c r="F96" s="228"/>
      <c r="G96" s="228">
        <f>SUMIF(AG97:AG100,"&lt;&gt;NOR",G97:G100)</f>
        <v>0</v>
      </c>
      <c r="H96" s="228"/>
      <c r="I96" s="228">
        <f>SUM(I97:I100)</f>
        <v>0</v>
      </c>
      <c r="J96" s="228"/>
      <c r="K96" s="228">
        <f>SUM(K97:K100)</f>
        <v>0</v>
      </c>
      <c r="L96" s="228"/>
      <c r="M96" s="228">
        <f>SUM(M97:M100)</f>
        <v>0</v>
      </c>
      <c r="N96" s="227"/>
      <c r="O96" s="227">
        <f>SUM(O97:O100)</f>
        <v>0</v>
      </c>
      <c r="P96" s="227"/>
      <c r="Q96" s="227">
        <f>SUM(Q97:Q100)</f>
        <v>0</v>
      </c>
      <c r="R96" s="228"/>
      <c r="S96" s="228"/>
      <c r="T96" s="229"/>
      <c r="U96" s="223"/>
      <c r="V96" s="223">
        <f>SUM(V97:V100)</f>
        <v>1.72</v>
      </c>
      <c r="W96" s="223"/>
      <c r="X96" s="223"/>
      <c r="AG96" t="s">
        <v>153</v>
      </c>
    </row>
    <row r="97" spans="1:60" outlineLevel="1" x14ac:dyDescent="0.2">
      <c r="A97" s="231">
        <v>50</v>
      </c>
      <c r="B97" s="232" t="s">
        <v>678</v>
      </c>
      <c r="C97" s="248" t="s">
        <v>679</v>
      </c>
      <c r="D97" s="233" t="s">
        <v>196</v>
      </c>
      <c r="E97" s="234">
        <v>12.8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4">
        <v>2.2000000000000001E-4</v>
      </c>
      <c r="O97" s="234">
        <f>ROUND(E97*N97,2)</f>
        <v>0</v>
      </c>
      <c r="P97" s="234">
        <v>0</v>
      </c>
      <c r="Q97" s="234">
        <f>ROUND(E97*P97,2)</f>
        <v>0</v>
      </c>
      <c r="R97" s="236" t="s">
        <v>297</v>
      </c>
      <c r="S97" s="236" t="s">
        <v>157</v>
      </c>
      <c r="T97" s="237" t="s">
        <v>157</v>
      </c>
      <c r="U97" s="221">
        <v>0.13439000000000001</v>
      </c>
      <c r="V97" s="221">
        <f>ROUND(E97*U97,2)</f>
        <v>1.72</v>
      </c>
      <c r="W97" s="221"/>
      <c r="X97" s="221" t="s">
        <v>298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61" t="s">
        <v>775</v>
      </c>
      <c r="D98" s="254"/>
      <c r="E98" s="255">
        <v>2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10"/>
      <c r="Z98" s="210"/>
      <c r="AA98" s="210"/>
      <c r="AB98" s="210"/>
      <c r="AC98" s="210"/>
      <c r="AD98" s="210"/>
      <c r="AE98" s="210"/>
      <c r="AF98" s="210"/>
      <c r="AG98" s="210" t="s">
        <v>201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1" t="s">
        <v>1023</v>
      </c>
      <c r="D99" s="254"/>
      <c r="E99" s="255">
        <v>5.4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201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61" t="s">
        <v>1024</v>
      </c>
      <c r="D100" s="254"/>
      <c r="E100" s="255">
        <v>5.4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201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4" t="s">
        <v>152</v>
      </c>
      <c r="B101" s="225" t="s">
        <v>120</v>
      </c>
      <c r="C101" s="247" t="s">
        <v>121</v>
      </c>
      <c r="D101" s="226"/>
      <c r="E101" s="227"/>
      <c r="F101" s="228"/>
      <c r="G101" s="228">
        <f>SUMIF(AG102:AG110,"&lt;&gt;NOR",G102:G110)</f>
        <v>0</v>
      </c>
      <c r="H101" s="228"/>
      <c r="I101" s="228">
        <f>SUM(I102:I110)</f>
        <v>0</v>
      </c>
      <c r="J101" s="228"/>
      <c r="K101" s="228">
        <f>SUM(K102:K110)</f>
        <v>0</v>
      </c>
      <c r="L101" s="228"/>
      <c r="M101" s="228">
        <f>SUM(M102:M110)</f>
        <v>0</v>
      </c>
      <c r="N101" s="227"/>
      <c r="O101" s="227">
        <f>SUM(O102:O110)</f>
        <v>0</v>
      </c>
      <c r="P101" s="227"/>
      <c r="Q101" s="227">
        <f>SUM(Q102:Q110)</f>
        <v>0</v>
      </c>
      <c r="R101" s="228"/>
      <c r="S101" s="228"/>
      <c r="T101" s="229"/>
      <c r="U101" s="223"/>
      <c r="V101" s="223">
        <f>SUM(V102:V110)</f>
        <v>8.2999999999999989</v>
      </c>
      <c r="W101" s="223"/>
      <c r="X101" s="223"/>
      <c r="AG101" t="s">
        <v>153</v>
      </c>
    </row>
    <row r="102" spans="1:60" outlineLevel="1" x14ac:dyDescent="0.2">
      <c r="A102" s="240">
        <v>51</v>
      </c>
      <c r="B102" s="241" t="s">
        <v>682</v>
      </c>
      <c r="C102" s="250" t="s">
        <v>683</v>
      </c>
      <c r="D102" s="242" t="s">
        <v>248</v>
      </c>
      <c r="E102" s="243">
        <v>4.5853999999999999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21</v>
      </c>
      <c r="M102" s="245">
        <f>G102*(1+L102/100)</f>
        <v>0</v>
      </c>
      <c r="N102" s="243">
        <v>0</v>
      </c>
      <c r="O102" s="243">
        <f>ROUND(E102*N102,2)</f>
        <v>0</v>
      </c>
      <c r="P102" s="243">
        <v>0</v>
      </c>
      <c r="Q102" s="243">
        <f>ROUND(E102*P102,2)</f>
        <v>0</v>
      </c>
      <c r="R102" s="245"/>
      <c r="S102" s="245" t="s">
        <v>157</v>
      </c>
      <c r="T102" s="246" t="s">
        <v>157</v>
      </c>
      <c r="U102" s="221">
        <v>0.26500000000000001</v>
      </c>
      <c r="V102" s="221">
        <f>ROUND(E102*U102,2)</f>
        <v>1.22</v>
      </c>
      <c r="W102" s="221"/>
      <c r="X102" s="221" t="s">
        <v>684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685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1">
        <v>52</v>
      </c>
      <c r="B103" s="232" t="s">
        <v>688</v>
      </c>
      <c r="C103" s="248" t="s">
        <v>689</v>
      </c>
      <c r="D103" s="233" t="s">
        <v>248</v>
      </c>
      <c r="E103" s="234">
        <v>4.5853999999999999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6" t="s">
        <v>329</v>
      </c>
      <c r="S103" s="236" t="s">
        <v>157</v>
      </c>
      <c r="T103" s="237" t="s">
        <v>157</v>
      </c>
      <c r="U103" s="221">
        <v>0.49</v>
      </c>
      <c r="V103" s="221">
        <f>ROUND(E103*U103,2)</f>
        <v>2.25</v>
      </c>
      <c r="W103" s="221"/>
      <c r="X103" s="221" t="s">
        <v>684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685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9" t="s">
        <v>690</v>
      </c>
      <c r="D104" s="238"/>
      <c r="E104" s="238"/>
      <c r="F104" s="238"/>
      <c r="G104" s="238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162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0">
        <v>53</v>
      </c>
      <c r="B105" s="241" t="s">
        <v>691</v>
      </c>
      <c r="C105" s="250" t="s">
        <v>692</v>
      </c>
      <c r="D105" s="242" t="s">
        <v>248</v>
      </c>
      <c r="E105" s="243">
        <v>41.268599999999999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3">
        <v>0</v>
      </c>
      <c r="O105" s="243">
        <f>ROUND(E105*N105,2)</f>
        <v>0</v>
      </c>
      <c r="P105" s="243">
        <v>0</v>
      </c>
      <c r="Q105" s="243">
        <f>ROUND(E105*P105,2)</f>
        <v>0</v>
      </c>
      <c r="R105" s="245" t="s">
        <v>329</v>
      </c>
      <c r="S105" s="245" t="s">
        <v>157</v>
      </c>
      <c r="T105" s="246" t="s">
        <v>157</v>
      </c>
      <c r="U105" s="221">
        <v>0</v>
      </c>
      <c r="V105" s="221">
        <f>ROUND(E105*U105,2)</f>
        <v>0</v>
      </c>
      <c r="W105" s="221"/>
      <c r="X105" s="221" t="s">
        <v>684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685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0">
        <v>54</v>
      </c>
      <c r="B106" s="241" t="s">
        <v>693</v>
      </c>
      <c r="C106" s="250" t="s">
        <v>694</v>
      </c>
      <c r="D106" s="242" t="s">
        <v>248</v>
      </c>
      <c r="E106" s="243">
        <v>4.5853999999999999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3">
        <v>0</v>
      </c>
      <c r="O106" s="243">
        <f>ROUND(E106*N106,2)</f>
        <v>0</v>
      </c>
      <c r="P106" s="243">
        <v>0</v>
      </c>
      <c r="Q106" s="243">
        <f>ROUND(E106*P106,2)</f>
        <v>0</v>
      </c>
      <c r="R106" s="245" t="s">
        <v>329</v>
      </c>
      <c r="S106" s="245" t="s">
        <v>157</v>
      </c>
      <c r="T106" s="246" t="s">
        <v>157</v>
      </c>
      <c r="U106" s="221">
        <v>0.94199999999999995</v>
      </c>
      <c r="V106" s="221">
        <f>ROUND(E106*U106,2)</f>
        <v>4.32</v>
      </c>
      <c r="W106" s="221"/>
      <c r="X106" s="221" t="s">
        <v>684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685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40">
        <v>55</v>
      </c>
      <c r="B107" s="241" t="s">
        <v>695</v>
      </c>
      <c r="C107" s="250" t="s">
        <v>696</v>
      </c>
      <c r="D107" s="242" t="s">
        <v>248</v>
      </c>
      <c r="E107" s="243">
        <v>4.5853999999999999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3">
        <v>0</v>
      </c>
      <c r="O107" s="243">
        <f>ROUND(E107*N107,2)</f>
        <v>0</v>
      </c>
      <c r="P107" s="243">
        <v>0</v>
      </c>
      <c r="Q107" s="243">
        <f>ROUND(E107*P107,2)</f>
        <v>0</v>
      </c>
      <c r="R107" s="245" t="s">
        <v>329</v>
      </c>
      <c r="S107" s="245" t="s">
        <v>157</v>
      </c>
      <c r="T107" s="246" t="s">
        <v>157</v>
      </c>
      <c r="U107" s="221">
        <v>0.105</v>
      </c>
      <c r="V107" s="221">
        <f>ROUND(E107*U107,2)</f>
        <v>0.48</v>
      </c>
      <c r="W107" s="221"/>
      <c r="X107" s="221" t="s">
        <v>684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685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0">
        <v>56</v>
      </c>
      <c r="B108" s="241" t="s">
        <v>697</v>
      </c>
      <c r="C108" s="250" t="s">
        <v>698</v>
      </c>
      <c r="D108" s="242" t="s">
        <v>248</v>
      </c>
      <c r="E108" s="243">
        <v>4.5853999999999999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5" t="s">
        <v>329</v>
      </c>
      <c r="S108" s="245" t="s">
        <v>157</v>
      </c>
      <c r="T108" s="246" t="s">
        <v>157</v>
      </c>
      <c r="U108" s="221">
        <v>0</v>
      </c>
      <c r="V108" s="221">
        <f>ROUND(E108*U108,2)</f>
        <v>0</v>
      </c>
      <c r="W108" s="221"/>
      <c r="X108" s="221" t="s">
        <v>684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685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57</v>
      </c>
      <c r="B109" s="232" t="s">
        <v>699</v>
      </c>
      <c r="C109" s="248" t="s">
        <v>700</v>
      </c>
      <c r="D109" s="233" t="s">
        <v>248</v>
      </c>
      <c r="E109" s="234">
        <v>4.5853999999999999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4">
        <v>0</v>
      </c>
      <c r="O109" s="234">
        <f>ROUND(E109*N109,2)</f>
        <v>0</v>
      </c>
      <c r="P109" s="234">
        <v>0</v>
      </c>
      <c r="Q109" s="234">
        <f>ROUND(E109*P109,2)</f>
        <v>0</v>
      </c>
      <c r="R109" s="236" t="s">
        <v>701</v>
      </c>
      <c r="S109" s="236" t="s">
        <v>157</v>
      </c>
      <c r="T109" s="237" t="s">
        <v>157</v>
      </c>
      <c r="U109" s="221">
        <v>6.0000000000000001E-3</v>
      </c>
      <c r="V109" s="221">
        <f>ROUND(E109*U109,2)</f>
        <v>0.03</v>
      </c>
      <c r="W109" s="221"/>
      <c r="X109" s="221" t="s">
        <v>684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685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0" t="s">
        <v>702</v>
      </c>
      <c r="D110" s="256"/>
      <c r="E110" s="256"/>
      <c r="F110" s="256"/>
      <c r="G110" s="256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199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3"/>
      <c r="B111" s="4"/>
      <c r="C111" s="251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v>15</v>
      </c>
      <c r="AF111">
        <v>21</v>
      </c>
      <c r="AG111" t="s">
        <v>139</v>
      </c>
    </row>
    <row r="112" spans="1:60" x14ac:dyDescent="0.2">
      <c r="A112" s="213"/>
      <c r="B112" s="214" t="s">
        <v>29</v>
      </c>
      <c r="C112" s="252"/>
      <c r="D112" s="215"/>
      <c r="E112" s="216"/>
      <c r="F112" s="216"/>
      <c r="G112" s="230">
        <f>G8+G34+G43+G45+G47+G49+G60+G74+G89+G96+G101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f>SUMIF(L7:L110,AE111,G7:G110)</f>
        <v>0</v>
      </c>
      <c r="AF112">
        <f>SUMIF(L7:L110,AF111,G7:G110)</f>
        <v>0</v>
      </c>
      <c r="AG112" t="s">
        <v>191</v>
      </c>
    </row>
    <row r="113" spans="3:33" x14ac:dyDescent="0.2">
      <c r="C113" s="253"/>
      <c r="D113" s="10"/>
      <c r="AG113" t="s">
        <v>192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qSNNY8IWdpbdmWoB+/WzXMux8MKfxW2VBQ8SLTpImY7dLHCMefRIjmQatdWbSengxXjeiLpKKXatEArbkyunQ==" saltValue="8aLcK5g2l1uTdr/M96IBFg==" spinCount="100000" sheet="1"/>
  <mergeCells count="23">
    <mergeCell ref="C78:G78"/>
    <mergeCell ref="C80:G80"/>
    <mergeCell ref="C95:G95"/>
    <mergeCell ref="C104:G104"/>
    <mergeCell ref="C110:G110"/>
    <mergeCell ref="C33:G33"/>
    <mergeCell ref="C38:G38"/>
    <mergeCell ref="C62:G62"/>
    <mergeCell ref="C63:G63"/>
    <mergeCell ref="C73:G73"/>
    <mergeCell ref="C76:G76"/>
    <mergeCell ref="C16:G16"/>
    <mergeCell ref="C19:G19"/>
    <mergeCell ref="C22:G22"/>
    <mergeCell ref="C25:G25"/>
    <mergeCell ref="C27:G27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DD00-6FB5-418E-BB29-927F3D2E8D7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SUMIF(AG9:AG38,"&lt;&gt;NOR",G9:G38)</f>
        <v>0</v>
      </c>
      <c r="H8" s="228"/>
      <c r="I8" s="228">
        <f>SUM(I9:I38)</f>
        <v>0</v>
      </c>
      <c r="J8" s="228"/>
      <c r="K8" s="228">
        <f>SUM(K9:K38)</f>
        <v>0</v>
      </c>
      <c r="L8" s="228"/>
      <c r="M8" s="228">
        <f>SUM(M9:M38)</f>
        <v>0</v>
      </c>
      <c r="N8" s="227"/>
      <c r="O8" s="227">
        <f>SUM(O9:O38)</f>
        <v>3.2199999999999998</v>
      </c>
      <c r="P8" s="227"/>
      <c r="Q8" s="227">
        <f>SUM(Q9:Q38)</f>
        <v>0</v>
      </c>
      <c r="R8" s="228"/>
      <c r="S8" s="228"/>
      <c r="T8" s="229"/>
      <c r="U8" s="223"/>
      <c r="V8" s="223">
        <f>SUM(V9:V38)</f>
        <v>95.12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5.25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0.62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4.5999999999999996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1025</v>
      </c>
      <c r="D11" s="254"/>
      <c r="E11" s="255">
        <v>5.25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206</v>
      </c>
      <c r="C12" s="248" t="s">
        <v>207</v>
      </c>
      <c r="D12" s="233" t="s">
        <v>204</v>
      </c>
      <c r="E12" s="234">
        <v>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5.0200000000000002E-2</v>
      </c>
      <c r="O12" s="234">
        <f>ROUND(E12*N12,2)</f>
        <v>0.15</v>
      </c>
      <c r="P12" s="234">
        <v>0</v>
      </c>
      <c r="Q12" s="234">
        <f>ROUND(E12*P12,2)</f>
        <v>0</v>
      </c>
      <c r="R12" s="236" t="s">
        <v>208</v>
      </c>
      <c r="S12" s="236" t="s">
        <v>157</v>
      </c>
      <c r="T12" s="237" t="s">
        <v>157</v>
      </c>
      <c r="U12" s="221">
        <v>1.006</v>
      </c>
      <c r="V12" s="221">
        <f>ROUND(E12*U12,2)</f>
        <v>3.02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209</v>
      </c>
      <c r="D13" s="256"/>
      <c r="E13" s="256"/>
      <c r="F13" s="256"/>
      <c r="G13" s="25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199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1026</v>
      </c>
      <c r="D14" s="254"/>
      <c r="E14" s="255">
        <v>3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201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211</v>
      </c>
      <c r="C15" s="248" t="s">
        <v>212</v>
      </c>
      <c r="D15" s="233" t="s">
        <v>204</v>
      </c>
      <c r="E15" s="234">
        <v>3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1.074E-2</v>
      </c>
      <c r="O15" s="234">
        <f>ROUND(E15*N15,2)</f>
        <v>0.03</v>
      </c>
      <c r="P15" s="234">
        <v>0</v>
      </c>
      <c r="Q15" s="234">
        <f>ROUND(E15*P15,2)</f>
        <v>0</v>
      </c>
      <c r="R15" s="236" t="s">
        <v>208</v>
      </c>
      <c r="S15" s="236" t="s">
        <v>157</v>
      </c>
      <c r="T15" s="237" t="s">
        <v>157</v>
      </c>
      <c r="U15" s="221">
        <v>0.51171</v>
      </c>
      <c r="V15" s="221">
        <f>ROUND(E15*U15,2)</f>
        <v>1.54</v>
      </c>
      <c r="W15" s="221"/>
      <c r="X15" s="221" t="s">
        <v>181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60" t="s">
        <v>213</v>
      </c>
      <c r="D16" s="256"/>
      <c r="E16" s="256"/>
      <c r="F16" s="256"/>
      <c r="G16" s="256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10"/>
      <c r="Z16" s="210"/>
      <c r="AA16" s="210"/>
      <c r="AB16" s="210"/>
      <c r="AC16" s="210"/>
      <c r="AD16" s="210"/>
      <c r="AE16" s="210"/>
      <c r="AF16" s="210"/>
      <c r="AG16" s="210" t="s">
        <v>199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jakoukoliv maltou, z pomocného pracovního lešení o výšce podlahy do 1900 mm a pro zatížení do 1,5 kPa,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4</v>
      </c>
      <c r="B17" s="232" t="s">
        <v>705</v>
      </c>
      <c r="C17" s="248" t="s">
        <v>706</v>
      </c>
      <c r="D17" s="233" t="s">
        <v>204</v>
      </c>
      <c r="E17" s="234">
        <v>48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8.6700000000000006E-3</v>
      </c>
      <c r="O17" s="234">
        <f>ROUND(E17*N17,2)</f>
        <v>0.42</v>
      </c>
      <c r="P17" s="234">
        <v>0</v>
      </c>
      <c r="Q17" s="234">
        <f>ROUND(E17*P17,2)</f>
        <v>0</v>
      </c>
      <c r="R17" s="236" t="s">
        <v>208</v>
      </c>
      <c r="S17" s="236" t="s">
        <v>157</v>
      </c>
      <c r="T17" s="237" t="s">
        <v>157</v>
      </c>
      <c r="U17" s="221">
        <v>0.35974</v>
      </c>
      <c r="V17" s="221">
        <f>ROUND(E17*U17,2)</f>
        <v>17.27</v>
      </c>
      <c r="W17" s="221"/>
      <c r="X17" s="221" t="s">
        <v>181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182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0" t="s">
        <v>213</v>
      </c>
      <c r="D18" s="256"/>
      <c r="E18" s="256"/>
      <c r="F18" s="256"/>
      <c r="G18" s="256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199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9" t="str">
        <f>C18</f>
        <v>jakoukoliv maltou, z pomocného pracovního lešení o výšce podlahy do 1900 mm a pro zatížení do 1,5 kPa,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61" t="s">
        <v>1027</v>
      </c>
      <c r="D19" s="254"/>
      <c r="E19" s="255">
        <v>48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10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5</v>
      </c>
      <c r="B20" s="232" t="s">
        <v>215</v>
      </c>
      <c r="C20" s="248" t="s">
        <v>216</v>
      </c>
      <c r="D20" s="233" t="s">
        <v>217</v>
      </c>
      <c r="E20" s="234">
        <v>20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2.5989999999999999E-2</v>
      </c>
      <c r="O20" s="234">
        <f>ROUND(E20*N20,2)</f>
        <v>0.52</v>
      </c>
      <c r="P20" s="234">
        <v>0</v>
      </c>
      <c r="Q20" s="234">
        <f>ROUND(E20*P20,2)</f>
        <v>0</v>
      </c>
      <c r="R20" s="236" t="s">
        <v>208</v>
      </c>
      <c r="S20" s="236" t="s">
        <v>157</v>
      </c>
      <c r="T20" s="237" t="s">
        <v>157</v>
      </c>
      <c r="U20" s="221">
        <v>0.26900000000000002</v>
      </c>
      <c r="V20" s="221">
        <f>ROUND(E20*U20,2)</f>
        <v>5.38</v>
      </c>
      <c r="W20" s="221"/>
      <c r="X20" s="221" t="s">
        <v>181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0" t="s">
        <v>218</v>
      </c>
      <c r="D21" s="256"/>
      <c r="E21" s="256"/>
      <c r="F21" s="256"/>
      <c r="G21" s="256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199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61" t="s">
        <v>1028</v>
      </c>
      <c r="D22" s="254"/>
      <c r="E22" s="255">
        <v>20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10"/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1">
        <v>6</v>
      </c>
      <c r="B23" s="232" t="s">
        <v>220</v>
      </c>
      <c r="C23" s="248" t="s">
        <v>221</v>
      </c>
      <c r="D23" s="233" t="s">
        <v>217</v>
      </c>
      <c r="E23" s="234">
        <v>5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3.465E-2</v>
      </c>
      <c r="O23" s="234">
        <f>ROUND(E23*N23,2)</f>
        <v>0.17</v>
      </c>
      <c r="P23" s="234">
        <v>0</v>
      </c>
      <c r="Q23" s="234">
        <f>ROUND(E23*P23,2)</f>
        <v>0</v>
      </c>
      <c r="R23" s="236" t="s">
        <v>208</v>
      </c>
      <c r="S23" s="236" t="s">
        <v>157</v>
      </c>
      <c r="T23" s="237" t="s">
        <v>157</v>
      </c>
      <c r="U23" s="221">
        <v>0.29799999999999999</v>
      </c>
      <c r="V23" s="221">
        <f>ROUND(E23*U23,2)</f>
        <v>1.49</v>
      </c>
      <c r="W23" s="221"/>
      <c r="X23" s="221" t="s">
        <v>181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0" t="s">
        <v>218</v>
      </c>
      <c r="D24" s="256"/>
      <c r="E24" s="256"/>
      <c r="F24" s="256"/>
      <c r="G24" s="256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199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61" t="s">
        <v>1029</v>
      </c>
      <c r="D25" s="254"/>
      <c r="E25" s="255">
        <v>5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10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1">
        <v>7</v>
      </c>
      <c r="B26" s="232" t="s">
        <v>223</v>
      </c>
      <c r="C26" s="248" t="s">
        <v>224</v>
      </c>
      <c r="D26" s="233" t="s">
        <v>196</v>
      </c>
      <c r="E26" s="234">
        <v>5.5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6.8000000000000005E-2</v>
      </c>
      <c r="O26" s="234">
        <f>ROUND(E26*N26,2)</f>
        <v>0.37</v>
      </c>
      <c r="P26" s="234">
        <v>0</v>
      </c>
      <c r="Q26" s="234">
        <f>ROUND(E26*P26,2)</f>
        <v>0</v>
      </c>
      <c r="R26" s="236" t="s">
        <v>208</v>
      </c>
      <c r="S26" s="236" t="s">
        <v>157</v>
      </c>
      <c r="T26" s="237" t="s">
        <v>157</v>
      </c>
      <c r="U26" s="221">
        <v>0.71397999999999995</v>
      </c>
      <c r="V26" s="221">
        <f>ROUND(E26*U26,2)</f>
        <v>3.93</v>
      </c>
      <c r="W26" s="221"/>
      <c r="X26" s="221" t="s">
        <v>181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0" t="s">
        <v>218</v>
      </c>
      <c r="D27" s="256"/>
      <c r="E27" s="256"/>
      <c r="F27" s="256"/>
      <c r="G27" s="25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199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61" t="s">
        <v>1030</v>
      </c>
      <c r="D28" s="254"/>
      <c r="E28" s="255">
        <v>1.5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10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1" t="s">
        <v>1031</v>
      </c>
      <c r="D29" s="254"/>
      <c r="E29" s="255">
        <v>4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8</v>
      </c>
      <c r="B30" s="232" t="s">
        <v>227</v>
      </c>
      <c r="C30" s="248" t="s">
        <v>228</v>
      </c>
      <c r="D30" s="233" t="s">
        <v>196</v>
      </c>
      <c r="E30" s="234">
        <v>6.05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3.6069999999999998E-2</v>
      </c>
      <c r="O30" s="234">
        <f>ROUND(E30*N30,2)</f>
        <v>0.22</v>
      </c>
      <c r="P30" s="234">
        <v>0</v>
      </c>
      <c r="Q30" s="234">
        <f>ROUND(E30*P30,2)</f>
        <v>0</v>
      </c>
      <c r="R30" s="236" t="s">
        <v>208</v>
      </c>
      <c r="S30" s="236" t="s">
        <v>157</v>
      </c>
      <c r="T30" s="237" t="s">
        <v>157</v>
      </c>
      <c r="U30" s="221">
        <v>1.58036</v>
      </c>
      <c r="V30" s="221">
        <f>ROUND(E30*U30,2)</f>
        <v>9.56</v>
      </c>
      <c r="W30" s="221"/>
      <c r="X30" s="221" t="s">
        <v>181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182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0" t="s">
        <v>229</v>
      </c>
      <c r="D31" s="256"/>
      <c r="E31" s="256"/>
      <c r="F31" s="256"/>
      <c r="G31" s="256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199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61" t="s">
        <v>1032</v>
      </c>
      <c r="D32" s="254"/>
      <c r="E32" s="255">
        <v>6.05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10"/>
      <c r="Z32" s="210"/>
      <c r="AA32" s="210"/>
      <c r="AB32" s="210"/>
      <c r="AC32" s="210"/>
      <c r="AD32" s="210"/>
      <c r="AE32" s="210"/>
      <c r="AF32" s="210"/>
      <c r="AG32" s="210" t="s">
        <v>201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9</v>
      </c>
      <c r="B33" s="232" t="s">
        <v>260</v>
      </c>
      <c r="C33" s="248" t="s">
        <v>261</v>
      </c>
      <c r="D33" s="233" t="s">
        <v>237</v>
      </c>
      <c r="E33" s="234">
        <v>0.33750000000000002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2.1230000000000002</v>
      </c>
      <c r="O33" s="234">
        <f>ROUND(E33*N33,2)</f>
        <v>0.72</v>
      </c>
      <c r="P33" s="234">
        <v>0</v>
      </c>
      <c r="Q33" s="234">
        <f>ROUND(E33*P33,2)</f>
        <v>0</v>
      </c>
      <c r="R33" s="236" t="s">
        <v>197</v>
      </c>
      <c r="S33" s="236" t="s">
        <v>157</v>
      </c>
      <c r="T33" s="237" t="s">
        <v>157</v>
      </c>
      <c r="U33" s="221">
        <v>1.8360000000000001</v>
      </c>
      <c r="V33" s="221">
        <f>ROUND(E33*U33,2)</f>
        <v>0.62</v>
      </c>
      <c r="W33" s="221"/>
      <c r="X33" s="221" t="s">
        <v>181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0" t="s">
        <v>262</v>
      </c>
      <c r="D34" s="256"/>
      <c r="E34" s="256"/>
      <c r="F34" s="256"/>
      <c r="G34" s="256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199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9" t="str">
        <f>C34</f>
        <v>pod mazaniny a dlažby, popř. na plochých střechách, vodorovný nebo ve spádu, s udusáním a urovnáním povrchu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61" t="s">
        <v>1033</v>
      </c>
      <c r="D35" s="254"/>
      <c r="E35" s="255">
        <v>0.33750000000000002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10"/>
      <c r="Z35" s="210"/>
      <c r="AA35" s="210"/>
      <c r="AB35" s="210"/>
      <c r="AC35" s="210"/>
      <c r="AD35" s="210"/>
      <c r="AE35" s="210"/>
      <c r="AF35" s="210"/>
      <c r="AG35" s="210" t="s">
        <v>201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0">
        <v>10</v>
      </c>
      <c r="B36" s="241" t="s">
        <v>292</v>
      </c>
      <c r="C36" s="250" t="s">
        <v>293</v>
      </c>
      <c r="D36" s="242" t="s">
        <v>294</v>
      </c>
      <c r="E36" s="243">
        <v>30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5"/>
      <c r="S36" s="245" t="s">
        <v>180</v>
      </c>
      <c r="T36" s="246" t="s">
        <v>158</v>
      </c>
      <c r="U36" s="221">
        <v>1</v>
      </c>
      <c r="V36" s="221">
        <f>ROUND(E36*U36,2)</f>
        <v>30</v>
      </c>
      <c r="W36" s="221"/>
      <c r="X36" s="221" t="s">
        <v>181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182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31">
        <v>11</v>
      </c>
      <c r="B37" s="232" t="s">
        <v>1034</v>
      </c>
      <c r="C37" s="248" t="s">
        <v>1035</v>
      </c>
      <c r="D37" s="233" t="s">
        <v>248</v>
      </c>
      <c r="E37" s="234">
        <v>3.22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208</v>
      </c>
      <c r="S37" s="236" t="s">
        <v>157</v>
      </c>
      <c r="T37" s="237" t="s">
        <v>157</v>
      </c>
      <c r="U37" s="221">
        <v>5.5</v>
      </c>
      <c r="V37" s="221">
        <f>ROUND(E37*U37,2)</f>
        <v>17.71</v>
      </c>
      <c r="W37" s="221"/>
      <c r="X37" s="221" t="s">
        <v>324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325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60" t="s">
        <v>326</v>
      </c>
      <c r="D38" s="256"/>
      <c r="E38" s="256"/>
      <c r="F38" s="256"/>
      <c r="G38" s="25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10"/>
      <c r="Z38" s="210"/>
      <c r="AA38" s="210"/>
      <c r="AB38" s="210"/>
      <c r="AC38" s="210"/>
      <c r="AD38" s="210"/>
      <c r="AE38" s="210"/>
      <c r="AF38" s="210"/>
      <c r="AG38" s="210" t="s">
        <v>199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4" t="s">
        <v>152</v>
      </c>
      <c r="B39" s="225" t="s">
        <v>94</v>
      </c>
      <c r="C39" s="247" t="s">
        <v>95</v>
      </c>
      <c r="D39" s="226"/>
      <c r="E39" s="227"/>
      <c r="F39" s="228"/>
      <c r="G39" s="228">
        <f>SUMIF(AG40:AG55,"&lt;&gt;NOR",G40:G55)</f>
        <v>0</v>
      </c>
      <c r="H39" s="228"/>
      <c r="I39" s="228">
        <f>SUM(I40:I55)</f>
        <v>0</v>
      </c>
      <c r="J39" s="228"/>
      <c r="K39" s="228">
        <f>SUM(K40:K55)</f>
        <v>0</v>
      </c>
      <c r="L39" s="228"/>
      <c r="M39" s="228">
        <f>SUM(M40:M55)</f>
        <v>0</v>
      </c>
      <c r="N39" s="227"/>
      <c r="O39" s="227">
        <f>SUM(O40:O55)</f>
        <v>0.01</v>
      </c>
      <c r="P39" s="227"/>
      <c r="Q39" s="227">
        <f>SUM(Q40:Q55)</f>
        <v>2.4300000000000002</v>
      </c>
      <c r="R39" s="228"/>
      <c r="S39" s="228"/>
      <c r="T39" s="229"/>
      <c r="U39" s="223"/>
      <c r="V39" s="223">
        <f>SUM(V40:V55)</f>
        <v>100.69</v>
      </c>
      <c r="W39" s="223"/>
      <c r="X39" s="223"/>
      <c r="AG39" t="s">
        <v>153</v>
      </c>
    </row>
    <row r="40" spans="1:60" outlineLevel="1" x14ac:dyDescent="0.2">
      <c r="A40" s="231">
        <v>12</v>
      </c>
      <c r="B40" s="232" t="s">
        <v>356</v>
      </c>
      <c r="C40" s="248" t="s">
        <v>357</v>
      </c>
      <c r="D40" s="233" t="s">
        <v>217</v>
      </c>
      <c r="E40" s="234">
        <v>30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0</v>
      </c>
      <c r="O40" s="234">
        <f>ROUND(E40*N40,2)</f>
        <v>0</v>
      </c>
      <c r="P40" s="234">
        <v>4.6000000000000001E-4</v>
      </c>
      <c r="Q40" s="234">
        <f>ROUND(E40*P40,2)</f>
        <v>0.01</v>
      </c>
      <c r="R40" s="236" t="s">
        <v>329</v>
      </c>
      <c r="S40" s="236" t="s">
        <v>157</v>
      </c>
      <c r="T40" s="237" t="s">
        <v>157</v>
      </c>
      <c r="U40" s="221">
        <v>0.81</v>
      </c>
      <c r="V40" s="221">
        <f>ROUND(E40*U40,2)</f>
        <v>24.3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1" t="s">
        <v>1036</v>
      </c>
      <c r="D41" s="254"/>
      <c r="E41" s="255">
        <v>10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201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1028</v>
      </c>
      <c r="D42" s="254"/>
      <c r="E42" s="255">
        <v>20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1" x14ac:dyDescent="0.2">
      <c r="A43" s="231">
        <v>13</v>
      </c>
      <c r="B43" s="232" t="s">
        <v>962</v>
      </c>
      <c r="C43" s="248" t="s">
        <v>963</v>
      </c>
      <c r="D43" s="233" t="s">
        <v>204</v>
      </c>
      <c r="E43" s="234">
        <v>24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3.4000000000000002E-4</v>
      </c>
      <c r="O43" s="234">
        <f>ROUND(E43*N43,2)</f>
        <v>0.01</v>
      </c>
      <c r="P43" s="234">
        <v>2.5000000000000001E-2</v>
      </c>
      <c r="Q43" s="234">
        <f>ROUND(E43*P43,2)</f>
        <v>0.6</v>
      </c>
      <c r="R43" s="236" t="s">
        <v>329</v>
      </c>
      <c r="S43" s="236" t="s">
        <v>157</v>
      </c>
      <c r="T43" s="237" t="s">
        <v>157</v>
      </c>
      <c r="U43" s="221">
        <v>0.21299999999999999</v>
      </c>
      <c r="V43" s="221">
        <f>ROUND(E43*U43,2)</f>
        <v>5.1100000000000003</v>
      </c>
      <c r="W43" s="221"/>
      <c r="X43" s="221" t="s">
        <v>181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0" t="s">
        <v>746</v>
      </c>
      <c r="D44" s="256"/>
      <c r="E44" s="256"/>
      <c r="F44" s="256"/>
      <c r="G44" s="256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199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14</v>
      </c>
      <c r="B45" s="232" t="s">
        <v>362</v>
      </c>
      <c r="C45" s="248" t="s">
        <v>363</v>
      </c>
      <c r="D45" s="233" t="s">
        <v>204</v>
      </c>
      <c r="E45" s="234">
        <v>3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7.2999999999999995E-2</v>
      </c>
      <c r="Q45" s="234">
        <f>ROUND(E45*P45,2)</f>
        <v>0.22</v>
      </c>
      <c r="R45" s="236" t="s">
        <v>329</v>
      </c>
      <c r="S45" s="236" t="s">
        <v>157</v>
      </c>
      <c r="T45" s="237" t="s">
        <v>157</v>
      </c>
      <c r="U45" s="221">
        <v>1.1599999999999999</v>
      </c>
      <c r="V45" s="221">
        <f>ROUND(E45*U45,2)</f>
        <v>3.48</v>
      </c>
      <c r="W45" s="221"/>
      <c r="X45" s="221" t="s">
        <v>181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60" t="s">
        <v>364</v>
      </c>
      <c r="D46" s="256"/>
      <c r="E46" s="256"/>
      <c r="F46" s="256"/>
      <c r="G46" s="256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10"/>
      <c r="Z46" s="210"/>
      <c r="AA46" s="210"/>
      <c r="AB46" s="210"/>
      <c r="AC46" s="210"/>
      <c r="AD46" s="210"/>
      <c r="AE46" s="210"/>
      <c r="AF46" s="210"/>
      <c r="AG46" s="210" t="s">
        <v>199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1">
        <v>15</v>
      </c>
      <c r="B47" s="232" t="s">
        <v>365</v>
      </c>
      <c r="C47" s="248" t="s">
        <v>366</v>
      </c>
      <c r="D47" s="233" t="s">
        <v>217</v>
      </c>
      <c r="E47" s="234">
        <v>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4">
        <v>4.8999999999999998E-4</v>
      </c>
      <c r="O47" s="234">
        <f>ROUND(E47*N47,2)</f>
        <v>0</v>
      </c>
      <c r="P47" s="234">
        <v>3.7999999999999999E-2</v>
      </c>
      <c r="Q47" s="234">
        <f>ROUND(E47*P47,2)</f>
        <v>0.19</v>
      </c>
      <c r="R47" s="236" t="s">
        <v>329</v>
      </c>
      <c r="S47" s="236" t="s">
        <v>157</v>
      </c>
      <c r="T47" s="237" t="s">
        <v>157</v>
      </c>
      <c r="U47" s="221">
        <v>0.59499999999999997</v>
      </c>
      <c r="V47" s="221">
        <f>ROUND(E47*U47,2)</f>
        <v>2.98</v>
      </c>
      <c r="W47" s="221"/>
      <c r="X47" s="221" t="s">
        <v>181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367</v>
      </c>
      <c r="D48" s="238"/>
      <c r="E48" s="238"/>
      <c r="F48" s="238"/>
      <c r="G48" s="238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10"/>
      <c r="Z48" s="210"/>
      <c r="AA48" s="210"/>
      <c r="AB48" s="210"/>
      <c r="AC48" s="210"/>
      <c r="AD48" s="210"/>
      <c r="AE48" s="210"/>
      <c r="AF48" s="210"/>
      <c r="AG48" s="210" t="s">
        <v>162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1">
        <v>16</v>
      </c>
      <c r="B49" s="232" t="s">
        <v>368</v>
      </c>
      <c r="C49" s="248" t="s">
        <v>369</v>
      </c>
      <c r="D49" s="233" t="s">
        <v>217</v>
      </c>
      <c r="E49" s="234">
        <v>10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4.8999999999999998E-4</v>
      </c>
      <c r="O49" s="234">
        <f>ROUND(E49*N49,2)</f>
        <v>0</v>
      </c>
      <c r="P49" s="234">
        <v>8.1000000000000003E-2</v>
      </c>
      <c r="Q49" s="234">
        <f>ROUND(E49*P49,2)</f>
        <v>0.81</v>
      </c>
      <c r="R49" s="236" t="s">
        <v>329</v>
      </c>
      <c r="S49" s="236" t="s">
        <v>157</v>
      </c>
      <c r="T49" s="237" t="s">
        <v>157</v>
      </c>
      <c r="U49" s="221">
        <v>0.81200000000000006</v>
      </c>
      <c r="V49" s="221">
        <f>ROUND(E49*U49,2)</f>
        <v>8.1199999999999992</v>
      </c>
      <c r="W49" s="221"/>
      <c r="X49" s="221" t="s">
        <v>181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182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9" t="s">
        <v>367</v>
      </c>
      <c r="D50" s="238"/>
      <c r="E50" s="238"/>
      <c r="F50" s="238"/>
      <c r="G50" s="238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162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17</v>
      </c>
      <c r="B51" s="232" t="s">
        <v>371</v>
      </c>
      <c r="C51" s="248" t="s">
        <v>372</v>
      </c>
      <c r="D51" s="233" t="s">
        <v>217</v>
      </c>
      <c r="E51" s="234">
        <v>15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0</v>
      </c>
      <c r="O51" s="234">
        <f>ROUND(E51*N51,2)</f>
        <v>0</v>
      </c>
      <c r="P51" s="234">
        <v>0.04</v>
      </c>
      <c r="Q51" s="234">
        <f>ROUND(E51*P51,2)</f>
        <v>0.6</v>
      </c>
      <c r="R51" s="236" t="s">
        <v>329</v>
      </c>
      <c r="S51" s="236" t="s">
        <v>157</v>
      </c>
      <c r="T51" s="237" t="s">
        <v>157</v>
      </c>
      <c r="U51" s="221">
        <v>0.18</v>
      </c>
      <c r="V51" s="221">
        <f>ROUND(E51*U51,2)</f>
        <v>2.7</v>
      </c>
      <c r="W51" s="221"/>
      <c r="X51" s="221" t="s">
        <v>181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182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61" t="s">
        <v>1029</v>
      </c>
      <c r="D52" s="254"/>
      <c r="E52" s="255">
        <v>5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10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>
        <v>5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1037</v>
      </c>
      <c r="D53" s="254"/>
      <c r="E53" s="255">
        <v>10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201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0">
        <v>18</v>
      </c>
      <c r="B54" s="241" t="s">
        <v>391</v>
      </c>
      <c r="C54" s="250" t="s">
        <v>392</v>
      </c>
      <c r="D54" s="242" t="s">
        <v>294</v>
      </c>
      <c r="E54" s="243">
        <v>30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0</v>
      </c>
      <c r="Q54" s="243">
        <f>ROUND(E54*P54,2)</f>
        <v>0</v>
      </c>
      <c r="R54" s="245"/>
      <c r="S54" s="245" t="s">
        <v>180</v>
      </c>
      <c r="T54" s="246" t="s">
        <v>158</v>
      </c>
      <c r="U54" s="221">
        <v>1</v>
      </c>
      <c r="V54" s="221">
        <f>ROUND(E54*U54,2)</f>
        <v>30</v>
      </c>
      <c r="W54" s="221"/>
      <c r="X54" s="221" t="s">
        <v>181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182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0">
        <v>19</v>
      </c>
      <c r="B55" s="241" t="s">
        <v>393</v>
      </c>
      <c r="C55" s="250" t="s">
        <v>394</v>
      </c>
      <c r="D55" s="242" t="s">
        <v>294</v>
      </c>
      <c r="E55" s="243">
        <v>24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/>
      <c r="S55" s="245" t="s">
        <v>180</v>
      </c>
      <c r="T55" s="246" t="s">
        <v>158</v>
      </c>
      <c r="U55" s="221">
        <v>1</v>
      </c>
      <c r="V55" s="221">
        <f>ROUND(E55*U55,2)</f>
        <v>24</v>
      </c>
      <c r="W55" s="221"/>
      <c r="X55" s="221" t="s">
        <v>181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182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4" t="s">
        <v>152</v>
      </c>
      <c r="B56" s="225" t="s">
        <v>96</v>
      </c>
      <c r="C56" s="247" t="s">
        <v>97</v>
      </c>
      <c r="D56" s="226"/>
      <c r="E56" s="227"/>
      <c r="F56" s="228"/>
      <c r="G56" s="228">
        <f>SUMIF(AG57:AG57,"&lt;&gt;NOR",G57:G57)</f>
        <v>0</v>
      </c>
      <c r="H56" s="228"/>
      <c r="I56" s="228">
        <f>SUM(I57:I57)</f>
        <v>0</v>
      </c>
      <c r="J56" s="228"/>
      <c r="K56" s="228">
        <f>SUM(K57:K57)</f>
        <v>0</v>
      </c>
      <c r="L56" s="228"/>
      <c r="M56" s="228">
        <f>SUM(M57:M57)</f>
        <v>0</v>
      </c>
      <c r="N56" s="227"/>
      <c r="O56" s="227">
        <f>SUM(O57:O57)</f>
        <v>0.02</v>
      </c>
      <c r="P56" s="227"/>
      <c r="Q56" s="227">
        <f>SUM(Q57:Q57)</f>
        <v>0</v>
      </c>
      <c r="R56" s="228"/>
      <c r="S56" s="228"/>
      <c r="T56" s="229"/>
      <c r="U56" s="223"/>
      <c r="V56" s="223">
        <f>SUM(V57:V57)</f>
        <v>2.14</v>
      </c>
      <c r="W56" s="223"/>
      <c r="X56" s="223"/>
      <c r="AG56" t="s">
        <v>153</v>
      </c>
    </row>
    <row r="57" spans="1:60" outlineLevel="1" x14ac:dyDescent="0.2">
      <c r="A57" s="240">
        <v>20</v>
      </c>
      <c r="B57" s="241" t="s">
        <v>395</v>
      </c>
      <c r="C57" s="250" t="s">
        <v>396</v>
      </c>
      <c r="D57" s="242" t="s">
        <v>196</v>
      </c>
      <c r="E57" s="243">
        <v>10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1.58E-3</v>
      </c>
      <c r="O57" s="243">
        <f>ROUND(E57*N57,2)</f>
        <v>0.02</v>
      </c>
      <c r="P57" s="243">
        <v>0</v>
      </c>
      <c r="Q57" s="243">
        <f>ROUND(E57*P57,2)</f>
        <v>0</v>
      </c>
      <c r="R57" s="245" t="s">
        <v>397</v>
      </c>
      <c r="S57" s="245" t="s">
        <v>157</v>
      </c>
      <c r="T57" s="246" t="s">
        <v>157</v>
      </c>
      <c r="U57" s="221">
        <v>0.214</v>
      </c>
      <c r="V57" s="221">
        <f>ROUND(E57*U57,2)</f>
        <v>2.14</v>
      </c>
      <c r="W57" s="221"/>
      <c r="X57" s="221" t="s">
        <v>181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182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4" t="s">
        <v>152</v>
      </c>
      <c r="B58" s="225" t="s">
        <v>98</v>
      </c>
      <c r="C58" s="247" t="s">
        <v>99</v>
      </c>
      <c r="D58" s="226"/>
      <c r="E58" s="227"/>
      <c r="F58" s="228"/>
      <c r="G58" s="228">
        <f>SUMIF(AG59:AG59,"&lt;&gt;NOR",G59:G59)</f>
        <v>0</v>
      </c>
      <c r="H58" s="228"/>
      <c r="I58" s="228">
        <f>SUM(I59:I59)</f>
        <v>0</v>
      </c>
      <c r="J58" s="228"/>
      <c r="K58" s="228">
        <f>SUM(K59:K59)</f>
        <v>0</v>
      </c>
      <c r="L58" s="228"/>
      <c r="M58" s="228">
        <f>SUM(M59:M59)</f>
        <v>0</v>
      </c>
      <c r="N58" s="227"/>
      <c r="O58" s="227">
        <f>SUM(O59:O59)</f>
        <v>0</v>
      </c>
      <c r="P58" s="227"/>
      <c r="Q58" s="227">
        <f>SUM(Q59:Q59)</f>
        <v>0</v>
      </c>
      <c r="R58" s="228"/>
      <c r="S58" s="228"/>
      <c r="T58" s="229"/>
      <c r="U58" s="223"/>
      <c r="V58" s="223">
        <f>SUM(V59:V59)</f>
        <v>5.25</v>
      </c>
      <c r="W58" s="223"/>
      <c r="X58" s="223"/>
      <c r="AG58" t="s">
        <v>153</v>
      </c>
    </row>
    <row r="59" spans="1:60" outlineLevel="1" x14ac:dyDescent="0.2">
      <c r="A59" s="240">
        <v>21</v>
      </c>
      <c r="B59" s="241" t="s">
        <v>399</v>
      </c>
      <c r="C59" s="250" t="s">
        <v>400</v>
      </c>
      <c r="D59" s="242" t="s">
        <v>196</v>
      </c>
      <c r="E59" s="243">
        <v>350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3">
        <v>0</v>
      </c>
      <c r="O59" s="243">
        <f>ROUND(E59*N59,2)</f>
        <v>0</v>
      </c>
      <c r="P59" s="243">
        <v>0</v>
      </c>
      <c r="Q59" s="243">
        <f>ROUND(E59*P59,2)</f>
        <v>0</v>
      </c>
      <c r="R59" s="245" t="s">
        <v>208</v>
      </c>
      <c r="S59" s="245" t="s">
        <v>157</v>
      </c>
      <c r="T59" s="246" t="s">
        <v>157</v>
      </c>
      <c r="U59" s="221">
        <v>1.4999999999999999E-2</v>
      </c>
      <c r="V59" s="221">
        <f>ROUND(E59*U59,2)</f>
        <v>5.25</v>
      </c>
      <c r="W59" s="221"/>
      <c r="X59" s="221" t="s">
        <v>181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182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4" t="s">
        <v>152</v>
      </c>
      <c r="B60" s="225" t="s">
        <v>100</v>
      </c>
      <c r="C60" s="247" t="s">
        <v>101</v>
      </c>
      <c r="D60" s="226"/>
      <c r="E60" s="227"/>
      <c r="F60" s="228"/>
      <c r="G60" s="228">
        <f>SUMIF(AG61:AG61,"&lt;&gt;NOR",G61:G61)</f>
        <v>0</v>
      </c>
      <c r="H60" s="228"/>
      <c r="I60" s="228">
        <f>SUM(I61:I61)</f>
        <v>0</v>
      </c>
      <c r="J60" s="228"/>
      <c r="K60" s="228">
        <f>SUM(K61:K61)</f>
        <v>0</v>
      </c>
      <c r="L60" s="228"/>
      <c r="M60" s="228">
        <f>SUM(M61:M61)</f>
        <v>0</v>
      </c>
      <c r="N60" s="227"/>
      <c r="O60" s="227">
        <f>SUM(O61:O61)</f>
        <v>0</v>
      </c>
      <c r="P60" s="227"/>
      <c r="Q60" s="227">
        <f>SUM(Q61:Q61)</f>
        <v>0</v>
      </c>
      <c r="R60" s="228"/>
      <c r="S60" s="228"/>
      <c r="T60" s="229"/>
      <c r="U60" s="223"/>
      <c r="V60" s="223">
        <f>SUM(V61:V61)</f>
        <v>24</v>
      </c>
      <c r="W60" s="223"/>
      <c r="X60" s="223"/>
      <c r="AG60" t="s">
        <v>153</v>
      </c>
    </row>
    <row r="61" spans="1:60" outlineLevel="1" x14ac:dyDescent="0.2">
      <c r="A61" s="240">
        <v>22</v>
      </c>
      <c r="B61" s="241" t="s">
        <v>407</v>
      </c>
      <c r="C61" s="250" t="s">
        <v>408</v>
      </c>
      <c r="D61" s="242" t="s">
        <v>294</v>
      </c>
      <c r="E61" s="243">
        <v>24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0</v>
      </c>
      <c r="O61" s="243">
        <f>ROUND(E61*N61,2)</f>
        <v>0</v>
      </c>
      <c r="P61" s="243">
        <v>0</v>
      </c>
      <c r="Q61" s="243">
        <f>ROUND(E61*P61,2)</f>
        <v>0</v>
      </c>
      <c r="R61" s="245"/>
      <c r="S61" s="245" t="s">
        <v>157</v>
      </c>
      <c r="T61" s="246" t="s">
        <v>157</v>
      </c>
      <c r="U61" s="221">
        <v>1</v>
      </c>
      <c r="V61" s="221">
        <f>ROUND(E61*U61,2)</f>
        <v>24</v>
      </c>
      <c r="W61" s="221"/>
      <c r="X61" s="221" t="s">
        <v>181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182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">
      <c r="A62" s="224" t="s">
        <v>152</v>
      </c>
      <c r="B62" s="225" t="s">
        <v>102</v>
      </c>
      <c r="C62" s="247" t="s">
        <v>103</v>
      </c>
      <c r="D62" s="226"/>
      <c r="E62" s="227"/>
      <c r="F62" s="228"/>
      <c r="G62" s="228">
        <f>SUMIF(AG63:AG69,"&lt;&gt;NOR",G63:G69)</f>
        <v>0</v>
      </c>
      <c r="H62" s="228"/>
      <c r="I62" s="228">
        <f>SUM(I63:I69)</f>
        <v>0</v>
      </c>
      <c r="J62" s="228"/>
      <c r="K62" s="228">
        <f>SUM(K63:K69)</f>
        <v>0</v>
      </c>
      <c r="L62" s="228"/>
      <c r="M62" s="228">
        <f>SUM(M63:M69)</f>
        <v>0</v>
      </c>
      <c r="N62" s="227"/>
      <c r="O62" s="227">
        <f>SUM(O63:O69)</f>
        <v>0</v>
      </c>
      <c r="P62" s="227"/>
      <c r="Q62" s="227">
        <f>SUM(Q63:Q69)</f>
        <v>0.70000000000000007</v>
      </c>
      <c r="R62" s="228"/>
      <c r="S62" s="228"/>
      <c r="T62" s="229"/>
      <c r="U62" s="223"/>
      <c r="V62" s="223">
        <f>SUM(V63:V69)</f>
        <v>22.700000000000003</v>
      </c>
      <c r="W62" s="223"/>
      <c r="X62" s="223"/>
      <c r="AG62" t="s">
        <v>153</v>
      </c>
    </row>
    <row r="63" spans="1:60" outlineLevel="1" x14ac:dyDescent="0.2">
      <c r="A63" s="240">
        <v>23</v>
      </c>
      <c r="B63" s="241" t="s">
        <v>420</v>
      </c>
      <c r="C63" s="250" t="s">
        <v>421</v>
      </c>
      <c r="D63" s="242" t="s">
        <v>217</v>
      </c>
      <c r="E63" s="243">
        <v>159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2.0000000000000002E-5</v>
      </c>
      <c r="O63" s="243">
        <f>ROUND(E63*N63,2)</f>
        <v>0</v>
      </c>
      <c r="P63" s="243">
        <v>1E-3</v>
      </c>
      <c r="Q63" s="243">
        <f>ROUND(E63*P63,2)</f>
        <v>0.16</v>
      </c>
      <c r="R63" s="245" t="s">
        <v>422</v>
      </c>
      <c r="S63" s="245" t="s">
        <v>157</v>
      </c>
      <c r="T63" s="246" t="s">
        <v>157</v>
      </c>
      <c r="U63" s="221">
        <v>5.0999999999999997E-2</v>
      </c>
      <c r="V63" s="221">
        <f>ROUND(E63*U63,2)</f>
        <v>8.11</v>
      </c>
      <c r="W63" s="221"/>
      <c r="X63" s="221" t="s">
        <v>181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182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0">
        <v>24</v>
      </c>
      <c r="B64" s="241" t="s">
        <v>424</v>
      </c>
      <c r="C64" s="250" t="s">
        <v>425</v>
      </c>
      <c r="D64" s="242" t="s">
        <v>217</v>
      </c>
      <c r="E64" s="243">
        <v>119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21</v>
      </c>
      <c r="M64" s="245">
        <f>G64*(1+L64/100)</f>
        <v>0</v>
      </c>
      <c r="N64" s="243">
        <v>2.0000000000000002E-5</v>
      </c>
      <c r="O64" s="243">
        <f>ROUND(E64*N64,2)</f>
        <v>0</v>
      </c>
      <c r="P64" s="243">
        <v>3.2000000000000002E-3</v>
      </c>
      <c r="Q64" s="243">
        <f>ROUND(E64*P64,2)</f>
        <v>0.38</v>
      </c>
      <c r="R64" s="245" t="s">
        <v>422</v>
      </c>
      <c r="S64" s="245" t="s">
        <v>157</v>
      </c>
      <c r="T64" s="246" t="s">
        <v>157</v>
      </c>
      <c r="U64" s="221">
        <v>5.2999999999999999E-2</v>
      </c>
      <c r="V64" s="221">
        <f>ROUND(E64*U64,2)</f>
        <v>6.31</v>
      </c>
      <c r="W64" s="221"/>
      <c r="X64" s="221" t="s">
        <v>181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182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0">
        <v>25</v>
      </c>
      <c r="B65" s="241" t="s">
        <v>430</v>
      </c>
      <c r="C65" s="250" t="s">
        <v>431</v>
      </c>
      <c r="D65" s="242" t="s">
        <v>217</v>
      </c>
      <c r="E65" s="243">
        <v>31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3">
        <v>5.0000000000000002E-5</v>
      </c>
      <c r="O65" s="243">
        <f>ROUND(E65*N65,2)</f>
        <v>0</v>
      </c>
      <c r="P65" s="243">
        <v>5.3200000000000001E-3</v>
      </c>
      <c r="Q65" s="243">
        <f>ROUND(E65*P65,2)</f>
        <v>0.16</v>
      </c>
      <c r="R65" s="245" t="s">
        <v>422</v>
      </c>
      <c r="S65" s="245" t="s">
        <v>157</v>
      </c>
      <c r="T65" s="246" t="s">
        <v>157</v>
      </c>
      <c r="U65" s="221">
        <v>0.10299999999999999</v>
      </c>
      <c r="V65" s="221">
        <f>ROUND(E65*U65,2)</f>
        <v>3.19</v>
      </c>
      <c r="W65" s="221"/>
      <c r="X65" s="221" t="s">
        <v>181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1" x14ac:dyDescent="0.2">
      <c r="A66" s="240">
        <v>26</v>
      </c>
      <c r="B66" s="241" t="s">
        <v>1038</v>
      </c>
      <c r="C66" s="250" t="s">
        <v>1039</v>
      </c>
      <c r="D66" s="242" t="s">
        <v>248</v>
      </c>
      <c r="E66" s="243">
        <v>0.70472000000000001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 t="s">
        <v>422</v>
      </c>
      <c r="S66" s="245" t="s">
        <v>157</v>
      </c>
      <c r="T66" s="246" t="s">
        <v>157</v>
      </c>
      <c r="U66" s="221">
        <v>5.5620000000000003</v>
      </c>
      <c r="V66" s="221">
        <f>ROUND(E66*U66,2)</f>
        <v>3.92</v>
      </c>
      <c r="W66" s="221"/>
      <c r="X66" s="221" t="s">
        <v>181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182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0">
        <v>27</v>
      </c>
      <c r="B67" s="241" t="s">
        <v>440</v>
      </c>
      <c r="C67" s="250" t="s">
        <v>441</v>
      </c>
      <c r="D67" s="242" t="s">
        <v>204</v>
      </c>
      <c r="E67" s="243">
        <v>3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4.0000000000000003E-5</v>
      </c>
      <c r="O67" s="243">
        <f>ROUND(E67*N67,2)</f>
        <v>0</v>
      </c>
      <c r="P67" s="243">
        <v>4.4999999999999999E-4</v>
      </c>
      <c r="Q67" s="243">
        <f>ROUND(E67*P67,2)</f>
        <v>0</v>
      </c>
      <c r="R67" s="245" t="s">
        <v>422</v>
      </c>
      <c r="S67" s="245" t="s">
        <v>157</v>
      </c>
      <c r="T67" s="246" t="s">
        <v>157</v>
      </c>
      <c r="U67" s="221">
        <v>5.1999999999999998E-2</v>
      </c>
      <c r="V67" s="221">
        <f>ROUND(E67*U67,2)</f>
        <v>0.16</v>
      </c>
      <c r="W67" s="221"/>
      <c r="X67" s="221" t="s">
        <v>181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0">
        <v>28</v>
      </c>
      <c r="B68" s="241" t="s">
        <v>442</v>
      </c>
      <c r="C68" s="250" t="s">
        <v>443</v>
      </c>
      <c r="D68" s="242" t="s">
        <v>204</v>
      </c>
      <c r="E68" s="243">
        <v>6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9.0000000000000006E-5</v>
      </c>
      <c r="O68" s="243">
        <f>ROUND(E68*N68,2)</f>
        <v>0</v>
      </c>
      <c r="P68" s="243">
        <v>4.4999999999999999E-4</v>
      </c>
      <c r="Q68" s="243">
        <f>ROUND(E68*P68,2)</f>
        <v>0</v>
      </c>
      <c r="R68" s="245" t="s">
        <v>422</v>
      </c>
      <c r="S68" s="245" t="s">
        <v>157</v>
      </c>
      <c r="T68" s="246" t="s">
        <v>157</v>
      </c>
      <c r="U68" s="221">
        <v>0.16600000000000001</v>
      </c>
      <c r="V68" s="221">
        <f>ROUND(E68*U68,2)</f>
        <v>1</v>
      </c>
      <c r="W68" s="221"/>
      <c r="X68" s="221" t="s">
        <v>181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182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0">
        <v>29</v>
      </c>
      <c r="B69" s="241" t="s">
        <v>444</v>
      </c>
      <c r="C69" s="250" t="s">
        <v>445</v>
      </c>
      <c r="D69" s="242" t="s">
        <v>248</v>
      </c>
      <c r="E69" s="243">
        <v>4.0499999999999998E-3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 t="s">
        <v>422</v>
      </c>
      <c r="S69" s="245" t="s">
        <v>157</v>
      </c>
      <c r="T69" s="246" t="s">
        <v>157</v>
      </c>
      <c r="U69" s="221">
        <v>2.5750000000000002</v>
      </c>
      <c r="V69" s="221">
        <f>ROUND(E69*U69,2)</f>
        <v>0.01</v>
      </c>
      <c r="W69" s="221"/>
      <c r="X69" s="221" t="s">
        <v>181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182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152</v>
      </c>
      <c r="B70" s="225" t="s">
        <v>104</v>
      </c>
      <c r="C70" s="247" t="s">
        <v>105</v>
      </c>
      <c r="D70" s="226"/>
      <c r="E70" s="227"/>
      <c r="F70" s="228"/>
      <c r="G70" s="228">
        <f>SUMIF(AG71:AG90,"&lt;&gt;NOR",G71:G90)</f>
        <v>0</v>
      </c>
      <c r="H70" s="228"/>
      <c r="I70" s="228">
        <f>SUM(I71:I90)</f>
        <v>0</v>
      </c>
      <c r="J70" s="228"/>
      <c r="K70" s="228">
        <f>SUM(K71:K90)</f>
        <v>0</v>
      </c>
      <c r="L70" s="228"/>
      <c r="M70" s="228">
        <f>SUM(M71:M90)</f>
        <v>0</v>
      </c>
      <c r="N70" s="227"/>
      <c r="O70" s="227">
        <f>SUM(O71:O90)</f>
        <v>0.05</v>
      </c>
      <c r="P70" s="227"/>
      <c r="Q70" s="227">
        <f>SUM(Q71:Q90)</f>
        <v>0</v>
      </c>
      <c r="R70" s="228"/>
      <c r="S70" s="228"/>
      <c r="T70" s="229"/>
      <c r="U70" s="223"/>
      <c r="V70" s="223">
        <f>SUM(V71:V90)</f>
        <v>37.909999999999997</v>
      </c>
      <c r="W70" s="223"/>
      <c r="X70" s="223"/>
      <c r="AG70" t="s">
        <v>153</v>
      </c>
    </row>
    <row r="71" spans="1:60" ht="22.5" outlineLevel="1" x14ac:dyDescent="0.2">
      <c r="A71" s="231">
        <v>30</v>
      </c>
      <c r="B71" s="232" t="s">
        <v>450</v>
      </c>
      <c r="C71" s="248" t="s">
        <v>451</v>
      </c>
      <c r="D71" s="233" t="s">
        <v>217</v>
      </c>
      <c r="E71" s="234">
        <v>70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415</v>
      </c>
      <c r="S71" s="236" t="s">
        <v>157</v>
      </c>
      <c r="T71" s="237" t="s">
        <v>157</v>
      </c>
      <c r="U71" s="221">
        <v>0.13900000000000001</v>
      </c>
      <c r="V71" s="221">
        <f>ROUND(E71*U71,2)</f>
        <v>9.73</v>
      </c>
      <c r="W71" s="221"/>
      <c r="X71" s="221" t="s">
        <v>181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182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1" t="s">
        <v>1040</v>
      </c>
      <c r="D72" s="254"/>
      <c r="E72" s="255">
        <v>10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61" t="s">
        <v>1041</v>
      </c>
      <c r="D73" s="254"/>
      <c r="E73" s="255">
        <v>60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10"/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>
        <v>5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31</v>
      </c>
      <c r="B74" s="232" t="s">
        <v>455</v>
      </c>
      <c r="C74" s="248" t="s">
        <v>456</v>
      </c>
      <c r="D74" s="233" t="s">
        <v>217</v>
      </c>
      <c r="E74" s="234">
        <v>267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4">
        <v>0</v>
      </c>
      <c r="O74" s="234">
        <f>ROUND(E74*N74,2)</f>
        <v>0</v>
      </c>
      <c r="P74" s="234">
        <v>0</v>
      </c>
      <c r="Q74" s="234">
        <f>ROUND(E74*P74,2)</f>
        <v>0</v>
      </c>
      <c r="R74" s="236" t="s">
        <v>415</v>
      </c>
      <c r="S74" s="236" t="s">
        <v>157</v>
      </c>
      <c r="T74" s="237" t="s">
        <v>157</v>
      </c>
      <c r="U74" s="221">
        <v>0.105</v>
      </c>
      <c r="V74" s="221">
        <f>ROUND(E74*U74,2)</f>
        <v>28.04</v>
      </c>
      <c r="W74" s="221"/>
      <c r="X74" s="221" t="s">
        <v>181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182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1042</v>
      </c>
      <c r="D75" s="254"/>
      <c r="E75" s="255">
        <v>143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61" t="s">
        <v>1043</v>
      </c>
      <c r="D76" s="254"/>
      <c r="E76" s="255">
        <v>55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10"/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1" t="s">
        <v>1044</v>
      </c>
      <c r="D77" s="254"/>
      <c r="E77" s="255">
        <v>34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201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61" t="s">
        <v>1045</v>
      </c>
      <c r="D78" s="254"/>
      <c r="E78" s="255">
        <v>35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10"/>
      <c r="Z78" s="210"/>
      <c r="AA78" s="210"/>
      <c r="AB78" s="210"/>
      <c r="AC78" s="210"/>
      <c r="AD78" s="210"/>
      <c r="AE78" s="210"/>
      <c r="AF78" s="210"/>
      <c r="AG78" s="210" t="s">
        <v>201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0">
        <v>32</v>
      </c>
      <c r="B79" s="241" t="s">
        <v>1013</v>
      </c>
      <c r="C79" s="250" t="s">
        <v>898</v>
      </c>
      <c r="D79" s="242" t="s">
        <v>179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5"/>
      <c r="S79" s="245" t="s">
        <v>180</v>
      </c>
      <c r="T79" s="246" t="s">
        <v>158</v>
      </c>
      <c r="U79" s="221">
        <v>0.14000000000000001</v>
      </c>
      <c r="V79" s="221">
        <f>ROUND(E79*U79,2)</f>
        <v>0.14000000000000001</v>
      </c>
      <c r="W79" s="221"/>
      <c r="X79" s="221" t="s">
        <v>181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182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0">
        <v>33</v>
      </c>
      <c r="B80" s="241" t="s">
        <v>458</v>
      </c>
      <c r="C80" s="250" t="s">
        <v>459</v>
      </c>
      <c r="D80" s="242" t="s">
        <v>204</v>
      </c>
      <c r="E80" s="243">
        <v>1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5" t="s">
        <v>311</v>
      </c>
      <c r="S80" s="245" t="s">
        <v>157</v>
      </c>
      <c r="T80" s="246" t="s">
        <v>157</v>
      </c>
      <c r="U80" s="221">
        <v>0</v>
      </c>
      <c r="V80" s="221">
        <f>ROUND(E80*U80,2)</f>
        <v>0</v>
      </c>
      <c r="W80" s="221"/>
      <c r="X80" s="221" t="s">
        <v>312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0">
        <v>34</v>
      </c>
      <c r="B81" s="241" t="s">
        <v>460</v>
      </c>
      <c r="C81" s="250" t="s">
        <v>461</v>
      </c>
      <c r="D81" s="242" t="s">
        <v>217</v>
      </c>
      <c r="E81" s="243">
        <v>143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3.0000000000000001E-5</v>
      </c>
      <c r="O81" s="243">
        <f>ROUND(E81*N81,2)</f>
        <v>0</v>
      </c>
      <c r="P81" s="243">
        <v>0</v>
      </c>
      <c r="Q81" s="243">
        <f>ROUND(E81*P81,2)</f>
        <v>0</v>
      </c>
      <c r="R81" s="245" t="s">
        <v>311</v>
      </c>
      <c r="S81" s="245" t="s">
        <v>157</v>
      </c>
      <c r="T81" s="246" t="s">
        <v>157</v>
      </c>
      <c r="U81" s="221">
        <v>0</v>
      </c>
      <c r="V81" s="221">
        <f>ROUND(E81*U81,2)</f>
        <v>0</v>
      </c>
      <c r="W81" s="221"/>
      <c r="X81" s="221" t="s">
        <v>312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0">
        <v>35</v>
      </c>
      <c r="B82" s="241" t="s">
        <v>462</v>
      </c>
      <c r="C82" s="250" t="s">
        <v>463</v>
      </c>
      <c r="D82" s="242" t="s">
        <v>217</v>
      </c>
      <c r="E82" s="243">
        <v>55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3">
        <v>4.0000000000000003E-5</v>
      </c>
      <c r="O82" s="243">
        <f>ROUND(E82*N82,2)</f>
        <v>0</v>
      </c>
      <c r="P82" s="243">
        <v>0</v>
      </c>
      <c r="Q82" s="243">
        <f>ROUND(E82*P82,2)</f>
        <v>0</v>
      </c>
      <c r="R82" s="245" t="s">
        <v>311</v>
      </c>
      <c r="S82" s="245" t="s">
        <v>157</v>
      </c>
      <c r="T82" s="246" t="s">
        <v>157</v>
      </c>
      <c r="U82" s="221">
        <v>0</v>
      </c>
      <c r="V82" s="221">
        <f>ROUND(E82*U82,2)</f>
        <v>0</v>
      </c>
      <c r="W82" s="221"/>
      <c r="X82" s="221" t="s">
        <v>312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40">
        <v>36</v>
      </c>
      <c r="B83" s="241" t="s">
        <v>464</v>
      </c>
      <c r="C83" s="250" t="s">
        <v>465</v>
      </c>
      <c r="D83" s="242" t="s">
        <v>217</v>
      </c>
      <c r="E83" s="243">
        <v>34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5.0000000000000002E-5</v>
      </c>
      <c r="O83" s="243">
        <f>ROUND(E83*N83,2)</f>
        <v>0</v>
      </c>
      <c r="P83" s="243">
        <v>0</v>
      </c>
      <c r="Q83" s="243">
        <f>ROUND(E83*P83,2)</f>
        <v>0</v>
      </c>
      <c r="R83" s="245" t="s">
        <v>311</v>
      </c>
      <c r="S83" s="245" t="s">
        <v>157</v>
      </c>
      <c r="T83" s="246" t="s">
        <v>157</v>
      </c>
      <c r="U83" s="221">
        <v>0</v>
      </c>
      <c r="V83" s="221">
        <f>ROUND(E83*U83,2)</f>
        <v>0</v>
      </c>
      <c r="W83" s="221"/>
      <c r="X83" s="221" t="s">
        <v>312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0">
        <v>37</v>
      </c>
      <c r="B84" s="241" t="s">
        <v>466</v>
      </c>
      <c r="C84" s="250" t="s">
        <v>467</v>
      </c>
      <c r="D84" s="242" t="s">
        <v>204</v>
      </c>
      <c r="E84" s="243">
        <v>800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5" t="s">
        <v>311</v>
      </c>
      <c r="S84" s="245" t="s">
        <v>157</v>
      </c>
      <c r="T84" s="246" t="s">
        <v>157</v>
      </c>
      <c r="U84" s="221">
        <v>0</v>
      </c>
      <c r="V84" s="221">
        <f>ROUND(E84*U84,2)</f>
        <v>0</v>
      </c>
      <c r="W84" s="221"/>
      <c r="X84" s="221" t="s">
        <v>312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0">
        <v>38</v>
      </c>
      <c r="B85" s="241" t="s">
        <v>468</v>
      </c>
      <c r="C85" s="250" t="s">
        <v>469</v>
      </c>
      <c r="D85" s="242" t="s">
        <v>204</v>
      </c>
      <c r="E85" s="243">
        <v>15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3">
        <v>0</v>
      </c>
      <c r="O85" s="243">
        <f>ROUND(E85*N85,2)</f>
        <v>0</v>
      </c>
      <c r="P85" s="243">
        <v>0</v>
      </c>
      <c r="Q85" s="243">
        <f>ROUND(E85*P85,2)</f>
        <v>0</v>
      </c>
      <c r="R85" s="245" t="s">
        <v>311</v>
      </c>
      <c r="S85" s="245" t="s">
        <v>157</v>
      </c>
      <c r="T85" s="246" t="s">
        <v>157</v>
      </c>
      <c r="U85" s="221">
        <v>0</v>
      </c>
      <c r="V85" s="221">
        <f>ROUND(E85*U85,2)</f>
        <v>0</v>
      </c>
      <c r="W85" s="221"/>
      <c r="X85" s="221" t="s">
        <v>312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1" x14ac:dyDescent="0.2">
      <c r="A86" s="240">
        <v>39</v>
      </c>
      <c r="B86" s="241" t="s">
        <v>470</v>
      </c>
      <c r="C86" s="250" t="s">
        <v>471</v>
      </c>
      <c r="D86" s="242" t="s">
        <v>217</v>
      </c>
      <c r="E86" s="243">
        <v>35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3">
        <v>3.1E-4</v>
      </c>
      <c r="O86" s="243">
        <f>ROUND(E86*N86,2)</f>
        <v>0.01</v>
      </c>
      <c r="P86" s="243">
        <v>0</v>
      </c>
      <c r="Q86" s="243">
        <f>ROUND(E86*P86,2)</f>
        <v>0</v>
      </c>
      <c r="R86" s="245" t="s">
        <v>311</v>
      </c>
      <c r="S86" s="245" t="s">
        <v>157</v>
      </c>
      <c r="T86" s="246" t="s">
        <v>157</v>
      </c>
      <c r="U86" s="221">
        <v>0</v>
      </c>
      <c r="V86" s="221">
        <f>ROUND(E86*U86,2)</f>
        <v>0</v>
      </c>
      <c r="W86" s="221"/>
      <c r="X86" s="221" t="s">
        <v>312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40">
        <v>40</v>
      </c>
      <c r="B87" s="241" t="s">
        <v>472</v>
      </c>
      <c r="C87" s="250" t="s">
        <v>473</v>
      </c>
      <c r="D87" s="242" t="s">
        <v>217</v>
      </c>
      <c r="E87" s="243">
        <v>10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3.4000000000000002E-4</v>
      </c>
      <c r="O87" s="243">
        <f>ROUND(E87*N87,2)</f>
        <v>0</v>
      </c>
      <c r="P87" s="243">
        <v>0</v>
      </c>
      <c r="Q87" s="243">
        <f>ROUND(E87*P87,2)</f>
        <v>0</v>
      </c>
      <c r="R87" s="245" t="s">
        <v>311</v>
      </c>
      <c r="S87" s="245" t="s">
        <v>157</v>
      </c>
      <c r="T87" s="246" t="s">
        <v>157</v>
      </c>
      <c r="U87" s="221">
        <v>0</v>
      </c>
      <c r="V87" s="221">
        <f>ROUND(E87*U87,2)</f>
        <v>0</v>
      </c>
      <c r="W87" s="221"/>
      <c r="X87" s="221" t="s">
        <v>312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1" x14ac:dyDescent="0.2">
      <c r="A88" s="231">
        <v>41</v>
      </c>
      <c r="B88" s="232" t="s">
        <v>474</v>
      </c>
      <c r="C88" s="248" t="s">
        <v>475</v>
      </c>
      <c r="D88" s="233" t="s">
        <v>217</v>
      </c>
      <c r="E88" s="234">
        <v>60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4">
        <v>7.3999999999999999E-4</v>
      </c>
      <c r="O88" s="234">
        <f>ROUND(E88*N88,2)</f>
        <v>0.04</v>
      </c>
      <c r="P88" s="234">
        <v>0</v>
      </c>
      <c r="Q88" s="234">
        <f>ROUND(E88*P88,2)</f>
        <v>0</v>
      </c>
      <c r="R88" s="236" t="s">
        <v>311</v>
      </c>
      <c r="S88" s="236" t="s">
        <v>157</v>
      </c>
      <c r="T88" s="237" t="s">
        <v>157</v>
      </c>
      <c r="U88" s="221">
        <v>0</v>
      </c>
      <c r="V88" s="221">
        <f>ROUND(E88*U88,2)</f>
        <v>0</v>
      </c>
      <c r="W88" s="221"/>
      <c r="X88" s="221" t="s">
        <v>312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>
        <v>42</v>
      </c>
      <c r="B89" s="218" t="s">
        <v>1046</v>
      </c>
      <c r="C89" s="263" t="s">
        <v>1047</v>
      </c>
      <c r="D89" s="219" t="s">
        <v>0</v>
      </c>
      <c r="E89" s="258"/>
      <c r="F89" s="222"/>
      <c r="G89" s="221">
        <f>ROUND(E89*F89,2)</f>
        <v>0</v>
      </c>
      <c r="H89" s="222"/>
      <c r="I89" s="221">
        <f>ROUND(E89*H89,2)</f>
        <v>0</v>
      </c>
      <c r="J89" s="222"/>
      <c r="K89" s="221">
        <f>ROUND(E89*J89,2)</f>
        <v>0</v>
      </c>
      <c r="L89" s="221">
        <v>21</v>
      </c>
      <c r="M89" s="221">
        <f>G89*(1+L89/100)</f>
        <v>0</v>
      </c>
      <c r="N89" s="220">
        <v>0</v>
      </c>
      <c r="O89" s="220">
        <f>ROUND(E89*N89,2)</f>
        <v>0</v>
      </c>
      <c r="P89" s="220">
        <v>0</v>
      </c>
      <c r="Q89" s="220">
        <f>ROUND(E89*P89,2)</f>
        <v>0</v>
      </c>
      <c r="R89" s="221" t="s">
        <v>411</v>
      </c>
      <c r="S89" s="221" t="s">
        <v>157</v>
      </c>
      <c r="T89" s="221" t="s">
        <v>157</v>
      </c>
      <c r="U89" s="221">
        <v>0</v>
      </c>
      <c r="V89" s="221">
        <f>ROUND(E89*U89,2)</f>
        <v>0</v>
      </c>
      <c r="W89" s="221"/>
      <c r="X89" s="221" t="s">
        <v>324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325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64" t="s">
        <v>480</v>
      </c>
      <c r="D90" s="259"/>
      <c r="E90" s="259"/>
      <c r="F90" s="259"/>
      <c r="G90" s="259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10"/>
      <c r="Z90" s="210"/>
      <c r="AA90" s="210"/>
      <c r="AB90" s="210"/>
      <c r="AC90" s="210"/>
      <c r="AD90" s="210"/>
      <c r="AE90" s="210"/>
      <c r="AF90" s="210"/>
      <c r="AG90" s="210" t="s">
        <v>199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4" t="s">
        <v>152</v>
      </c>
      <c r="B91" s="225" t="s">
        <v>108</v>
      </c>
      <c r="C91" s="247" t="s">
        <v>109</v>
      </c>
      <c r="D91" s="226"/>
      <c r="E91" s="227"/>
      <c r="F91" s="228"/>
      <c r="G91" s="228">
        <f>SUMIF(AG92:AG114,"&lt;&gt;NOR",G92:G114)</f>
        <v>0</v>
      </c>
      <c r="H91" s="228"/>
      <c r="I91" s="228">
        <f>SUM(I92:I114)</f>
        <v>0</v>
      </c>
      <c r="J91" s="228"/>
      <c r="K91" s="228">
        <f>SUM(K92:K114)</f>
        <v>0</v>
      </c>
      <c r="L91" s="228"/>
      <c r="M91" s="228">
        <f>SUM(M92:M114)</f>
        <v>0</v>
      </c>
      <c r="N91" s="227"/>
      <c r="O91" s="227">
        <f>SUM(O92:O114)</f>
        <v>0.38</v>
      </c>
      <c r="P91" s="227"/>
      <c r="Q91" s="227">
        <f>SUM(Q92:Q114)</f>
        <v>0</v>
      </c>
      <c r="R91" s="228"/>
      <c r="S91" s="228"/>
      <c r="T91" s="229"/>
      <c r="U91" s="223"/>
      <c r="V91" s="223">
        <f>SUM(V92:V114)</f>
        <v>116.01</v>
      </c>
      <c r="W91" s="223"/>
      <c r="X91" s="223"/>
      <c r="AG91" t="s">
        <v>153</v>
      </c>
    </row>
    <row r="92" spans="1:60" outlineLevel="1" x14ac:dyDescent="0.2">
      <c r="A92" s="231">
        <v>43</v>
      </c>
      <c r="B92" s="232" t="s">
        <v>533</v>
      </c>
      <c r="C92" s="248" t="s">
        <v>534</v>
      </c>
      <c r="D92" s="233" t="s">
        <v>217</v>
      </c>
      <c r="E92" s="234">
        <v>175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6.8000000000000005E-4</v>
      </c>
      <c r="O92" s="234">
        <f>ROUND(E92*N92,2)</f>
        <v>0.12</v>
      </c>
      <c r="P92" s="234">
        <v>0</v>
      </c>
      <c r="Q92" s="234">
        <f>ROUND(E92*P92,2)</f>
        <v>0</v>
      </c>
      <c r="R92" s="236" t="s">
        <v>415</v>
      </c>
      <c r="S92" s="236" t="s">
        <v>157</v>
      </c>
      <c r="T92" s="237" t="s">
        <v>157</v>
      </c>
      <c r="U92" s="221">
        <v>0.23899999999999999</v>
      </c>
      <c r="V92" s="221">
        <f>ROUND(E92*U92,2)</f>
        <v>41.83</v>
      </c>
      <c r="W92" s="221"/>
      <c r="X92" s="221" t="s">
        <v>181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182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0" t="s">
        <v>535</v>
      </c>
      <c r="D93" s="256"/>
      <c r="E93" s="256"/>
      <c r="F93" s="256"/>
      <c r="G93" s="256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199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1">
        <v>44</v>
      </c>
      <c r="B94" s="232" t="s">
        <v>536</v>
      </c>
      <c r="C94" s="248" t="s">
        <v>537</v>
      </c>
      <c r="D94" s="233" t="s">
        <v>217</v>
      </c>
      <c r="E94" s="234">
        <v>55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7.7999999999999999E-4</v>
      </c>
      <c r="O94" s="234">
        <f>ROUND(E94*N94,2)</f>
        <v>0.04</v>
      </c>
      <c r="P94" s="234">
        <v>0</v>
      </c>
      <c r="Q94" s="234">
        <f>ROUND(E94*P94,2)</f>
        <v>0</v>
      </c>
      <c r="R94" s="236" t="s">
        <v>415</v>
      </c>
      <c r="S94" s="236" t="s">
        <v>157</v>
      </c>
      <c r="T94" s="237" t="s">
        <v>157</v>
      </c>
      <c r="U94" s="221">
        <v>0.26300000000000001</v>
      </c>
      <c r="V94" s="221">
        <f>ROUND(E94*U94,2)</f>
        <v>14.47</v>
      </c>
      <c r="W94" s="221"/>
      <c r="X94" s="221" t="s">
        <v>181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60" t="s">
        <v>535</v>
      </c>
      <c r="D95" s="256"/>
      <c r="E95" s="256"/>
      <c r="F95" s="256"/>
      <c r="G95" s="256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10"/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45</v>
      </c>
      <c r="B96" s="232" t="s">
        <v>538</v>
      </c>
      <c r="C96" s="248" t="s">
        <v>539</v>
      </c>
      <c r="D96" s="233" t="s">
        <v>217</v>
      </c>
      <c r="E96" s="234">
        <v>34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4">
        <v>9.1E-4</v>
      </c>
      <c r="O96" s="234">
        <f>ROUND(E96*N96,2)</f>
        <v>0.03</v>
      </c>
      <c r="P96" s="234">
        <v>0</v>
      </c>
      <c r="Q96" s="234">
        <f>ROUND(E96*P96,2)</f>
        <v>0</v>
      </c>
      <c r="R96" s="236" t="s">
        <v>415</v>
      </c>
      <c r="S96" s="236" t="s">
        <v>157</v>
      </c>
      <c r="T96" s="237" t="s">
        <v>157</v>
      </c>
      <c r="U96" s="221">
        <v>0.27400000000000002</v>
      </c>
      <c r="V96" s="221">
        <f>ROUND(E96*U96,2)</f>
        <v>9.32</v>
      </c>
      <c r="W96" s="221"/>
      <c r="X96" s="221" t="s">
        <v>181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182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60" t="s">
        <v>535</v>
      </c>
      <c r="D97" s="256"/>
      <c r="E97" s="256"/>
      <c r="F97" s="256"/>
      <c r="G97" s="256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10"/>
      <c r="Z97" s="210"/>
      <c r="AA97" s="210"/>
      <c r="AB97" s="210"/>
      <c r="AC97" s="210"/>
      <c r="AD97" s="210"/>
      <c r="AE97" s="210"/>
      <c r="AF97" s="210"/>
      <c r="AG97" s="210" t="s">
        <v>199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1">
        <v>46</v>
      </c>
      <c r="B98" s="232" t="s">
        <v>540</v>
      </c>
      <c r="C98" s="248" t="s">
        <v>541</v>
      </c>
      <c r="D98" s="233" t="s">
        <v>217</v>
      </c>
      <c r="E98" s="234">
        <v>35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4">
        <v>1.1000000000000001E-3</v>
      </c>
      <c r="O98" s="234">
        <f>ROUND(E98*N98,2)</f>
        <v>0.04</v>
      </c>
      <c r="P98" s="234">
        <v>0</v>
      </c>
      <c r="Q98" s="234">
        <f>ROUND(E98*P98,2)</f>
        <v>0</v>
      </c>
      <c r="R98" s="236" t="s">
        <v>415</v>
      </c>
      <c r="S98" s="236" t="s">
        <v>157</v>
      </c>
      <c r="T98" s="237" t="s">
        <v>157</v>
      </c>
      <c r="U98" s="221">
        <v>0.28499999999999998</v>
      </c>
      <c r="V98" s="221">
        <f>ROUND(E98*U98,2)</f>
        <v>9.98</v>
      </c>
      <c r="W98" s="221"/>
      <c r="X98" s="221" t="s">
        <v>181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182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60" t="s">
        <v>535</v>
      </c>
      <c r="D99" s="256"/>
      <c r="E99" s="256"/>
      <c r="F99" s="256"/>
      <c r="G99" s="256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10"/>
      <c r="Z99" s="210"/>
      <c r="AA99" s="210"/>
      <c r="AB99" s="210"/>
      <c r="AC99" s="210"/>
      <c r="AD99" s="210"/>
      <c r="AE99" s="210"/>
      <c r="AF99" s="210"/>
      <c r="AG99" s="210" t="s">
        <v>199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1">
        <v>47</v>
      </c>
      <c r="B100" s="232" t="s">
        <v>542</v>
      </c>
      <c r="C100" s="248" t="s">
        <v>543</v>
      </c>
      <c r="D100" s="233" t="s">
        <v>217</v>
      </c>
      <c r="E100" s="234">
        <v>10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1.82E-3</v>
      </c>
      <c r="O100" s="234">
        <f>ROUND(E100*N100,2)</f>
        <v>0.02</v>
      </c>
      <c r="P100" s="234">
        <v>0</v>
      </c>
      <c r="Q100" s="234">
        <f>ROUND(E100*P100,2)</f>
        <v>0</v>
      </c>
      <c r="R100" s="236" t="s">
        <v>415</v>
      </c>
      <c r="S100" s="236" t="s">
        <v>157</v>
      </c>
      <c r="T100" s="237" t="s">
        <v>157</v>
      </c>
      <c r="U100" s="221">
        <v>0.31900000000000001</v>
      </c>
      <c r="V100" s="221">
        <f>ROUND(E100*U100,2)</f>
        <v>3.19</v>
      </c>
      <c r="W100" s="221"/>
      <c r="X100" s="221" t="s">
        <v>181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182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60" t="s">
        <v>535</v>
      </c>
      <c r="D101" s="256"/>
      <c r="E101" s="256"/>
      <c r="F101" s="256"/>
      <c r="G101" s="256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199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48</v>
      </c>
      <c r="B102" s="232" t="s">
        <v>544</v>
      </c>
      <c r="C102" s="248" t="s">
        <v>545</v>
      </c>
      <c r="D102" s="233" t="s">
        <v>217</v>
      </c>
      <c r="E102" s="234">
        <v>60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2.1700000000000001E-3</v>
      </c>
      <c r="O102" s="234">
        <f>ROUND(E102*N102,2)</f>
        <v>0.13</v>
      </c>
      <c r="P102" s="234">
        <v>0</v>
      </c>
      <c r="Q102" s="234">
        <f>ROUND(E102*P102,2)</f>
        <v>0</v>
      </c>
      <c r="R102" s="236" t="s">
        <v>415</v>
      </c>
      <c r="S102" s="236" t="s">
        <v>157</v>
      </c>
      <c r="T102" s="237" t="s">
        <v>157</v>
      </c>
      <c r="U102" s="221">
        <v>0.33200000000000002</v>
      </c>
      <c r="V102" s="221">
        <f>ROUND(E102*U102,2)</f>
        <v>19.920000000000002</v>
      </c>
      <c r="W102" s="221"/>
      <c r="X102" s="221" t="s">
        <v>181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0" t="s">
        <v>535</v>
      </c>
      <c r="D103" s="256"/>
      <c r="E103" s="256"/>
      <c r="F103" s="256"/>
      <c r="G103" s="256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199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0">
        <v>49</v>
      </c>
      <c r="B104" s="241" t="s">
        <v>1048</v>
      </c>
      <c r="C104" s="250" t="s">
        <v>1049</v>
      </c>
      <c r="D104" s="242" t="s">
        <v>204</v>
      </c>
      <c r="E104" s="243">
        <v>2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21</v>
      </c>
      <c r="M104" s="245">
        <f>G104*(1+L104/100)</f>
        <v>0</v>
      </c>
      <c r="N104" s="243">
        <v>6.9999999999999994E-5</v>
      </c>
      <c r="O104" s="243">
        <f>ROUND(E104*N104,2)</f>
        <v>0</v>
      </c>
      <c r="P104" s="243">
        <v>0</v>
      </c>
      <c r="Q104" s="243">
        <f>ROUND(E104*P104,2)</f>
        <v>0</v>
      </c>
      <c r="R104" s="245" t="s">
        <v>422</v>
      </c>
      <c r="S104" s="245" t="s">
        <v>157</v>
      </c>
      <c r="T104" s="246" t="s">
        <v>157</v>
      </c>
      <c r="U104" s="221">
        <v>0.32</v>
      </c>
      <c r="V104" s="221">
        <f>ROUND(E104*U104,2)</f>
        <v>0.64</v>
      </c>
      <c r="W104" s="221"/>
      <c r="X104" s="221" t="s">
        <v>181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182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0">
        <v>50</v>
      </c>
      <c r="B105" s="241" t="s">
        <v>907</v>
      </c>
      <c r="C105" s="250" t="s">
        <v>908</v>
      </c>
      <c r="D105" s="242" t="s">
        <v>204</v>
      </c>
      <c r="E105" s="243">
        <v>2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3">
        <v>1E-4</v>
      </c>
      <c r="O105" s="243">
        <f>ROUND(E105*N105,2)</f>
        <v>0</v>
      </c>
      <c r="P105" s="243">
        <v>0</v>
      </c>
      <c r="Q105" s="243">
        <f>ROUND(E105*P105,2)</f>
        <v>0</v>
      </c>
      <c r="R105" s="245" t="s">
        <v>422</v>
      </c>
      <c r="S105" s="245" t="s">
        <v>157</v>
      </c>
      <c r="T105" s="246" t="s">
        <v>157</v>
      </c>
      <c r="U105" s="221">
        <v>0.37</v>
      </c>
      <c r="V105" s="221">
        <f>ROUND(E105*U105,2)</f>
        <v>0.74</v>
      </c>
      <c r="W105" s="221"/>
      <c r="X105" s="221" t="s">
        <v>181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182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0">
        <v>51</v>
      </c>
      <c r="B106" s="241" t="s">
        <v>553</v>
      </c>
      <c r="C106" s="250" t="s">
        <v>554</v>
      </c>
      <c r="D106" s="242" t="s">
        <v>204</v>
      </c>
      <c r="E106" s="243">
        <v>26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3">
        <v>0</v>
      </c>
      <c r="O106" s="243">
        <f>ROUND(E106*N106,2)</f>
        <v>0</v>
      </c>
      <c r="P106" s="243">
        <v>0</v>
      </c>
      <c r="Q106" s="243">
        <f>ROUND(E106*P106,2)</f>
        <v>0</v>
      </c>
      <c r="R106" s="245" t="s">
        <v>422</v>
      </c>
      <c r="S106" s="245" t="s">
        <v>157</v>
      </c>
      <c r="T106" s="246" t="s">
        <v>157</v>
      </c>
      <c r="U106" s="221">
        <v>0.215</v>
      </c>
      <c r="V106" s="221">
        <f>ROUND(E106*U106,2)</f>
        <v>5.59</v>
      </c>
      <c r="W106" s="221"/>
      <c r="X106" s="221" t="s">
        <v>181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182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1">
        <v>52</v>
      </c>
      <c r="B107" s="232" t="s">
        <v>556</v>
      </c>
      <c r="C107" s="248" t="s">
        <v>557</v>
      </c>
      <c r="D107" s="233" t="s">
        <v>217</v>
      </c>
      <c r="E107" s="234">
        <v>309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6" t="s">
        <v>422</v>
      </c>
      <c r="S107" s="236" t="s">
        <v>157</v>
      </c>
      <c r="T107" s="237" t="s">
        <v>157</v>
      </c>
      <c r="U107" s="221">
        <v>2.1499999999999998E-2</v>
      </c>
      <c r="V107" s="221">
        <f>ROUND(E107*U107,2)</f>
        <v>6.64</v>
      </c>
      <c r="W107" s="221"/>
      <c r="X107" s="221" t="s">
        <v>181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182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1050</v>
      </c>
      <c r="D108" s="254"/>
      <c r="E108" s="255">
        <v>175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201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1" t="s">
        <v>1051</v>
      </c>
      <c r="D109" s="254"/>
      <c r="E109" s="255">
        <v>55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201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61" t="s">
        <v>1052</v>
      </c>
      <c r="D110" s="254"/>
      <c r="E110" s="255">
        <v>34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61" t="s">
        <v>1053</v>
      </c>
      <c r="D111" s="254"/>
      <c r="E111" s="255">
        <v>35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201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61" t="s">
        <v>1054</v>
      </c>
      <c r="D112" s="254"/>
      <c r="E112" s="255">
        <v>10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201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0">
        <v>53</v>
      </c>
      <c r="B113" s="241" t="s">
        <v>558</v>
      </c>
      <c r="C113" s="250" t="s">
        <v>559</v>
      </c>
      <c r="D113" s="242" t="s">
        <v>217</v>
      </c>
      <c r="E113" s="243">
        <v>60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0</v>
      </c>
      <c r="O113" s="243">
        <f>ROUND(E113*N113,2)</f>
        <v>0</v>
      </c>
      <c r="P113" s="243">
        <v>0</v>
      </c>
      <c r="Q113" s="243">
        <f>ROUND(E113*P113,2)</f>
        <v>0</v>
      </c>
      <c r="R113" s="245" t="s">
        <v>422</v>
      </c>
      <c r="S113" s="245" t="s">
        <v>157</v>
      </c>
      <c r="T113" s="246" t="s">
        <v>157</v>
      </c>
      <c r="U113" s="221">
        <v>4.1000000000000002E-2</v>
      </c>
      <c r="V113" s="221">
        <f>ROUND(E113*U113,2)</f>
        <v>2.46</v>
      </c>
      <c r="W113" s="221"/>
      <c r="X113" s="221" t="s">
        <v>181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182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0">
        <v>54</v>
      </c>
      <c r="B114" s="241" t="s">
        <v>1055</v>
      </c>
      <c r="C114" s="250" t="s">
        <v>978</v>
      </c>
      <c r="D114" s="242" t="s">
        <v>248</v>
      </c>
      <c r="E114" s="243">
        <v>0.38007999999999997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3">
        <v>0</v>
      </c>
      <c r="O114" s="243">
        <f>ROUND(E114*N114,2)</f>
        <v>0</v>
      </c>
      <c r="P114" s="243">
        <v>0</v>
      </c>
      <c r="Q114" s="243">
        <f>ROUND(E114*P114,2)</f>
        <v>0</v>
      </c>
      <c r="R114" s="245" t="s">
        <v>422</v>
      </c>
      <c r="S114" s="245" t="s">
        <v>157</v>
      </c>
      <c r="T114" s="246" t="s">
        <v>157</v>
      </c>
      <c r="U114" s="221">
        <v>3.246</v>
      </c>
      <c r="V114" s="221">
        <f>ROUND(E114*U114,2)</f>
        <v>1.23</v>
      </c>
      <c r="W114" s="221"/>
      <c r="X114" s="221" t="s">
        <v>324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325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4" t="s">
        <v>152</v>
      </c>
      <c r="B115" s="225" t="s">
        <v>110</v>
      </c>
      <c r="C115" s="247" t="s">
        <v>111</v>
      </c>
      <c r="D115" s="226"/>
      <c r="E115" s="227"/>
      <c r="F115" s="228"/>
      <c r="G115" s="228">
        <f>SUMIF(AG116:AG123,"&lt;&gt;NOR",G116:G123)</f>
        <v>0</v>
      </c>
      <c r="H115" s="228"/>
      <c r="I115" s="228">
        <f>SUM(I116:I123)</f>
        <v>0</v>
      </c>
      <c r="J115" s="228"/>
      <c r="K115" s="228">
        <f>SUM(K116:K123)</f>
        <v>0</v>
      </c>
      <c r="L115" s="228"/>
      <c r="M115" s="228">
        <f>SUM(M116:M123)</f>
        <v>0</v>
      </c>
      <c r="N115" s="227"/>
      <c r="O115" s="227">
        <f>SUM(O116:O123)</f>
        <v>0.03</v>
      </c>
      <c r="P115" s="227"/>
      <c r="Q115" s="227">
        <f>SUM(Q116:Q123)</f>
        <v>0</v>
      </c>
      <c r="R115" s="228"/>
      <c r="S115" s="228"/>
      <c r="T115" s="229"/>
      <c r="U115" s="223"/>
      <c r="V115" s="223">
        <f>SUM(V116:V123)</f>
        <v>21.25</v>
      </c>
      <c r="W115" s="223"/>
      <c r="X115" s="223"/>
      <c r="AG115" t="s">
        <v>153</v>
      </c>
    </row>
    <row r="116" spans="1:60" outlineLevel="1" x14ac:dyDescent="0.2">
      <c r="A116" s="231">
        <v>55</v>
      </c>
      <c r="B116" s="232" t="s">
        <v>572</v>
      </c>
      <c r="C116" s="248" t="s">
        <v>573</v>
      </c>
      <c r="D116" s="233" t="s">
        <v>204</v>
      </c>
      <c r="E116" s="234">
        <v>58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6" t="s">
        <v>422</v>
      </c>
      <c r="S116" s="236" t="s">
        <v>157</v>
      </c>
      <c r="T116" s="237" t="s">
        <v>233</v>
      </c>
      <c r="U116" s="221">
        <v>0.16500000000000001</v>
      </c>
      <c r="V116" s="221">
        <f>ROUND(E116*U116,2)</f>
        <v>9.57</v>
      </c>
      <c r="W116" s="221"/>
      <c r="X116" s="221" t="s">
        <v>181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182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61" t="s">
        <v>1056</v>
      </c>
      <c r="D117" s="254"/>
      <c r="E117" s="255">
        <v>29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201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61" t="s">
        <v>1057</v>
      </c>
      <c r="D118" s="254"/>
      <c r="E118" s="255">
        <v>29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>
        <v>5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0">
        <v>56</v>
      </c>
      <c r="B119" s="241" t="s">
        <v>589</v>
      </c>
      <c r="C119" s="250" t="s">
        <v>590</v>
      </c>
      <c r="D119" s="242" t="s">
        <v>204</v>
      </c>
      <c r="E119" s="243">
        <v>29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3">
        <v>2.0000000000000001E-4</v>
      </c>
      <c r="O119" s="243">
        <f>ROUND(E119*N119,2)</f>
        <v>0.01</v>
      </c>
      <c r="P119" s="243">
        <v>0</v>
      </c>
      <c r="Q119" s="243">
        <f>ROUND(E119*P119,2)</f>
        <v>0</v>
      </c>
      <c r="R119" s="245" t="s">
        <v>422</v>
      </c>
      <c r="S119" s="245" t="s">
        <v>157</v>
      </c>
      <c r="T119" s="246" t="s">
        <v>157</v>
      </c>
      <c r="U119" s="221">
        <v>0.17499999999999999</v>
      </c>
      <c r="V119" s="221">
        <f>ROUND(E119*U119,2)</f>
        <v>5.08</v>
      </c>
      <c r="W119" s="221"/>
      <c r="X119" s="221" t="s">
        <v>181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182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0">
        <v>57</v>
      </c>
      <c r="B120" s="241" t="s">
        <v>611</v>
      </c>
      <c r="C120" s="250" t="s">
        <v>612</v>
      </c>
      <c r="D120" s="242" t="s">
        <v>204</v>
      </c>
      <c r="E120" s="243">
        <v>29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21</v>
      </c>
      <c r="M120" s="245">
        <f>G120*(1+L120/100)</f>
        <v>0</v>
      </c>
      <c r="N120" s="243">
        <v>2.5999999999999998E-4</v>
      </c>
      <c r="O120" s="243">
        <f>ROUND(E120*N120,2)</f>
        <v>0.01</v>
      </c>
      <c r="P120" s="243">
        <v>0</v>
      </c>
      <c r="Q120" s="243">
        <f>ROUND(E120*P120,2)</f>
        <v>0</v>
      </c>
      <c r="R120" s="245" t="s">
        <v>422</v>
      </c>
      <c r="S120" s="245" t="s">
        <v>157</v>
      </c>
      <c r="T120" s="246" t="s">
        <v>157</v>
      </c>
      <c r="U120" s="221">
        <v>8.2000000000000003E-2</v>
      </c>
      <c r="V120" s="221">
        <f>ROUND(E120*U120,2)</f>
        <v>2.38</v>
      </c>
      <c r="W120" s="221"/>
      <c r="X120" s="221" t="s">
        <v>181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182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0">
        <v>58</v>
      </c>
      <c r="B121" s="241" t="s">
        <v>615</v>
      </c>
      <c r="C121" s="250" t="s">
        <v>616</v>
      </c>
      <c r="D121" s="242" t="s">
        <v>204</v>
      </c>
      <c r="E121" s="243">
        <v>29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21</v>
      </c>
      <c r="M121" s="245">
        <f>G121*(1+L121/100)</f>
        <v>0</v>
      </c>
      <c r="N121" s="243">
        <v>0</v>
      </c>
      <c r="O121" s="243">
        <f>ROUND(E121*N121,2)</f>
        <v>0</v>
      </c>
      <c r="P121" s="243">
        <v>0</v>
      </c>
      <c r="Q121" s="243">
        <f>ROUND(E121*P121,2)</f>
        <v>0</v>
      </c>
      <c r="R121" s="245"/>
      <c r="S121" s="245" t="s">
        <v>180</v>
      </c>
      <c r="T121" s="246" t="s">
        <v>157</v>
      </c>
      <c r="U121" s="221">
        <v>0.14399999999999999</v>
      </c>
      <c r="V121" s="221">
        <f>ROUND(E121*U121,2)</f>
        <v>4.18</v>
      </c>
      <c r="W121" s="221"/>
      <c r="X121" s="221" t="s">
        <v>181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182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0">
        <v>59</v>
      </c>
      <c r="B122" s="241" t="s">
        <v>617</v>
      </c>
      <c r="C122" s="250" t="s">
        <v>618</v>
      </c>
      <c r="D122" s="242" t="s">
        <v>204</v>
      </c>
      <c r="E122" s="243">
        <v>29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3">
        <v>2.0000000000000001E-4</v>
      </c>
      <c r="O122" s="243">
        <f>ROUND(E122*N122,2)</f>
        <v>0.01</v>
      </c>
      <c r="P122" s="243">
        <v>0</v>
      </c>
      <c r="Q122" s="243">
        <f>ROUND(E122*P122,2)</f>
        <v>0</v>
      </c>
      <c r="R122" s="245" t="s">
        <v>311</v>
      </c>
      <c r="S122" s="245" t="s">
        <v>157</v>
      </c>
      <c r="T122" s="246" t="s">
        <v>157</v>
      </c>
      <c r="U122" s="221">
        <v>0</v>
      </c>
      <c r="V122" s="221">
        <f>ROUND(E122*U122,2)</f>
        <v>0</v>
      </c>
      <c r="W122" s="221"/>
      <c r="X122" s="221" t="s">
        <v>312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0">
        <v>60</v>
      </c>
      <c r="B123" s="241" t="s">
        <v>1058</v>
      </c>
      <c r="C123" s="250" t="s">
        <v>982</v>
      </c>
      <c r="D123" s="242" t="s">
        <v>248</v>
      </c>
      <c r="E123" s="243">
        <v>1.9140000000000001E-2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21</v>
      </c>
      <c r="M123" s="245">
        <f>G123*(1+L123/100)</f>
        <v>0</v>
      </c>
      <c r="N123" s="243">
        <v>0</v>
      </c>
      <c r="O123" s="243">
        <f>ROUND(E123*N123,2)</f>
        <v>0</v>
      </c>
      <c r="P123" s="243">
        <v>0</v>
      </c>
      <c r="Q123" s="243">
        <f>ROUND(E123*P123,2)</f>
        <v>0</v>
      </c>
      <c r="R123" s="245" t="s">
        <v>422</v>
      </c>
      <c r="S123" s="245" t="s">
        <v>157</v>
      </c>
      <c r="T123" s="246" t="s">
        <v>157</v>
      </c>
      <c r="U123" s="221">
        <v>2.351</v>
      </c>
      <c r="V123" s="221">
        <f>ROUND(E123*U123,2)</f>
        <v>0.04</v>
      </c>
      <c r="W123" s="221"/>
      <c r="X123" s="221" t="s">
        <v>324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325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4" t="s">
        <v>152</v>
      </c>
      <c r="B124" s="225" t="s">
        <v>112</v>
      </c>
      <c r="C124" s="247" t="s">
        <v>113</v>
      </c>
      <c r="D124" s="226"/>
      <c r="E124" s="227"/>
      <c r="F124" s="228"/>
      <c r="G124" s="228">
        <f>SUMIF(AG125:AG142,"&lt;&gt;NOR",G125:G142)</f>
        <v>0</v>
      </c>
      <c r="H124" s="228"/>
      <c r="I124" s="228">
        <f>SUM(I125:I142)</f>
        <v>0</v>
      </c>
      <c r="J124" s="228"/>
      <c r="K124" s="228">
        <f>SUM(K125:K142)</f>
        <v>0</v>
      </c>
      <c r="L124" s="228"/>
      <c r="M124" s="228">
        <f>SUM(M125:M142)</f>
        <v>0</v>
      </c>
      <c r="N124" s="227"/>
      <c r="O124" s="227">
        <f>SUM(O125:O142)</f>
        <v>1.2500000000000002</v>
      </c>
      <c r="P124" s="227"/>
      <c r="Q124" s="227">
        <f>SUM(Q125:Q142)</f>
        <v>7.0000000000000007E-2</v>
      </c>
      <c r="R124" s="228"/>
      <c r="S124" s="228"/>
      <c r="T124" s="229"/>
      <c r="U124" s="223"/>
      <c r="V124" s="223">
        <f>SUM(V125:V142)</f>
        <v>45.749999999999993</v>
      </c>
      <c r="W124" s="223"/>
      <c r="X124" s="223"/>
      <c r="AG124" t="s">
        <v>153</v>
      </c>
    </row>
    <row r="125" spans="1:60" outlineLevel="1" x14ac:dyDescent="0.2">
      <c r="A125" s="240">
        <v>61</v>
      </c>
      <c r="B125" s="241" t="s">
        <v>1059</v>
      </c>
      <c r="C125" s="250" t="s">
        <v>1060</v>
      </c>
      <c r="D125" s="242" t="s">
        <v>204</v>
      </c>
      <c r="E125" s="243">
        <v>29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</v>
      </c>
      <c r="O125" s="243">
        <f>ROUND(E125*N125,2)</f>
        <v>0</v>
      </c>
      <c r="P125" s="243">
        <v>0</v>
      </c>
      <c r="Q125" s="243">
        <f>ROUND(E125*P125,2)</f>
        <v>0</v>
      </c>
      <c r="R125" s="245" t="s">
        <v>422</v>
      </c>
      <c r="S125" s="245" t="s">
        <v>157</v>
      </c>
      <c r="T125" s="246" t="s">
        <v>157</v>
      </c>
      <c r="U125" s="221">
        <v>0.61699999999999999</v>
      </c>
      <c r="V125" s="221">
        <f>ROUND(E125*U125,2)</f>
        <v>17.89</v>
      </c>
      <c r="W125" s="221"/>
      <c r="X125" s="221" t="s">
        <v>181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182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0">
        <v>62</v>
      </c>
      <c r="B126" s="241" t="s">
        <v>1061</v>
      </c>
      <c r="C126" s="250" t="s">
        <v>1062</v>
      </c>
      <c r="D126" s="242" t="s">
        <v>204</v>
      </c>
      <c r="E126" s="243">
        <v>26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21</v>
      </c>
      <c r="M126" s="245">
        <f>G126*(1+L126/100)</f>
        <v>0</v>
      </c>
      <c r="N126" s="243">
        <v>0</v>
      </c>
      <c r="O126" s="243">
        <f>ROUND(E126*N126,2)</f>
        <v>0</v>
      </c>
      <c r="P126" s="243">
        <v>0</v>
      </c>
      <c r="Q126" s="243">
        <f>ROUND(E126*P126,2)</f>
        <v>0</v>
      </c>
      <c r="R126" s="245" t="s">
        <v>422</v>
      </c>
      <c r="S126" s="245" t="s">
        <v>157</v>
      </c>
      <c r="T126" s="246" t="s">
        <v>157</v>
      </c>
      <c r="U126" s="221">
        <v>0.86799999999999999</v>
      </c>
      <c r="V126" s="221">
        <f>ROUND(E126*U126,2)</f>
        <v>22.57</v>
      </c>
      <c r="W126" s="221"/>
      <c r="X126" s="221" t="s">
        <v>181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182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0">
        <v>63</v>
      </c>
      <c r="B127" s="241" t="s">
        <v>1063</v>
      </c>
      <c r="C127" s="250" t="s">
        <v>1064</v>
      </c>
      <c r="D127" s="242" t="s">
        <v>204</v>
      </c>
      <c r="E127" s="243">
        <v>3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21</v>
      </c>
      <c r="M127" s="245">
        <f>G127*(1+L127/100)</f>
        <v>0</v>
      </c>
      <c r="N127" s="243">
        <v>8.0000000000000007E-5</v>
      </c>
      <c r="O127" s="243">
        <f>ROUND(E127*N127,2)</f>
        <v>0</v>
      </c>
      <c r="P127" s="243">
        <v>2.4930000000000001E-2</v>
      </c>
      <c r="Q127" s="243">
        <f>ROUND(E127*P127,2)</f>
        <v>7.0000000000000007E-2</v>
      </c>
      <c r="R127" s="245" t="s">
        <v>422</v>
      </c>
      <c r="S127" s="245" t="s">
        <v>157</v>
      </c>
      <c r="T127" s="246" t="s">
        <v>157</v>
      </c>
      <c r="U127" s="221">
        <v>0.26800000000000002</v>
      </c>
      <c r="V127" s="221">
        <f>ROUND(E127*U127,2)</f>
        <v>0.8</v>
      </c>
      <c r="W127" s="221"/>
      <c r="X127" s="221" t="s">
        <v>181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182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1">
        <v>64</v>
      </c>
      <c r="B128" s="232" t="s">
        <v>639</v>
      </c>
      <c r="C128" s="248" t="s">
        <v>640</v>
      </c>
      <c r="D128" s="233" t="s">
        <v>204</v>
      </c>
      <c r="E128" s="234">
        <v>3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6" t="s">
        <v>422</v>
      </c>
      <c r="S128" s="236" t="s">
        <v>157</v>
      </c>
      <c r="T128" s="237" t="s">
        <v>157</v>
      </c>
      <c r="U128" s="221">
        <v>0.1</v>
      </c>
      <c r="V128" s="221">
        <f>ROUND(E128*U128,2)</f>
        <v>0.3</v>
      </c>
      <c r="W128" s="221"/>
      <c r="X128" s="221" t="s">
        <v>181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182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61" t="s">
        <v>1065</v>
      </c>
      <c r="D129" s="254"/>
      <c r="E129" s="255">
        <v>3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0">
        <v>65</v>
      </c>
      <c r="B130" s="241" t="s">
        <v>1066</v>
      </c>
      <c r="C130" s="250" t="s">
        <v>1067</v>
      </c>
      <c r="D130" s="242" t="s">
        <v>204</v>
      </c>
      <c r="E130" s="243">
        <v>3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1.2999999999999999E-4</v>
      </c>
      <c r="O130" s="243">
        <f>ROUND(E130*N130,2)</f>
        <v>0</v>
      </c>
      <c r="P130" s="243">
        <v>0</v>
      </c>
      <c r="Q130" s="243">
        <f>ROUND(E130*P130,2)</f>
        <v>0</v>
      </c>
      <c r="R130" s="245" t="s">
        <v>422</v>
      </c>
      <c r="S130" s="245" t="s">
        <v>157</v>
      </c>
      <c r="T130" s="246" t="s">
        <v>157</v>
      </c>
      <c r="U130" s="221">
        <v>0.26800000000000002</v>
      </c>
      <c r="V130" s="221">
        <f>ROUND(E130*U130,2)</f>
        <v>0.8</v>
      </c>
      <c r="W130" s="221"/>
      <c r="X130" s="221" t="s">
        <v>181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182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1" x14ac:dyDescent="0.2">
      <c r="A131" s="240">
        <v>66</v>
      </c>
      <c r="B131" s="241" t="s">
        <v>1068</v>
      </c>
      <c r="C131" s="250" t="s">
        <v>1069</v>
      </c>
      <c r="D131" s="242" t="s">
        <v>204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3">
        <v>1.452E-2</v>
      </c>
      <c r="O131" s="243">
        <f>ROUND(E131*N131,2)</f>
        <v>0.01</v>
      </c>
      <c r="P131" s="243">
        <v>0</v>
      </c>
      <c r="Q131" s="243">
        <f>ROUND(E131*P131,2)</f>
        <v>0</v>
      </c>
      <c r="R131" s="245" t="s">
        <v>311</v>
      </c>
      <c r="S131" s="245" t="s">
        <v>157</v>
      </c>
      <c r="T131" s="246" t="s">
        <v>157</v>
      </c>
      <c r="U131" s="221">
        <v>0</v>
      </c>
      <c r="V131" s="221">
        <f>ROUND(E131*U131,2)</f>
        <v>0</v>
      </c>
      <c r="W131" s="221"/>
      <c r="X131" s="221" t="s">
        <v>312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1" x14ac:dyDescent="0.2">
      <c r="A132" s="240">
        <v>67</v>
      </c>
      <c r="B132" s="241" t="s">
        <v>1070</v>
      </c>
      <c r="C132" s="250" t="s">
        <v>1071</v>
      </c>
      <c r="D132" s="242" t="s">
        <v>204</v>
      </c>
      <c r="E132" s="243">
        <v>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2.1780000000000001E-2</v>
      </c>
      <c r="O132" s="243">
        <f>ROUND(E132*N132,2)</f>
        <v>0.02</v>
      </c>
      <c r="P132" s="243">
        <v>0</v>
      </c>
      <c r="Q132" s="243">
        <f>ROUND(E132*P132,2)</f>
        <v>0</v>
      </c>
      <c r="R132" s="245" t="s">
        <v>311</v>
      </c>
      <c r="S132" s="245" t="s">
        <v>157</v>
      </c>
      <c r="T132" s="246" t="s">
        <v>157</v>
      </c>
      <c r="U132" s="221">
        <v>0</v>
      </c>
      <c r="V132" s="221">
        <f>ROUND(E132*U132,2)</f>
        <v>0</v>
      </c>
      <c r="W132" s="221"/>
      <c r="X132" s="221" t="s">
        <v>312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33.75" outlineLevel="1" x14ac:dyDescent="0.2">
      <c r="A133" s="240">
        <v>68</v>
      </c>
      <c r="B133" s="241" t="s">
        <v>1072</v>
      </c>
      <c r="C133" s="250" t="s">
        <v>1073</v>
      </c>
      <c r="D133" s="242" t="s">
        <v>204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21</v>
      </c>
      <c r="M133" s="245">
        <f>G133*(1+L133/100)</f>
        <v>0</v>
      </c>
      <c r="N133" s="243">
        <v>2.5409999999999999E-2</v>
      </c>
      <c r="O133" s="243">
        <f>ROUND(E133*N133,2)</f>
        <v>0.03</v>
      </c>
      <c r="P133" s="243">
        <v>0</v>
      </c>
      <c r="Q133" s="243">
        <f>ROUND(E133*P133,2)</f>
        <v>0</v>
      </c>
      <c r="R133" s="245" t="s">
        <v>311</v>
      </c>
      <c r="S133" s="245" t="s">
        <v>157</v>
      </c>
      <c r="T133" s="246" t="s">
        <v>157</v>
      </c>
      <c r="U133" s="221">
        <v>0</v>
      </c>
      <c r="V133" s="221">
        <f>ROUND(E133*U133,2)</f>
        <v>0</v>
      </c>
      <c r="W133" s="221"/>
      <c r="X133" s="221" t="s">
        <v>312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1" x14ac:dyDescent="0.2">
      <c r="A134" s="240">
        <v>69</v>
      </c>
      <c r="B134" s="241" t="s">
        <v>1074</v>
      </c>
      <c r="C134" s="250" t="s">
        <v>1075</v>
      </c>
      <c r="D134" s="242" t="s">
        <v>204</v>
      </c>
      <c r="E134" s="243">
        <v>2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3.6299999999999999E-2</v>
      </c>
      <c r="O134" s="243">
        <f>ROUND(E134*N134,2)</f>
        <v>7.0000000000000007E-2</v>
      </c>
      <c r="P134" s="243">
        <v>0</v>
      </c>
      <c r="Q134" s="243">
        <f>ROUND(E134*P134,2)</f>
        <v>0</v>
      </c>
      <c r="R134" s="245" t="s">
        <v>311</v>
      </c>
      <c r="S134" s="245" t="s">
        <v>157</v>
      </c>
      <c r="T134" s="246" t="s">
        <v>157</v>
      </c>
      <c r="U134" s="221">
        <v>0</v>
      </c>
      <c r="V134" s="221">
        <f>ROUND(E134*U134,2)</f>
        <v>0</v>
      </c>
      <c r="W134" s="221"/>
      <c r="X134" s="221" t="s">
        <v>312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33.75" outlineLevel="1" x14ac:dyDescent="0.2">
      <c r="A135" s="240">
        <v>70</v>
      </c>
      <c r="B135" s="241" t="s">
        <v>1076</v>
      </c>
      <c r="C135" s="250" t="s">
        <v>1077</v>
      </c>
      <c r="D135" s="242" t="s">
        <v>204</v>
      </c>
      <c r="E135" s="243">
        <v>6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21</v>
      </c>
      <c r="M135" s="245">
        <f>G135*(1+L135/100)</f>
        <v>0</v>
      </c>
      <c r="N135" s="243">
        <v>4.3560000000000001E-2</v>
      </c>
      <c r="O135" s="243">
        <f>ROUND(E135*N135,2)</f>
        <v>0.26</v>
      </c>
      <c r="P135" s="243">
        <v>0</v>
      </c>
      <c r="Q135" s="243">
        <f>ROUND(E135*P135,2)</f>
        <v>0</v>
      </c>
      <c r="R135" s="245" t="s">
        <v>311</v>
      </c>
      <c r="S135" s="245" t="s">
        <v>157</v>
      </c>
      <c r="T135" s="246" t="s">
        <v>157</v>
      </c>
      <c r="U135" s="221">
        <v>0</v>
      </c>
      <c r="V135" s="221">
        <f>ROUND(E135*U135,2)</f>
        <v>0</v>
      </c>
      <c r="W135" s="221"/>
      <c r="X135" s="221" t="s">
        <v>312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1" x14ac:dyDescent="0.2">
      <c r="A136" s="240">
        <v>71</v>
      </c>
      <c r="B136" s="241" t="s">
        <v>1078</v>
      </c>
      <c r="C136" s="250" t="s">
        <v>1079</v>
      </c>
      <c r="D136" s="242" t="s">
        <v>204</v>
      </c>
      <c r="E136" s="243">
        <v>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5.0819999999999997E-2</v>
      </c>
      <c r="O136" s="243">
        <f>ROUND(E136*N136,2)</f>
        <v>0.41</v>
      </c>
      <c r="P136" s="243">
        <v>0</v>
      </c>
      <c r="Q136" s="243">
        <f>ROUND(E136*P136,2)</f>
        <v>0</v>
      </c>
      <c r="R136" s="245" t="s">
        <v>311</v>
      </c>
      <c r="S136" s="245" t="s">
        <v>157</v>
      </c>
      <c r="T136" s="246" t="s">
        <v>157</v>
      </c>
      <c r="U136" s="221">
        <v>0</v>
      </c>
      <c r="V136" s="221">
        <f>ROUND(E136*U136,2)</f>
        <v>0</v>
      </c>
      <c r="W136" s="221"/>
      <c r="X136" s="221" t="s">
        <v>312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1" x14ac:dyDescent="0.2">
      <c r="A137" s="240">
        <v>72</v>
      </c>
      <c r="B137" s="241" t="s">
        <v>1080</v>
      </c>
      <c r="C137" s="250" t="s">
        <v>1081</v>
      </c>
      <c r="D137" s="242" t="s">
        <v>204</v>
      </c>
      <c r="E137" s="243">
        <v>2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3">
        <v>5.808E-2</v>
      </c>
      <c r="O137" s="243">
        <f>ROUND(E137*N137,2)</f>
        <v>0.12</v>
      </c>
      <c r="P137" s="243">
        <v>0</v>
      </c>
      <c r="Q137" s="243">
        <f>ROUND(E137*P137,2)</f>
        <v>0</v>
      </c>
      <c r="R137" s="245" t="s">
        <v>311</v>
      </c>
      <c r="S137" s="245" t="s">
        <v>157</v>
      </c>
      <c r="T137" s="246" t="s">
        <v>157</v>
      </c>
      <c r="U137" s="221">
        <v>0</v>
      </c>
      <c r="V137" s="221">
        <f>ROUND(E137*U137,2)</f>
        <v>0</v>
      </c>
      <c r="W137" s="221"/>
      <c r="X137" s="221" t="s">
        <v>312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40">
        <v>73</v>
      </c>
      <c r="B138" s="241" t="s">
        <v>1082</v>
      </c>
      <c r="C138" s="250" t="s">
        <v>1083</v>
      </c>
      <c r="D138" s="242" t="s">
        <v>204</v>
      </c>
      <c r="E138" s="243">
        <v>1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4.5039999999999997E-2</v>
      </c>
      <c r="O138" s="243">
        <f>ROUND(E138*N138,2)</f>
        <v>0.05</v>
      </c>
      <c r="P138" s="243">
        <v>0</v>
      </c>
      <c r="Q138" s="243">
        <f>ROUND(E138*P138,2)</f>
        <v>0</v>
      </c>
      <c r="R138" s="245" t="s">
        <v>311</v>
      </c>
      <c r="S138" s="245" t="s">
        <v>157</v>
      </c>
      <c r="T138" s="246" t="s">
        <v>157</v>
      </c>
      <c r="U138" s="221">
        <v>0</v>
      </c>
      <c r="V138" s="221">
        <f>ROUND(E138*U138,2)</f>
        <v>0</v>
      </c>
      <c r="W138" s="221"/>
      <c r="X138" s="221" t="s">
        <v>312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3.75" outlineLevel="1" x14ac:dyDescent="0.2">
      <c r="A139" s="240">
        <v>74</v>
      </c>
      <c r="B139" s="241" t="s">
        <v>1084</v>
      </c>
      <c r="C139" s="250" t="s">
        <v>1085</v>
      </c>
      <c r="D139" s="242" t="s">
        <v>204</v>
      </c>
      <c r="E139" s="243">
        <v>2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21</v>
      </c>
      <c r="M139" s="245">
        <f>G139*(1+L139/100)</f>
        <v>0</v>
      </c>
      <c r="N139" s="243">
        <v>5.6300000000000003E-2</v>
      </c>
      <c r="O139" s="243">
        <f>ROUND(E139*N139,2)</f>
        <v>0.11</v>
      </c>
      <c r="P139" s="243">
        <v>0</v>
      </c>
      <c r="Q139" s="243">
        <f>ROUND(E139*P139,2)</f>
        <v>0</v>
      </c>
      <c r="R139" s="245" t="s">
        <v>311</v>
      </c>
      <c r="S139" s="245" t="s">
        <v>157</v>
      </c>
      <c r="T139" s="246" t="s">
        <v>157</v>
      </c>
      <c r="U139" s="221">
        <v>0</v>
      </c>
      <c r="V139" s="221">
        <f>ROUND(E139*U139,2)</f>
        <v>0</v>
      </c>
      <c r="W139" s="221"/>
      <c r="X139" s="221" t="s">
        <v>312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40">
        <v>75</v>
      </c>
      <c r="B140" s="241" t="s">
        <v>1086</v>
      </c>
      <c r="C140" s="250" t="s">
        <v>1087</v>
      </c>
      <c r="D140" s="242" t="s">
        <v>204</v>
      </c>
      <c r="E140" s="243">
        <v>1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3">
        <v>7.8820000000000001E-2</v>
      </c>
      <c r="O140" s="243">
        <f>ROUND(E140*N140,2)</f>
        <v>0.08</v>
      </c>
      <c r="P140" s="243">
        <v>0</v>
      </c>
      <c r="Q140" s="243">
        <f>ROUND(E140*P140,2)</f>
        <v>0</v>
      </c>
      <c r="R140" s="245" t="s">
        <v>311</v>
      </c>
      <c r="S140" s="245" t="s">
        <v>157</v>
      </c>
      <c r="T140" s="246" t="s">
        <v>157</v>
      </c>
      <c r="U140" s="221">
        <v>0</v>
      </c>
      <c r="V140" s="221">
        <f>ROUND(E140*U140,2)</f>
        <v>0</v>
      </c>
      <c r="W140" s="221"/>
      <c r="X140" s="221" t="s">
        <v>312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40">
        <v>76</v>
      </c>
      <c r="B141" s="241" t="s">
        <v>1088</v>
      </c>
      <c r="C141" s="250" t="s">
        <v>1089</v>
      </c>
      <c r="D141" s="242" t="s">
        <v>204</v>
      </c>
      <c r="E141" s="243">
        <v>1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21</v>
      </c>
      <c r="M141" s="245">
        <f>G141*(1+L141/100)</f>
        <v>0</v>
      </c>
      <c r="N141" s="243">
        <v>9.0079999999999993E-2</v>
      </c>
      <c r="O141" s="243">
        <f>ROUND(E141*N141,2)</f>
        <v>0.09</v>
      </c>
      <c r="P141" s="243">
        <v>0</v>
      </c>
      <c r="Q141" s="243">
        <f>ROUND(E141*P141,2)</f>
        <v>0</v>
      </c>
      <c r="R141" s="245" t="s">
        <v>311</v>
      </c>
      <c r="S141" s="245" t="s">
        <v>157</v>
      </c>
      <c r="T141" s="246" t="s">
        <v>157</v>
      </c>
      <c r="U141" s="221">
        <v>0</v>
      </c>
      <c r="V141" s="221">
        <f>ROUND(E141*U141,2)</f>
        <v>0</v>
      </c>
      <c r="W141" s="221"/>
      <c r="X141" s="221" t="s">
        <v>312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313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0">
        <v>77</v>
      </c>
      <c r="B142" s="241" t="s">
        <v>1090</v>
      </c>
      <c r="C142" s="250" t="s">
        <v>1091</v>
      </c>
      <c r="D142" s="242" t="s">
        <v>248</v>
      </c>
      <c r="E142" s="243">
        <v>1.24556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21</v>
      </c>
      <c r="M142" s="245">
        <f>G142*(1+L142/100)</f>
        <v>0</v>
      </c>
      <c r="N142" s="243">
        <v>0</v>
      </c>
      <c r="O142" s="243">
        <f>ROUND(E142*N142,2)</f>
        <v>0</v>
      </c>
      <c r="P142" s="243">
        <v>0</v>
      </c>
      <c r="Q142" s="243">
        <f>ROUND(E142*P142,2)</f>
        <v>0</v>
      </c>
      <c r="R142" s="245" t="s">
        <v>422</v>
      </c>
      <c r="S142" s="245" t="s">
        <v>157</v>
      </c>
      <c r="T142" s="246" t="s">
        <v>157</v>
      </c>
      <c r="U142" s="221">
        <v>2.72</v>
      </c>
      <c r="V142" s="221">
        <f>ROUND(E142*U142,2)</f>
        <v>3.39</v>
      </c>
      <c r="W142" s="221"/>
      <c r="X142" s="221" t="s">
        <v>324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325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">
      <c r="A143" s="224" t="s">
        <v>152</v>
      </c>
      <c r="B143" s="225" t="s">
        <v>118</v>
      </c>
      <c r="C143" s="247" t="s">
        <v>119</v>
      </c>
      <c r="D143" s="226"/>
      <c r="E143" s="227"/>
      <c r="F143" s="228"/>
      <c r="G143" s="228">
        <f>SUMIF(AG144:AG147,"&lt;&gt;NOR",G144:G147)</f>
        <v>0</v>
      </c>
      <c r="H143" s="228"/>
      <c r="I143" s="228">
        <f>SUM(I144:I147)</f>
        <v>0</v>
      </c>
      <c r="J143" s="228"/>
      <c r="K143" s="228">
        <f>SUM(K144:K147)</f>
        <v>0</v>
      </c>
      <c r="L143" s="228"/>
      <c r="M143" s="228">
        <f>SUM(M144:M147)</f>
        <v>0</v>
      </c>
      <c r="N143" s="227"/>
      <c r="O143" s="227">
        <f>SUM(O144:O147)</f>
        <v>0.01</v>
      </c>
      <c r="P143" s="227"/>
      <c r="Q143" s="227">
        <f>SUM(Q144:Q147)</f>
        <v>0</v>
      </c>
      <c r="R143" s="228"/>
      <c r="S143" s="228"/>
      <c r="T143" s="229"/>
      <c r="U143" s="223"/>
      <c r="V143" s="223">
        <f>SUM(V144:V147)</f>
        <v>7.67</v>
      </c>
      <c r="W143" s="223"/>
      <c r="X143" s="223"/>
      <c r="AG143" t="s">
        <v>153</v>
      </c>
    </row>
    <row r="144" spans="1:60" outlineLevel="1" x14ac:dyDescent="0.2">
      <c r="A144" s="231">
        <v>78</v>
      </c>
      <c r="B144" s="232" t="s">
        <v>678</v>
      </c>
      <c r="C144" s="248" t="s">
        <v>679</v>
      </c>
      <c r="D144" s="233" t="s">
        <v>196</v>
      </c>
      <c r="E144" s="234">
        <v>57.05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2.2000000000000001E-4</v>
      </c>
      <c r="O144" s="234">
        <f>ROUND(E144*N144,2)</f>
        <v>0.01</v>
      </c>
      <c r="P144" s="234">
        <v>0</v>
      </c>
      <c r="Q144" s="234">
        <f>ROUND(E144*P144,2)</f>
        <v>0</v>
      </c>
      <c r="R144" s="236" t="s">
        <v>297</v>
      </c>
      <c r="S144" s="236" t="s">
        <v>157</v>
      </c>
      <c r="T144" s="237" t="s">
        <v>157</v>
      </c>
      <c r="U144" s="221">
        <v>0.13439000000000001</v>
      </c>
      <c r="V144" s="221">
        <f>ROUND(E144*U144,2)</f>
        <v>7.67</v>
      </c>
      <c r="W144" s="221"/>
      <c r="X144" s="221" t="s">
        <v>298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61" t="s">
        <v>1092</v>
      </c>
      <c r="D145" s="254"/>
      <c r="E145" s="255">
        <v>3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201</v>
      </c>
      <c r="AH145" s="210">
        <v>5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1" t="s">
        <v>1093</v>
      </c>
      <c r="D146" s="254"/>
      <c r="E146" s="255">
        <v>48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201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61" t="s">
        <v>1094</v>
      </c>
      <c r="D147" s="254"/>
      <c r="E147" s="255">
        <v>6.05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4" t="s">
        <v>152</v>
      </c>
      <c r="B148" s="225" t="s">
        <v>120</v>
      </c>
      <c r="C148" s="247" t="s">
        <v>121</v>
      </c>
      <c r="D148" s="226"/>
      <c r="E148" s="227"/>
      <c r="F148" s="228"/>
      <c r="G148" s="228">
        <f>SUMIF(AG149:AG159,"&lt;&gt;NOR",G149:G159)</f>
        <v>0</v>
      </c>
      <c r="H148" s="228"/>
      <c r="I148" s="228">
        <f>SUM(I149:I159)</f>
        <v>0</v>
      </c>
      <c r="J148" s="228"/>
      <c r="K148" s="228">
        <f>SUM(K149:K159)</f>
        <v>0</v>
      </c>
      <c r="L148" s="228"/>
      <c r="M148" s="228">
        <f>SUM(M149:M159)</f>
        <v>0</v>
      </c>
      <c r="N148" s="227"/>
      <c r="O148" s="227">
        <f>SUM(O149:O159)</f>
        <v>0</v>
      </c>
      <c r="P148" s="227"/>
      <c r="Q148" s="227">
        <f>SUM(Q149:Q159)</f>
        <v>0</v>
      </c>
      <c r="R148" s="228"/>
      <c r="S148" s="228"/>
      <c r="T148" s="229"/>
      <c r="U148" s="223"/>
      <c r="V148" s="223">
        <f>SUM(V149:V159)</f>
        <v>15.36</v>
      </c>
      <c r="W148" s="223"/>
      <c r="X148" s="223"/>
      <c r="AG148" t="s">
        <v>153</v>
      </c>
    </row>
    <row r="149" spans="1:60" outlineLevel="1" x14ac:dyDescent="0.2">
      <c r="A149" s="240">
        <v>79</v>
      </c>
      <c r="B149" s="241" t="s">
        <v>682</v>
      </c>
      <c r="C149" s="250" t="s">
        <v>683</v>
      </c>
      <c r="D149" s="242" t="s">
        <v>248</v>
      </c>
      <c r="E149" s="243">
        <v>3.2163599999999999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21</v>
      </c>
      <c r="M149" s="245">
        <f>G149*(1+L149/100)</f>
        <v>0</v>
      </c>
      <c r="N149" s="243">
        <v>0</v>
      </c>
      <c r="O149" s="243">
        <f>ROUND(E149*N149,2)</f>
        <v>0</v>
      </c>
      <c r="P149" s="243">
        <v>0</v>
      </c>
      <c r="Q149" s="243">
        <f>ROUND(E149*P149,2)</f>
        <v>0</v>
      </c>
      <c r="R149" s="245"/>
      <c r="S149" s="245" t="s">
        <v>157</v>
      </c>
      <c r="T149" s="246" t="s">
        <v>157</v>
      </c>
      <c r="U149" s="221">
        <v>0.26500000000000001</v>
      </c>
      <c r="V149" s="221">
        <f>ROUND(E149*U149,2)</f>
        <v>0.85</v>
      </c>
      <c r="W149" s="221"/>
      <c r="X149" s="221" t="s">
        <v>684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685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40">
        <v>80</v>
      </c>
      <c r="B150" s="241" t="s">
        <v>686</v>
      </c>
      <c r="C150" s="250" t="s">
        <v>687</v>
      </c>
      <c r="D150" s="242" t="s">
        <v>248</v>
      </c>
      <c r="E150" s="243">
        <v>3.2163599999999999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21</v>
      </c>
      <c r="M150" s="245">
        <f>G150*(1+L150/100)</f>
        <v>0</v>
      </c>
      <c r="N150" s="243">
        <v>0</v>
      </c>
      <c r="O150" s="243">
        <f>ROUND(E150*N150,2)</f>
        <v>0</v>
      </c>
      <c r="P150" s="243">
        <v>0</v>
      </c>
      <c r="Q150" s="243">
        <f>ROUND(E150*P150,2)</f>
        <v>0</v>
      </c>
      <c r="R150" s="245" t="s">
        <v>329</v>
      </c>
      <c r="S150" s="245" t="s">
        <v>157</v>
      </c>
      <c r="T150" s="246" t="s">
        <v>157</v>
      </c>
      <c r="U150" s="221">
        <v>2.0089999999999999</v>
      </c>
      <c r="V150" s="221">
        <f>ROUND(E150*U150,2)</f>
        <v>6.46</v>
      </c>
      <c r="W150" s="221"/>
      <c r="X150" s="221" t="s">
        <v>684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685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40">
        <v>81</v>
      </c>
      <c r="B151" s="241" t="s">
        <v>999</v>
      </c>
      <c r="C151" s="250" t="s">
        <v>1000</v>
      </c>
      <c r="D151" s="242" t="s">
        <v>248</v>
      </c>
      <c r="E151" s="243">
        <v>3.2163599999999999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21</v>
      </c>
      <c r="M151" s="245">
        <f>G151*(1+L151/100)</f>
        <v>0</v>
      </c>
      <c r="N151" s="243">
        <v>0</v>
      </c>
      <c r="O151" s="243">
        <f>ROUND(E151*N151,2)</f>
        <v>0</v>
      </c>
      <c r="P151" s="243">
        <v>0</v>
      </c>
      <c r="Q151" s="243">
        <f>ROUND(E151*P151,2)</f>
        <v>0</v>
      </c>
      <c r="R151" s="245" t="s">
        <v>329</v>
      </c>
      <c r="S151" s="245" t="s">
        <v>157</v>
      </c>
      <c r="T151" s="246" t="s">
        <v>157</v>
      </c>
      <c r="U151" s="221">
        <v>0.95899999999999996</v>
      </c>
      <c r="V151" s="221">
        <f>ROUND(E151*U151,2)</f>
        <v>3.08</v>
      </c>
      <c r="W151" s="221"/>
      <c r="X151" s="221" t="s">
        <v>684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685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1">
        <v>82</v>
      </c>
      <c r="B152" s="232" t="s">
        <v>688</v>
      </c>
      <c r="C152" s="248" t="s">
        <v>689</v>
      </c>
      <c r="D152" s="233" t="s">
        <v>248</v>
      </c>
      <c r="E152" s="234">
        <v>3.2163599999999999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4">
        <v>0</v>
      </c>
      <c r="O152" s="234">
        <f>ROUND(E152*N152,2)</f>
        <v>0</v>
      </c>
      <c r="P152" s="234">
        <v>0</v>
      </c>
      <c r="Q152" s="234">
        <f>ROUND(E152*P152,2)</f>
        <v>0</v>
      </c>
      <c r="R152" s="236" t="s">
        <v>329</v>
      </c>
      <c r="S152" s="236" t="s">
        <v>157</v>
      </c>
      <c r="T152" s="237" t="s">
        <v>157</v>
      </c>
      <c r="U152" s="221">
        <v>0.49</v>
      </c>
      <c r="V152" s="221">
        <f>ROUND(E152*U152,2)</f>
        <v>1.58</v>
      </c>
      <c r="W152" s="221"/>
      <c r="X152" s="221" t="s">
        <v>684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685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9" t="s">
        <v>690</v>
      </c>
      <c r="D153" s="238"/>
      <c r="E153" s="238"/>
      <c r="F153" s="238"/>
      <c r="G153" s="238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162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0">
        <v>83</v>
      </c>
      <c r="B154" s="241" t="s">
        <v>691</v>
      </c>
      <c r="C154" s="250" t="s">
        <v>692</v>
      </c>
      <c r="D154" s="242" t="s">
        <v>248</v>
      </c>
      <c r="E154" s="243">
        <v>28.947240000000001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21</v>
      </c>
      <c r="M154" s="245">
        <f>G154*(1+L154/100)</f>
        <v>0</v>
      </c>
      <c r="N154" s="243">
        <v>0</v>
      </c>
      <c r="O154" s="243">
        <f>ROUND(E154*N154,2)</f>
        <v>0</v>
      </c>
      <c r="P154" s="243">
        <v>0</v>
      </c>
      <c r="Q154" s="243">
        <f>ROUND(E154*P154,2)</f>
        <v>0</v>
      </c>
      <c r="R154" s="245" t="s">
        <v>329</v>
      </c>
      <c r="S154" s="245" t="s">
        <v>157</v>
      </c>
      <c r="T154" s="246" t="s">
        <v>157</v>
      </c>
      <c r="U154" s="221">
        <v>0</v>
      </c>
      <c r="V154" s="221">
        <f>ROUND(E154*U154,2)</f>
        <v>0</v>
      </c>
      <c r="W154" s="221"/>
      <c r="X154" s="221" t="s">
        <v>684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685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40">
        <v>84</v>
      </c>
      <c r="B155" s="241" t="s">
        <v>693</v>
      </c>
      <c r="C155" s="250" t="s">
        <v>694</v>
      </c>
      <c r="D155" s="242" t="s">
        <v>248</v>
      </c>
      <c r="E155" s="243">
        <v>3.2163599999999999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21</v>
      </c>
      <c r="M155" s="245">
        <f>G155*(1+L155/100)</f>
        <v>0</v>
      </c>
      <c r="N155" s="243">
        <v>0</v>
      </c>
      <c r="O155" s="243">
        <f>ROUND(E155*N155,2)</f>
        <v>0</v>
      </c>
      <c r="P155" s="243">
        <v>0</v>
      </c>
      <c r="Q155" s="243">
        <f>ROUND(E155*P155,2)</f>
        <v>0</v>
      </c>
      <c r="R155" s="245" t="s">
        <v>329</v>
      </c>
      <c r="S155" s="245" t="s">
        <v>157</v>
      </c>
      <c r="T155" s="246" t="s">
        <v>157</v>
      </c>
      <c r="U155" s="221">
        <v>0.94199999999999995</v>
      </c>
      <c r="V155" s="221">
        <f>ROUND(E155*U155,2)</f>
        <v>3.03</v>
      </c>
      <c r="W155" s="221"/>
      <c r="X155" s="221" t="s">
        <v>684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685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0">
        <v>85</v>
      </c>
      <c r="B156" s="241" t="s">
        <v>695</v>
      </c>
      <c r="C156" s="250" t="s">
        <v>696</v>
      </c>
      <c r="D156" s="242" t="s">
        <v>248</v>
      </c>
      <c r="E156" s="243">
        <v>3.2163599999999999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0</v>
      </c>
      <c r="O156" s="243">
        <f>ROUND(E156*N156,2)</f>
        <v>0</v>
      </c>
      <c r="P156" s="243">
        <v>0</v>
      </c>
      <c r="Q156" s="243">
        <f>ROUND(E156*P156,2)</f>
        <v>0</v>
      </c>
      <c r="R156" s="245" t="s">
        <v>329</v>
      </c>
      <c r="S156" s="245" t="s">
        <v>157</v>
      </c>
      <c r="T156" s="246" t="s">
        <v>157</v>
      </c>
      <c r="U156" s="221">
        <v>0.105</v>
      </c>
      <c r="V156" s="221">
        <f>ROUND(E156*U156,2)</f>
        <v>0.34</v>
      </c>
      <c r="W156" s="221"/>
      <c r="X156" s="221" t="s">
        <v>684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685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0">
        <v>86</v>
      </c>
      <c r="B157" s="241" t="s">
        <v>697</v>
      </c>
      <c r="C157" s="250" t="s">
        <v>698</v>
      </c>
      <c r="D157" s="242" t="s">
        <v>248</v>
      </c>
      <c r="E157" s="243">
        <v>3.2163599999999999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21</v>
      </c>
      <c r="M157" s="245">
        <f>G157*(1+L157/100)</f>
        <v>0</v>
      </c>
      <c r="N157" s="243">
        <v>0</v>
      </c>
      <c r="O157" s="243">
        <f>ROUND(E157*N157,2)</f>
        <v>0</v>
      </c>
      <c r="P157" s="243">
        <v>0</v>
      </c>
      <c r="Q157" s="243">
        <f>ROUND(E157*P157,2)</f>
        <v>0</v>
      </c>
      <c r="R157" s="245" t="s">
        <v>329</v>
      </c>
      <c r="S157" s="245" t="s">
        <v>157</v>
      </c>
      <c r="T157" s="246" t="s">
        <v>157</v>
      </c>
      <c r="U157" s="221">
        <v>0</v>
      </c>
      <c r="V157" s="221">
        <f>ROUND(E157*U157,2)</f>
        <v>0</v>
      </c>
      <c r="W157" s="221"/>
      <c r="X157" s="221" t="s">
        <v>684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685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1">
        <v>87</v>
      </c>
      <c r="B158" s="232" t="s">
        <v>699</v>
      </c>
      <c r="C158" s="248" t="s">
        <v>700</v>
      </c>
      <c r="D158" s="233" t="s">
        <v>248</v>
      </c>
      <c r="E158" s="234">
        <v>3.2163599999999999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6" t="s">
        <v>701</v>
      </c>
      <c r="S158" s="236" t="s">
        <v>157</v>
      </c>
      <c r="T158" s="237" t="s">
        <v>157</v>
      </c>
      <c r="U158" s="221">
        <v>6.0000000000000001E-3</v>
      </c>
      <c r="V158" s="221">
        <f>ROUND(E158*U158,2)</f>
        <v>0.02</v>
      </c>
      <c r="W158" s="221"/>
      <c r="X158" s="221" t="s">
        <v>684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685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60" t="s">
        <v>702</v>
      </c>
      <c r="D159" s="256"/>
      <c r="E159" s="256"/>
      <c r="F159" s="256"/>
      <c r="G159" s="256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199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3"/>
      <c r="B160" s="4"/>
      <c r="C160" s="251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v>15</v>
      </c>
      <c r="AF160">
        <v>21</v>
      </c>
      <c r="AG160" t="s">
        <v>139</v>
      </c>
    </row>
    <row r="161" spans="1:33" x14ac:dyDescent="0.2">
      <c r="A161" s="213"/>
      <c r="B161" s="214" t="s">
        <v>29</v>
      </c>
      <c r="C161" s="252"/>
      <c r="D161" s="215"/>
      <c r="E161" s="216"/>
      <c r="F161" s="216"/>
      <c r="G161" s="230">
        <f>G8+G39+G56+G58+G60+G62+G70+G91+G115+G124+G143+G148</f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f>SUMIF(L7:L159,AE160,G7:G159)</f>
        <v>0</v>
      </c>
      <c r="AF161">
        <f>SUMIF(L7:L159,AF160,G7:G159)</f>
        <v>0</v>
      </c>
      <c r="AG161" t="s">
        <v>191</v>
      </c>
    </row>
    <row r="162" spans="1:33" x14ac:dyDescent="0.2">
      <c r="C162" s="253"/>
      <c r="D162" s="10"/>
      <c r="AG162" t="s">
        <v>192</v>
      </c>
    </row>
    <row r="163" spans="1:33" x14ac:dyDescent="0.2">
      <c r="D163" s="10"/>
    </row>
    <row r="164" spans="1:33" x14ac:dyDescent="0.2">
      <c r="D164" s="10"/>
    </row>
    <row r="165" spans="1:33" x14ac:dyDescent="0.2">
      <c r="D165" s="10"/>
    </row>
    <row r="166" spans="1:33" x14ac:dyDescent="0.2">
      <c r="D166" s="10"/>
    </row>
    <row r="167" spans="1:33" x14ac:dyDescent="0.2">
      <c r="D167" s="10"/>
    </row>
    <row r="168" spans="1:33" x14ac:dyDescent="0.2">
      <c r="D168" s="10"/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hPli1LwEHeRtsXT/a+QJnbPVmHyZofTIdUtva8kTv4awPmbWhTFIgQrMm2ytWmHsTckvkjTE2doNRTdBd8EFg==" saltValue="xps+PzzaW/UMenu5PxDFfw==" spinCount="100000" sheet="1"/>
  <mergeCells count="27">
    <mergeCell ref="C103:G103"/>
    <mergeCell ref="C153:G153"/>
    <mergeCell ref="C159:G159"/>
    <mergeCell ref="C90:G90"/>
    <mergeCell ref="C93:G93"/>
    <mergeCell ref="C95:G95"/>
    <mergeCell ref="C97:G97"/>
    <mergeCell ref="C99:G99"/>
    <mergeCell ref="C101:G101"/>
    <mergeCell ref="C34:G34"/>
    <mergeCell ref="C38:G38"/>
    <mergeCell ref="C44:G44"/>
    <mergeCell ref="C46:G46"/>
    <mergeCell ref="C48:G48"/>
    <mergeCell ref="C50:G50"/>
    <mergeCell ref="C16:G16"/>
    <mergeCell ref="C18:G18"/>
    <mergeCell ref="C21:G21"/>
    <mergeCell ref="C24:G24"/>
    <mergeCell ref="C27:G27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4380-5EB2-4D50-8772-5990B6EE7C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193</v>
      </c>
      <c r="B1" s="195"/>
      <c r="C1" s="195"/>
      <c r="D1" s="195"/>
      <c r="E1" s="195"/>
      <c r="F1" s="195"/>
      <c r="G1" s="195"/>
      <c r="AG1" t="s">
        <v>126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127</v>
      </c>
    </row>
    <row r="3" spans="1:60" ht="24.95" customHeight="1" x14ac:dyDescent="0.2">
      <c r="A3" s="196" t="s">
        <v>8</v>
      </c>
      <c r="B3" s="49" t="s">
        <v>67</v>
      </c>
      <c r="C3" s="199" t="s">
        <v>68</v>
      </c>
      <c r="D3" s="197"/>
      <c r="E3" s="197"/>
      <c r="F3" s="197"/>
      <c r="G3" s="198"/>
      <c r="AC3" s="175" t="s">
        <v>127</v>
      </c>
      <c r="AG3" t="s">
        <v>129</v>
      </c>
    </row>
    <row r="4" spans="1:60" ht="24.95" customHeight="1" x14ac:dyDescent="0.2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130</v>
      </c>
    </row>
    <row r="5" spans="1:60" x14ac:dyDescent="0.2">
      <c r="D5" s="10"/>
    </row>
    <row r="6" spans="1:60" ht="38.25" x14ac:dyDescent="0.2">
      <c r="A6" s="206" t="s">
        <v>131</v>
      </c>
      <c r="B6" s="208" t="s">
        <v>132</v>
      </c>
      <c r="C6" s="208" t="s">
        <v>133</v>
      </c>
      <c r="D6" s="207" t="s">
        <v>134</v>
      </c>
      <c r="E6" s="206" t="s">
        <v>135</v>
      </c>
      <c r="F6" s="205" t="s">
        <v>136</v>
      </c>
      <c r="G6" s="206" t="s">
        <v>29</v>
      </c>
      <c r="H6" s="209" t="s">
        <v>30</v>
      </c>
      <c r="I6" s="209" t="s">
        <v>137</v>
      </c>
      <c r="J6" s="209" t="s">
        <v>31</v>
      </c>
      <c r="K6" s="209" t="s">
        <v>138</v>
      </c>
      <c r="L6" s="209" t="s">
        <v>139</v>
      </c>
      <c r="M6" s="209" t="s">
        <v>140</v>
      </c>
      <c r="N6" s="209" t="s">
        <v>141</v>
      </c>
      <c r="O6" s="209" t="s">
        <v>142</v>
      </c>
      <c r="P6" s="209" t="s">
        <v>143</v>
      </c>
      <c r="Q6" s="209" t="s">
        <v>144</v>
      </c>
      <c r="R6" s="209" t="s">
        <v>145</v>
      </c>
      <c r="S6" s="209" t="s">
        <v>146</v>
      </c>
      <c r="T6" s="209" t="s">
        <v>147</v>
      </c>
      <c r="U6" s="209" t="s">
        <v>148</v>
      </c>
      <c r="V6" s="209" t="s">
        <v>149</v>
      </c>
      <c r="W6" s="209" t="s">
        <v>150</v>
      </c>
      <c r="X6" s="209" t="s">
        <v>151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">
      <c r="A8" s="224" t="s">
        <v>152</v>
      </c>
      <c r="B8" s="225" t="s">
        <v>92</v>
      </c>
      <c r="C8" s="247" t="s">
        <v>93</v>
      </c>
      <c r="D8" s="226"/>
      <c r="E8" s="227"/>
      <c r="F8" s="228"/>
      <c r="G8" s="228">
        <f>SUMIF(AG9:AG56,"&lt;&gt;NOR",G9:G56)</f>
        <v>0</v>
      </c>
      <c r="H8" s="228"/>
      <c r="I8" s="228">
        <f>SUM(I9:I56)</f>
        <v>0</v>
      </c>
      <c r="J8" s="228"/>
      <c r="K8" s="228">
        <f>SUM(K9:K56)</f>
        <v>0</v>
      </c>
      <c r="L8" s="228"/>
      <c r="M8" s="228">
        <f>SUM(M9:M56)</f>
        <v>0</v>
      </c>
      <c r="N8" s="227"/>
      <c r="O8" s="227">
        <f>SUM(O9:O56)</f>
        <v>34.480000000000004</v>
      </c>
      <c r="P8" s="227"/>
      <c r="Q8" s="227">
        <f>SUM(Q9:Q56)</f>
        <v>0</v>
      </c>
      <c r="R8" s="228"/>
      <c r="S8" s="228"/>
      <c r="T8" s="229"/>
      <c r="U8" s="223"/>
      <c r="V8" s="223">
        <f>SUM(V9:V56)</f>
        <v>535.63</v>
      </c>
      <c r="W8" s="223"/>
      <c r="X8" s="223"/>
      <c r="AG8" t="s">
        <v>153</v>
      </c>
    </row>
    <row r="9" spans="1:60" ht="33.75" outlineLevel="1" x14ac:dyDescent="0.2">
      <c r="A9" s="231">
        <v>1</v>
      </c>
      <c r="B9" s="232" t="s">
        <v>194</v>
      </c>
      <c r="C9" s="248" t="s">
        <v>195</v>
      </c>
      <c r="D9" s="233" t="s">
        <v>196</v>
      </c>
      <c r="E9" s="234">
        <v>84.35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0.11795</v>
      </c>
      <c r="O9" s="234">
        <f>ROUND(E9*N9,2)</f>
        <v>9.9499999999999993</v>
      </c>
      <c r="P9" s="234">
        <v>0</v>
      </c>
      <c r="Q9" s="234">
        <f>ROUND(E9*P9,2)</f>
        <v>0</v>
      </c>
      <c r="R9" s="236" t="s">
        <v>197</v>
      </c>
      <c r="S9" s="236" t="s">
        <v>157</v>
      </c>
      <c r="T9" s="237" t="s">
        <v>157</v>
      </c>
      <c r="U9" s="221">
        <v>0.87629999999999997</v>
      </c>
      <c r="V9" s="221">
        <f>ROUND(E9*U9,2)</f>
        <v>73.92</v>
      </c>
      <c r="W9" s="221"/>
      <c r="X9" s="221" t="s">
        <v>181</v>
      </c>
      <c r="Y9" s="210"/>
      <c r="Z9" s="210"/>
      <c r="AA9" s="210"/>
      <c r="AB9" s="210"/>
      <c r="AC9" s="210"/>
      <c r="AD9" s="210"/>
      <c r="AE9" s="210"/>
      <c r="AF9" s="210"/>
      <c r="AG9" s="210" t="s">
        <v>182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60" t="s">
        <v>198</v>
      </c>
      <c r="D10" s="256"/>
      <c r="E10" s="256"/>
      <c r="F10" s="256"/>
      <c r="G10" s="256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10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61" t="s">
        <v>1095</v>
      </c>
      <c r="D11" s="254"/>
      <c r="E11" s="255">
        <v>84.35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10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1">
        <v>2</v>
      </c>
      <c r="B12" s="232" t="s">
        <v>206</v>
      </c>
      <c r="C12" s="248" t="s">
        <v>207</v>
      </c>
      <c r="D12" s="233" t="s">
        <v>204</v>
      </c>
      <c r="E12" s="234">
        <v>10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5.0200000000000002E-2</v>
      </c>
      <c r="O12" s="234">
        <f>ROUND(E12*N12,2)</f>
        <v>0.5</v>
      </c>
      <c r="P12" s="234">
        <v>0</v>
      </c>
      <c r="Q12" s="234">
        <f>ROUND(E12*P12,2)</f>
        <v>0</v>
      </c>
      <c r="R12" s="236" t="s">
        <v>208</v>
      </c>
      <c r="S12" s="236" t="s">
        <v>157</v>
      </c>
      <c r="T12" s="237" t="s">
        <v>157</v>
      </c>
      <c r="U12" s="221">
        <v>1.006</v>
      </c>
      <c r="V12" s="221">
        <f>ROUND(E12*U12,2)</f>
        <v>10.06</v>
      </c>
      <c r="W12" s="221"/>
      <c r="X12" s="221" t="s">
        <v>181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60" t="s">
        <v>209</v>
      </c>
      <c r="D13" s="256"/>
      <c r="E13" s="256"/>
      <c r="F13" s="256"/>
      <c r="G13" s="256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10"/>
      <c r="Z13" s="210"/>
      <c r="AA13" s="210"/>
      <c r="AB13" s="210"/>
      <c r="AC13" s="210"/>
      <c r="AD13" s="210"/>
      <c r="AE13" s="210"/>
      <c r="AF13" s="210"/>
      <c r="AG13" s="210" t="s">
        <v>199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61" t="s">
        <v>1096</v>
      </c>
      <c r="D14" s="254"/>
      <c r="E14" s="255">
        <v>10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10"/>
      <c r="Z14" s="210"/>
      <c r="AA14" s="210"/>
      <c r="AB14" s="210"/>
      <c r="AC14" s="210"/>
      <c r="AD14" s="210"/>
      <c r="AE14" s="210"/>
      <c r="AF14" s="210"/>
      <c r="AG14" s="210" t="s">
        <v>201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0">
        <v>3</v>
      </c>
      <c r="B15" s="241" t="s">
        <v>1097</v>
      </c>
      <c r="C15" s="250" t="s">
        <v>1098</v>
      </c>
      <c r="D15" s="242" t="s">
        <v>204</v>
      </c>
      <c r="E15" s="243">
        <v>4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1.6000000000000001E-4</v>
      </c>
      <c r="O15" s="243">
        <f>ROUND(E15*N15,2)</f>
        <v>0</v>
      </c>
      <c r="P15" s="243">
        <v>0</v>
      </c>
      <c r="Q15" s="243">
        <f>ROUND(E15*P15,2)</f>
        <v>0</v>
      </c>
      <c r="R15" s="245" t="s">
        <v>197</v>
      </c>
      <c r="S15" s="245" t="s">
        <v>157</v>
      </c>
      <c r="T15" s="246" t="s">
        <v>157</v>
      </c>
      <c r="U15" s="221">
        <v>1.24</v>
      </c>
      <c r="V15" s="221">
        <f>ROUND(E15*U15,2)</f>
        <v>4.96</v>
      </c>
      <c r="W15" s="221"/>
      <c r="X15" s="221" t="s">
        <v>181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4</v>
      </c>
      <c r="B16" s="232" t="s">
        <v>211</v>
      </c>
      <c r="C16" s="248" t="s">
        <v>212</v>
      </c>
      <c r="D16" s="233" t="s">
        <v>204</v>
      </c>
      <c r="E16" s="234">
        <v>10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1.074E-2</v>
      </c>
      <c r="O16" s="234">
        <f>ROUND(E16*N16,2)</f>
        <v>0.11</v>
      </c>
      <c r="P16" s="234">
        <v>0</v>
      </c>
      <c r="Q16" s="234">
        <f>ROUND(E16*P16,2)</f>
        <v>0</v>
      </c>
      <c r="R16" s="236" t="s">
        <v>208</v>
      </c>
      <c r="S16" s="236" t="s">
        <v>157</v>
      </c>
      <c r="T16" s="237" t="s">
        <v>157</v>
      </c>
      <c r="U16" s="221">
        <v>0.51171</v>
      </c>
      <c r="V16" s="221">
        <f>ROUND(E16*U16,2)</f>
        <v>5.12</v>
      </c>
      <c r="W16" s="221"/>
      <c r="X16" s="221" t="s">
        <v>181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182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60" t="s">
        <v>213</v>
      </c>
      <c r="D17" s="256"/>
      <c r="E17" s="256"/>
      <c r="F17" s="256"/>
      <c r="G17" s="256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10"/>
      <c r="Z17" s="210"/>
      <c r="AA17" s="210"/>
      <c r="AB17" s="210"/>
      <c r="AC17" s="210"/>
      <c r="AD17" s="210"/>
      <c r="AE17" s="210"/>
      <c r="AF17" s="210"/>
      <c r="AG17" s="210" t="s">
        <v>199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9" t="str">
        <f>C17</f>
        <v>jakoukoliv maltou, z pomocného pracovního lešení o výšce podlahy do 1900 mm a pro zatížení do 1,5 kPa,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61" t="s">
        <v>1099</v>
      </c>
      <c r="D18" s="254"/>
      <c r="E18" s="255">
        <v>10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10"/>
      <c r="Z18" s="210"/>
      <c r="AA18" s="210"/>
      <c r="AB18" s="210"/>
      <c r="AC18" s="210"/>
      <c r="AD18" s="210"/>
      <c r="AE18" s="210"/>
      <c r="AF18" s="210"/>
      <c r="AG18" s="210" t="s">
        <v>201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5</v>
      </c>
      <c r="B19" s="232" t="s">
        <v>705</v>
      </c>
      <c r="C19" s="248" t="s">
        <v>706</v>
      </c>
      <c r="D19" s="233" t="s">
        <v>204</v>
      </c>
      <c r="E19" s="234">
        <v>32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8.6700000000000006E-3</v>
      </c>
      <c r="O19" s="234">
        <f>ROUND(E19*N19,2)</f>
        <v>0.28000000000000003</v>
      </c>
      <c r="P19" s="234">
        <v>0</v>
      </c>
      <c r="Q19" s="234">
        <f>ROUND(E19*P19,2)</f>
        <v>0</v>
      </c>
      <c r="R19" s="236" t="s">
        <v>208</v>
      </c>
      <c r="S19" s="236" t="s">
        <v>157</v>
      </c>
      <c r="T19" s="237" t="s">
        <v>157</v>
      </c>
      <c r="U19" s="221">
        <v>0.35974</v>
      </c>
      <c r="V19" s="221">
        <f>ROUND(E19*U19,2)</f>
        <v>11.51</v>
      </c>
      <c r="W19" s="221"/>
      <c r="X19" s="221" t="s">
        <v>181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60" t="s">
        <v>213</v>
      </c>
      <c r="D20" s="256"/>
      <c r="E20" s="256"/>
      <c r="F20" s="256"/>
      <c r="G20" s="256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10"/>
      <c r="Z20" s="210"/>
      <c r="AA20" s="210"/>
      <c r="AB20" s="210"/>
      <c r="AC20" s="210"/>
      <c r="AD20" s="210"/>
      <c r="AE20" s="210"/>
      <c r="AF20" s="210"/>
      <c r="AG20" s="210" t="s">
        <v>199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9" t="str">
        <f>C20</f>
        <v>jakoukoliv maltou, z pomocného pracovního lešení o výšce podlahy do 1900 mm a pro zatížení do 1,5 kPa,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61" t="s">
        <v>1100</v>
      </c>
      <c r="D21" s="254"/>
      <c r="E21" s="255">
        <v>32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10"/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1">
        <v>6</v>
      </c>
      <c r="B22" s="232" t="s">
        <v>215</v>
      </c>
      <c r="C22" s="248" t="s">
        <v>216</v>
      </c>
      <c r="D22" s="233" t="s">
        <v>217</v>
      </c>
      <c r="E22" s="234">
        <v>12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2.5989999999999999E-2</v>
      </c>
      <c r="O22" s="234">
        <f>ROUND(E22*N22,2)</f>
        <v>0.31</v>
      </c>
      <c r="P22" s="234">
        <v>0</v>
      </c>
      <c r="Q22" s="234">
        <f>ROUND(E22*P22,2)</f>
        <v>0</v>
      </c>
      <c r="R22" s="236" t="s">
        <v>208</v>
      </c>
      <c r="S22" s="236" t="s">
        <v>157</v>
      </c>
      <c r="T22" s="237" t="s">
        <v>157</v>
      </c>
      <c r="U22" s="221">
        <v>0.26900000000000002</v>
      </c>
      <c r="V22" s="221">
        <f>ROUND(E22*U22,2)</f>
        <v>3.23</v>
      </c>
      <c r="W22" s="221"/>
      <c r="X22" s="221" t="s">
        <v>181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60" t="s">
        <v>218</v>
      </c>
      <c r="D23" s="256"/>
      <c r="E23" s="256"/>
      <c r="F23" s="256"/>
      <c r="G23" s="256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10"/>
      <c r="Z23" s="210"/>
      <c r="AA23" s="210"/>
      <c r="AB23" s="210"/>
      <c r="AC23" s="210"/>
      <c r="AD23" s="210"/>
      <c r="AE23" s="210"/>
      <c r="AF23" s="210"/>
      <c r="AG23" s="210" t="s">
        <v>199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61" t="s">
        <v>1101</v>
      </c>
      <c r="D24" s="254"/>
      <c r="E24" s="255">
        <v>12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10"/>
      <c r="Z24" s="210"/>
      <c r="AA24" s="210"/>
      <c r="AB24" s="210"/>
      <c r="AC24" s="210"/>
      <c r="AD24" s="210"/>
      <c r="AE24" s="210"/>
      <c r="AF24" s="210"/>
      <c r="AG24" s="210" t="s">
        <v>201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1">
        <v>7</v>
      </c>
      <c r="B25" s="232" t="s">
        <v>220</v>
      </c>
      <c r="C25" s="248" t="s">
        <v>221</v>
      </c>
      <c r="D25" s="233" t="s">
        <v>217</v>
      </c>
      <c r="E25" s="234">
        <v>235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3.465E-2</v>
      </c>
      <c r="O25" s="234">
        <f>ROUND(E25*N25,2)</f>
        <v>8.14</v>
      </c>
      <c r="P25" s="234">
        <v>0</v>
      </c>
      <c r="Q25" s="234">
        <f>ROUND(E25*P25,2)</f>
        <v>0</v>
      </c>
      <c r="R25" s="236" t="s">
        <v>208</v>
      </c>
      <c r="S25" s="236" t="s">
        <v>157</v>
      </c>
      <c r="T25" s="237" t="s">
        <v>157</v>
      </c>
      <c r="U25" s="221">
        <v>0.29799999999999999</v>
      </c>
      <c r="V25" s="221">
        <f>ROUND(E25*U25,2)</f>
        <v>70.03</v>
      </c>
      <c r="W25" s="221"/>
      <c r="X25" s="221" t="s">
        <v>181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60" t="s">
        <v>218</v>
      </c>
      <c r="D26" s="256"/>
      <c r="E26" s="256"/>
      <c r="F26" s="256"/>
      <c r="G26" s="256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10"/>
      <c r="Z26" s="210"/>
      <c r="AA26" s="210"/>
      <c r="AB26" s="210"/>
      <c r="AC26" s="210"/>
      <c r="AD26" s="210"/>
      <c r="AE26" s="210"/>
      <c r="AF26" s="210"/>
      <c r="AG26" s="210" t="s">
        <v>199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61" t="s">
        <v>1102</v>
      </c>
      <c r="D27" s="254"/>
      <c r="E27" s="255">
        <v>235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10"/>
      <c r="Z27" s="210"/>
      <c r="AA27" s="210"/>
      <c r="AB27" s="210"/>
      <c r="AC27" s="210"/>
      <c r="AD27" s="210"/>
      <c r="AE27" s="210"/>
      <c r="AF27" s="210"/>
      <c r="AG27" s="210" t="s">
        <v>201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1">
        <v>8</v>
      </c>
      <c r="B28" s="232" t="s">
        <v>223</v>
      </c>
      <c r="C28" s="248" t="s">
        <v>224</v>
      </c>
      <c r="D28" s="233" t="s">
        <v>196</v>
      </c>
      <c r="E28" s="234">
        <v>72.900000000000006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6.8000000000000005E-2</v>
      </c>
      <c r="O28" s="234">
        <f>ROUND(E28*N28,2)</f>
        <v>4.96</v>
      </c>
      <c r="P28" s="234">
        <v>0</v>
      </c>
      <c r="Q28" s="234">
        <f>ROUND(E28*P28,2)</f>
        <v>0</v>
      </c>
      <c r="R28" s="236" t="s">
        <v>208</v>
      </c>
      <c r="S28" s="236" t="s">
        <v>157</v>
      </c>
      <c r="T28" s="237" t="s">
        <v>157</v>
      </c>
      <c r="U28" s="221">
        <v>0.71397999999999995</v>
      </c>
      <c r="V28" s="221">
        <f>ROUND(E28*U28,2)</f>
        <v>52.05</v>
      </c>
      <c r="W28" s="221"/>
      <c r="X28" s="221" t="s">
        <v>181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60" t="s">
        <v>218</v>
      </c>
      <c r="D29" s="256"/>
      <c r="E29" s="256"/>
      <c r="F29" s="256"/>
      <c r="G29" s="256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10"/>
      <c r="Z29" s="210"/>
      <c r="AA29" s="210"/>
      <c r="AB29" s="210"/>
      <c r="AC29" s="210"/>
      <c r="AD29" s="210"/>
      <c r="AE29" s="210"/>
      <c r="AF29" s="210"/>
      <c r="AG29" s="210" t="s">
        <v>199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61" t="s">
        <v>1103</v>
      </c>
      <c r="D30" s="254"/>
      <c r="E30" s="255">
        <v>70.5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10"/>
      <c r="Z30" s="210"/>
      <c r="AA30" s="210"/>
      <c r="AB30" s="210"/>
      <c r="AC30" s="210"/>
      <c r="AD30" s="210"/>
      <c r="AE30" s="210"/>
      <c r="AF30" s="210"/>
      <c r="AG30" s="210" t="s">
        <v>201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61" t="s">
        <v>1104</v>
      </c>
      <c r="D31" s="254"/>
      <c r="E31" s="255">
        <v>2.4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10"/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1">
        <v>9</v>
      </c>
      <c r="B32" s="232" t="s">
        <v>227</v>
      </c>
      <c r="C32" s="248" t="s">
        <v>228</v>
      </c>
      <c r="D32" s="233" t="s">
        <v>196</v>
      </c>
      <c r="E32" s="234">
        <v>80.19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3.6069999999999998E-2</v>
      </c>
      <c r="O32" s="234">
        <f>ROUND(E32*N32,2)</f>
        <v>2.89</v>
      </c>
      <c r="P32" s="234">
        <v>0</v>
      </c>
      <c r="Q32" s="234">
        <f>ROUND(E32*P32,2)</f>
        <v>0</v>
      </c>
      <c r="R32" s="236" t="s">
        <v>208</v>
      </c>
      <c r="S32" s="236" t="s">
        <v>157</v>
      </c>
      <c r="T32" s="237" t="s">
        <v>157</v>
      </c>
      <c r="U32" s="221">
        <v>1.58036</v>
      </c>
      <c r="V32" s="221">
        <f>ROUND(E32*U32,2)</f>
        <v>126.73</v>
      </c>
      <c r="W32" s="221"/>
      <c r="X32" s="221" t="s">
        <v>181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182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60" t="s">
        <v>229</v>
      </c>
      <c r="D33" s="256"/>
      <c r="E33" s="256"/>
      <c r="F33" s="256"/>
      <c r="G33" s="256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10"/>
      <c r="Z33" s="210"/>
      <c r="AA33" s="210"/>
      <c r="AB33" s="210"/>
      <c r="AC33" s="210"/>
      <c r="AD33" s="210"/>
      <c r="AE33" s="210"/>
      <c r="AF33" s="210"/>
      <c r="AG33" s="210" t="s">
        <v>199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61" t="s">
        <v>1105</v>
      </c>
      <c r="D34" s="254"/>
      <c r="E34" s="255">
        <v>80.19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10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10</v>
      </c>
      <c r="B35" s="232" t="s">
        <v>240</v>
      </c>
      <c r="C35" s="248" t="s">
        <v>241</v>
      </c>
      <c r="D35" s="233" t="s">
        <v>237</v>
      </c>
      <c r="E35" s="234">
        <v>0.85499999999999998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4">
        <v>2.5</v>
      </c>
      <c r="O35" s="234">
        <f>ROUND(E35*N35,2)</f>
        <v>2.14</v>
      </c>
      <c r="P35" s="234">
        <v>0</v>
      </c>
      <c r="Q35" s="234">
        <f>ROUND(E35*P35,2)</f>
        <v>0</v>
      </c>
      <c r="R35" s="236" t="s">
        <v>208</v>
      </c>
      <c r="S35" s="236" t="s">
        <v>157</v>
      </c>
      <c r="T35" s="237" t="s">
        <v>157</v>
      </c>
      <c r="U35" s="221">
        <v>5.33</v>
      </c>
      <c r="V35" s="221">
        <f>ROUND(E35*U35,2)</f>
        <v>4.5599999999999996</v>
      </c>
      <c r="W35" s="221"/>
      <c r="X35" s="221" t="s">
        <v>181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60" t="s">
        <v>238</v>
      </c>
      <c r="D36" s="256"/>
      <c r="E36" s="256"/>
      <c r="F36" s="256"/>
      <c r="G36" s="256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10"/>
      <c r="Z36" s="210"/>
      <c r="AA36" s="210"/>
      <c r="AB36" s="210"/>
      <c r="AC36" s="210"/>
      <c r="AD36" s="210"/>
      <c r="AE36" s="210"/>
      <c r="AF36" s="210"/>
      <c r="AG36" s="210" t="s">
        <v>199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61" t="s">
        <v>1106</v>
      </c>
      <c r="D37" s="254"/>
      <c r="E37" s="255">
        <v>0.85499999999999998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10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1">
        <v>11</v>
      </c>
      <c r="B38" s="232" t="s">
        <v>257</v>
      </c>
      <c r="C38" s="248" t="s">
        <v>258</v>
      </c>
      <c r="D38" s="233" t="s">
        <v>237</v>
      </c>
      <c r="E38" s="234">
        <v>0.85499999999999998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4">
        <v>1.919</v>
      </c>
      <c r="O38" s="234">
        <f>ROUND(E38*N38,2)</f>
        <v>1.64</v>
      </c>
      <c r="P38" s="234">
        <v>0</v>
      </c>
      <c r="Q38" s="234">
        <f>ROUND(E38*P38,2)</f>
        <v>0</v>
      </c>
      <c r="R38" s="236" t="s">
        <v>197</v>
      </c>
      <c r="S38" s="236" t="s">
        <v>157</v>
      </c>
      <c r="T38" s="237" t="s">
        <v>157</v>
      </c>
      <c r="U38" s="221">
        <v>2.3170000000000002</v>
      </c>
      <c r="V38" s="221">
        <f>ROUND(E38*U38,2)</f>
        <v>1.98</v>
      </c>
      <c r="W38" s="221"/>
      <c r="X38" s="221" t="s">
        <v>181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61" t="s">
        <v>1107</v>
      </c>
      <c r="D39" s="254"/>
      <c r="E39" s="255">
        <v>0.85499999999999998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10"/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12</v>
      </c>
      <c r="B40" s="232" t="s">
        <v>260</v>
      </c>
      <c r="C40" s="248" t="s">
        <v>261</v>
      </c>
      <c r="D40" s="233" t="s">
        <v>237</v>
      </c>
      <c r="E40" s="234">
        <v>1.125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4">
        <v>2.1230000000000002</v>
      </c>
      <c r="O40" s="234">
        <f>ROUND(E40*N40,2)</f>
        <v>2.39</v>
      </c>
      <c r="P40" s="234">
        <v>0</v>
      </c>
      <c r="Q40" s="234">
        <f>ROUND(E40*P40,2)</f>
        <v>0</v>
      </c>
      <c r="R40" s="236" t="s">
        <v>197</v>
      </c>
      <c r="S40" s="236" t="s">
        <v>157</v>
      </c>
      <c r="T40" s="237" t="s">
        <v>157</v>
      </c>
      <c r="U40" s="221">
        <v>1.8360000000000001</v>
      </c>
      <c r="V40" s="221">
        <f>ROUND(E40*U40,2)</f>
        <v>2.0699999999999998</v>
      </c>
      <c r="W40" s="221"/>
      <c r="X40" s="221" t="s">
        <v>181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60" t="s">
        <v>262</v>
      </c>
      <c r="D41" s="256"/>
      <c r="E41" s="256"/>
      <c r="F41" s="256"/>
      <c r="G41" s="256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10"/>
      <c r="Z41" s="210"/>
      <c r="AA41" s="210"/>
      <c r="AB41" s="210"/>
      <c r="AC41" s="210"/>
      <c r="AD41" s="210"/>
      <c r="AE41" s="210"/>
      <c r="AF41" s="210"/>
      <c r="AG41" s="210" t="s">
        <v>199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39" t="str">
        <f>C41</f>
        <v>pod mazaniny a dlažby, popř. na plochých střechách, vodorovný nebo ve spádu, s udusáním a urovnáním povrchu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61" t="s">
        <v>1108</v>
      </c>
      <c r="D42" s="254"/>
      <c r="E42" s="255">
        <v>1.125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10"/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1">
        <v>13</v>
      </c>
      <c r="B43" s="232" t="s">
        <v>271</v>
      </c>
      <c r="C43" s="248" t="s">
        <v>272</v>
      </c>
      <c r="D43" s="233" t="s">
        <v>217</v>
      </c>
      <c r="E43" s="234">
        <v>23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4">
        <v>3.2000000000000003E-4</v>
      </c>
      <c r="O43" s="234">
        <f>ROUND(E43*N43,2)</f>
        <v>0.01</v>
      </c>
      <c r="P43" s="234">
        <v>0</v>
      </c>
      <c r="Q43" s="234">
        <f>ROUND(E43*P43,2)</f>
        <v>0</v>
      </c>
      <c r="R43" s="236" t="s">
        <v>273</v>
      </c>
      <c r="S43" s="236" t="s">
        <v>157</v>
      </c>
      <c r="T43" s="237" t="s">
        <v>157</v>
      </c>
      <c r="U43" s="221">
        <v>0.23599999999999999</v>
      </c>
      <c r="V43" s="221">
        <f>ROUND(E43*U43,2)</f>
        <v>5.43</v>
      </c>
      <c r="W43" s="221"/>
      <c r="X43" s="221" t="s">
        <v>181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61" t="s">
        <v>1109</v>
      </c>
      <c r="D44" s="254"/>
      <c r="E44" s="255">
        <v>23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10"/>
      <c r="Z44" s="210"/>
      <c r="AA44" s="210"/>
      <c r="AB44" s="210"/>
      <c r="AC44" s="210"/>
      <c r="AD44" s="210"/>
      <c r="AE44" s="210"/>
      <c r="AF44" s="210"/>
      <c r="AG44" s="210" t="s">
        <v>201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0">
        <v>14</v>
      </c>
      <c r="B45" s="241" t="s">
        <v>1110</v>
      </c>
      <c r="C45" s="250" t="s">
        <v>1111</v>
      </c>
      <c r="D45" s="242" t="s">
        <v>204</v>
      </c>
      <c r="E45" s="243">
        <v>16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1.4E-3</v>
      </c>
      <c r="O45" s="243">
        <f>ROUND(E45*N45,2)</f>
        <v>0.02</v>
      </c>
      <c r="P45" s="243">
        <v>0</v>
      </c>
      <c r="Q45" s="243">
        <f>ROUND(E45*P45,2)</f>
        <v>0</v>
      </c>
      <c r="R45" s="245" t="s">
        <v>273</v>
      </c>
      <c r="S45" s="245" t="s">
        <v>157</v>
      </c>
      <c r="T45" s="246" t="s">
        <v>157</v>
      </c>
      <c r="U45" s="221">
        <v>0.15</v>
      </c>
      <c r="V45" s="221">
        <f>ROUND(E45*U45,2)</f>
        <v>2.4</v>
      </c>
      <c r="W45" s="221"/>
      <c r="X45" s="221" t="s">
        <v>181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182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0">
        <v>15</v>
      </c>
      <c r="B46" s="241" t="s">
        <v>724</v>
      </c>
      <c r="C46" s="250" t="s">
        <v>725</v>
      </c>
      <c r="D46" s="242" t="s">
        <v>196</v>
      </c>
      <c r="E46" s="243">
        <v>0.04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 t="s">
        <v>273</v>
      </c>
      <c r="S46" s="245" t="s">
        <v>157</v>
      </c>
      <c r="T46" s="246" t="s">
        <v>157</v>
      </c>
      <c r="U46" s="221">
        <v>0.13</v>
      </c>
      <c r="V46" s="221">
        <f>ROUND(E46*U46,2)</f>
        <v>0.01</v>
      </c>
      <c r="W46" s="221"/>
      <c r="X46" s="221" t="s">
        <v>181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182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0">
        <v>16</v>
      </c>
      <c r="B47" s="241" t="s">
        <v>292</v>
      </c>
      <c r="C47" s="250" t="s">
        <v>293</v>
      </c>
      <c r="D47" s="242" t="s">
        <v>294</v>
      </c>
      <c r="E47" s="243">
        <v>36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5"/>
      <c r="S47" s="245" t="s">
        <v>180</v>
      </c>
      <c r="T47" s="246" t="s">
        <v>158</v>
      </c>
      <c r="U47" s="221">
        <v>1</v>
      </c>
      <c r="V47" s="221">
        <f>ROUND(E47*U47,2)</f>
        <v>36</v>
      </c>
      <c r="W47" s="221"/>
      <c r="X47" s="221" t="s">
        <v>181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182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1">
        <v>17</v>
      </c>
      <c r="B48" s="232" t="s">
        <v>301</v>
      </c>
      <c r="C48" s="248" t="s">
        <v>302</v>
      </c>
      <c r="D48" s="233" t="s">
        <v>196</v>
      </c>
      <c r="E48" s="234">
        <v>46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2.5500000000000002E-3</v>
      </c>
      <c r="O48" s="234">
        <f>ROUND(E48*N48,2)</f>
        <v>0.12</v>
      </c>
      <c r="P48" s="234">
        <v>0</v>
      </c>
      <c r="Q48" s="234">
        <f>ROUND(E48*P48,2)</f>
        <v>0</v>
      </c>
      <c r="R48" s="236" t="s">
        <v>297</v>
      </c>
      <c r="S48" s="236" t="s">
        <v>157</v>
      </c>
      <c r="T48" s="237" t="s">
        <v>157</v>
      </c>
      <c r="U48" s="221">
        <v>1.16123</v>
      </c>
      <c r="V48" s="221">
        <f>ROUND(E48*U48,2)</f>
        <v>53.42</v>
      </c>
      <c r="W48" s="221"/>
      <c r="X48" s="221" t="s">
        <v>298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299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303</v>
      </c>
      <c r="D49" s="238"/>
      <c r="E49" s="238"/>
      <c r="F49" s="238"/>
      <c r="G49" s="238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10"/>
      <c r="Z49" s="210"/>
      <c r="AA49" s="210"/>
      <c r="AB49" s="210"/>
      <c r="AC49" s="210"/>
      <c r="AD49" s="210"/>
      <c r="AE49" s="210"/>
      <c r="AF49" s="210"/>
      <c r="AG49" s="210" t="s">
        <v>162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61" t="s">
        <v>1112</v>
      </c>
      <c r="D50" s="254"/>
      <c r="E50" s="255">
        <v>46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10"/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0">
        <v>18</v>
      </c>
      <c r="B51" s="241" t="s">
        <v>1113</v>
      </c>
      <c r="C51" s="250" t="s">
        <v>1114</v>
      </c>
      <c r="D51" s="242" t="s">
        <v>204</v>
      </c>
      <c r="E51" s="243">
        <v>4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8.9999999999999998E-4</v>
      </c>
      <c r="O51" s="243">
        <f>ROUND(E51*N51,2)</f>
        <v>0</v>
      </c>
      <c r="P51" s="243">
        <v>0</v>
      </c>
      <c r="Q51" s="243">
        <f>ROUND(E51*P51,2)</f>
        <v>0</v>
      </c>
      <c r="R51" s="245" t="s">
        <v>311</v>
      </c>
      <c r="S51" s="245" t="s">
        <v>157</v>
      </c>
      <c r="T51" s="246" t="s">
        <v>157</v>
      </c>
      <c r="U51" s="221">
        <v>0</v>
      </c>
      <c r="V51" s="221">
        <f>ROUND(E51*U51,2)</f>
        <v>0</v>
      </c>
      <c r="W51" s="221"/>
      <c r="X51" s="221" t="s">
        <v>312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1">
        <v>19</v>
      </c>
      <c r="B52" s="232" t="s">
        <v>316</v>
      </c>
      <c r="C52" s="248" t="s">
        <v>317</v>
      </c>
      <c r="D52" s="233" t="s">
        <v>196</v>
      </c>
      <c r="E52" s="234">
        <v>52.9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1.9199999999999998E-2</v>
      </c>
      <c r="O52" s="234">
        <f>ROUND(E52*N52,2)</f>
        <v>1.02</v>
      </c>
      <c r="P52" s="234">
        <v>0</v>
      </c>
      <c r="Q52" s="234">
        <f>ROUND(E52*P52,2)</f>
        <v>0</v>
      </c>
      <c r="R52" s="236" t="s">
        <v>311</v>
      </c>
      <c r="S52" s="236" t="s">
        <v>157</v>
      </c>
      <c r="T52" s="237" t="s">
        <v>157</v>
      </c>
      <c r="U52" s="221">
        <v>0</v>
      </c>
      <c r="V52" s="221">
        <f>ROUND(E52*U52,2)</f>
        <v>0</v>
      </c>
      <c r="W52" s="221"/>
      <c r="X52" s="221" t="s">
        <v>312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61" t="s">
        <v>314</v>
      </c>
      <c r="D53" s="254"/>
      <c r="E53" s="255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10"/>
      <c r="Z53" s="210"/>
      <c r="AA53" s="210"/>
      <c r="AB53" s="210"/>
      <c r="AC53" s="210"/>
      <c r="AD53" s="210"/>
      <c r="AE53" s="210"/>
      <c r="AF53" s="210"/>
      <c r="AG53" s="210" t="s">
        <v>201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61" t="s">
        <v>1115</v>
      </c>
      <c r="D54" s="254"/>
      <c r="E54" s="255">
        <v>52.9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10"/>
      <c r="Z54" s="210"/>
      <c r="AA54" s="210"/>
      <c r="AB54" s="210"/>
      <c r="AC54" s="210"/>
      <c r="AD54" s="210"/>
      <c r="AE54" s="210"/>
      <c r="AF54" s="210"/>
      <c r="AG54" s="210" t="s">
        <v>201</v>
      </c>
      <c r="AH54" s="210">
        <v>5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33.75" outlineLevel="1" x14ac:dyDescent="0.2">
      <c r="A55" s="231">
        <v>20</v>
      </c>
      <c r="B55" s="232" t="s">
        <v>322</v>
      </c>
      <c r="C55" s="248" t="s">
        <v>323</v>
      </c>
      <c r="D55" s="233" t="s">
        <v>248</v>
      </c>
      <c r="E55" s="234">
        <v>34.35651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6" t="s">
        <v>208</v>
      </c>
      <c r="S55" s="236" t="s">
        <v>157</v>
      </c>
      <c r="T55" s="237" t="s">
        <v>157</v>
      </c>
      <c r="U55" s="221">
        <v>2.1</v>
      </c>
      <c r="V55" s="221">
        <f>ROUND(E55*U55,2)</f>
        <v>72.150000000000006</v>
      </c>
      <c r="W55" s="221"/>
      <c r="X55" s="221" t="s">
        <v>324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325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60" t="s">
        <v>326</v>
      </c>
      <c r="D56" s="256"/>
      <c r="E56" s="256"/>
      <c r="F56" s="256"/>
      <c r="G56" s="256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10"/>
      <c r="Z56" s="210"/>
      <c r="AA56" s="210"/>
      <c r="AB56" s="210"/>
      <c r="AC56" s="210"/>
      <c r="AD56" s="210"/>
      <c r="AE56" s="210"/>
      <c r="AF56" s="210"/>
      <c r="AG56" s="210" t="s">
        <v>199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4" t="s">
        <v>152</v>
      </c>
      <c r="B57" s="225" t="s">
        <v>94</v>
      </c>
      <c r="C57" s="247" t="s">
        <v>95</v>
      </c>
      <c r="D57" s="226"/>
      <c r="E57" s="227"/>
      <c r="F57" s="228"/>
      <c r="G57" s="228">
        <f>SUMIF(AG58:AG90,"&lt;&gt;NOR",G58:G90)</f>
        <v>0</v>
      </c>
      <c r="H57" s="228"/>
      <c r="I57" s="228">
        <f>SUM(I58:I90)</f>
        <v>0</v>
      </c>
      <c r="J57" s="228"/>
      <c r="K57" s="228">
        <f>SUM(K58:K90)</f>
        <v>0</v>
      </c>
      <c r="L57" s="228"/>
      <c r="M57" s="228">
        <f>SUM(M58:M90)</f>
        <v>0</v>
      </c>
      <c r="N57" s="227"/>
      <c r="O57" s="227">
        <f>SUM(O58:O90)</f>
        <v>0.12</v>
      </c>
      <c r="P57" s="227"/>
      <c r="Q57" s="227">
        <f>SUM(Q58:Q90)</f>
        <v>23.669999999999998</v>
      </c>
      <c r="R57" s="228"/>
      <c r="S57" s="228"/>
      <c r="T57" s="229"/>
      <c r="U57" s="223"/>
      <c r="V57" s="223">
        <f>SUM(V58:V90)</f>
        <v>783.81000000000006</v>
      </c>
      <c r="W57" s="223"/>
      <c r="X57" s="223"/>
      <c r="AG57" t="s">
        <v>153</v>
      </c>
    </row>
    <row r="58" spans="1:60" outlineLevel="1" x14ac:dyDescent="0.2">
      <c r="A58" s="231">
        <v>21</v>
      </c>
      <c r="B58" s="232" t="s">
        <v>341</v>
      </c>
      <c r="C58" s="248" t="s">
        <v>342</v>
      </c>
      <c r="D58" s="233" t="s">
        <v>196</v>
      </c>
      <c r="E58" s="234">
        <v>46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0.02</v>
      </c>
      <c r="Q58" s="234">
        <f>ROUND(E58*P58,2)</f>
        <v>0.92</v>
      </c>
      <c r="R58" s="236" t="s">
        <v>329</v>
      </c>
      <c r="S58" s="236" t="s">
        <v>157</v>
      </c>
      <c r="T58" s="237" t="s">
        <v>157</v>
      </c>
      <c r="U58" s="221">
        <v>7.8E-2</v>
      </c>
      <c r="V58" s="221">
        <f>ROUND(E58*U58,2)</f>
        <v>3.59</v>
      </c>
      <c r="W58" s="221"/>
      <c r="X58" s="221" t="s">
        <v>181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182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60" t="s">
        <v>343</v>
      </c>
      <c r="D59" s="256"/>
      <c r="E59" s="256"/>
      <c r="F59" s="256"/>
      <c r="G59" s="256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10"/>
      <c r="Z59" s="210"/>
      <c r="AA59" s="210"/>
      <c r="AB59" s="210"/>
      <c r="AC59" s="210"/>
      <c r="AD59" s="210"/>
      <c r="AE59" s="210"/>
      <c r="AF59" s="210"/>
      <c r="AG59" s="210" t="s">
        <v>199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22</v>
      </c>
      <c r="B60" s="232" t="s">
        <v>349</v>
      </c>
      <c r="C60" s="248" t="s">
        <v>350</v>
      </c>
      <c r="D60" s="233" t="s">
        <v>217</v>
      </c>
      <c r="E60" s="234">
        <v>23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4">
        <v>0</v>
      </c>
      <c r="O60" s="234">
        <f>ROUND(E60*N60,2)</f>
        <v>0</v>
      </c>
      <c r="P60" s="234">
        <v>4.0000000000000002E-4</v>
      </c>
      <c r="Q60" s="234">
        <f>ROUND(E60*P60,2)</f>
        <v>0.01</v>
      </c>
      <c r="R60" s="236" t="s">
        <v>329</v>
      </c>
      <c r="S60" s="236" t="s">
        <v>157</v>
      </c>
      <c r="T60" s="237" t="s">
        <v>157</v>
      </c>
      <c r="U60" s="221">
        <v>7.0000000000000007E-2</v>
      </c>
      <c r="V60" s="221">
        <f>ROUND(E60*U60,2)</f>
        <v>1.61</v>
      </c>
      <c r="W60" s="221"/>
      <c r="X60" s="221" t="s">
        <v>181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182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61" t="s">
        <v>1116</v>
      </c>
      <c r="D61" s="254"/>
      <c r="E61" s="255">
        <v>23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10"/>
      <c r="Z61" s="210"/>
      <c r="AA61" s="210"/>
      <c r="AB61" s="210"/>
      <c r="AC61" s="210"/>
      <c r="AD61" s="210"/>
      <c r="AE61" s="210"/>
      <c r="AF61" s="210"/>
      <c r="AG61" s="210" t="s">
        <v>201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23</v>
      </c>
      <c r="B62" s="232" t="s">
        <v>356</v>
      </c>
      <c r="C62" s="248" t="s">
        <v>357</v>
      </c>
      <c r="D62" s="233" t="s">
        <v>217</v>
      </c>
      <c r="E62" s="234">
        <v>482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4.6000000000000001E-4</v>
      </c>
      <c r="Q62" s="234">
        <f>ROUND(E62*P62,2)</f>
        <v>0.22</v>
      </c>
      <c r="R62" s="236" t="s">
        <v>329</v>
      </c>
      <c r="S62" s="236" t="s">
        <v>157</v>
      </c>
      <c r="T62" s="237" t="s">
        <v>157</v>
      </c>
      <c r="U62" s="221">
        <v>0.81</v>
      </c>
      <c r="V62" s="221">
        <f>ROUND(E62*U62,2)</f>
        <v>390.42</v>
      </c>
      <c r="W62" s="221"/>
      <c r="X62" s="221" t="s">
        <v>181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182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61" t="s">
        <v>1117</v>
      </c>
      <c r="D63" s="254"/>
      <c r="E63" s="255">
        <v>470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10"/>
      <c r="Z63" s="210"/>
      <c r="AA63" s="210"/>
      <c r="AB63" s="210"/>
      <c r="AC63" s="210"/>
      <c r="AD63" s="210"/>
      <c r="AE63" s="210"/>
      <c r="AF63" s="210"/>
      <c r="AG63" s="210" t="s">
        <v>201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61" t="s">
        <v>1101</v>
      </c>
      <c r="D64" s="254"/>
      <c r="E64" s="255">
        <v>12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10"/>
      <c r="Z64" s="210"/>
      <c r="AA64" s="210"/>
      <c r="AB64" s="210"/>
      <c r="AC64" s="210"/>
      <c r="AD64" s="210"/>
      <c r="AE64" s="210"/>
      <c r="AF64" s="210"/>
      <c r="AG64" s="210" t="s">
        <v>201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1">
        <v>24</v>
      </c>
      <c r="B65" s="232" t="s">
        <v>1118</v>
      </c>
      <c r="C65" s="248" t="s">
        <v>1119</v>
      </c>
      <c r="D65" s="233" t="s">
        <v>217</v>
      </c>
      <c r="E65" s="234">
        <v>57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4.6000000000000001E-4</v>
      </c>
      <c r="Q65" s="234">
        <f>ROUND(E65*P65,2)</f>
        <v>0.03</v>
      </c>
      <c r="R65" s="236" t="s">
        <v>329</v>
      </c>
      <c r="S65" s="236" t="s">
        <v>157</v>
      </c>
      <c r="T65" s="237" t="s">
        <v>157</v>
      </c>
      <c r="U65" s="221">
        <v>1.5</v>
      </c>
      <c r="V65" s="221">
        <f>ROUND(E65*U65,2)</f>
        <v>85.5</v>
      </c>
      <c r="W65" s="221"/>
      <c r="X65" s="221" t="s">
        <v>181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182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61" t="s">
        <v>1120</v>
      </c>
      <c r="D66" s="254"/>
      <c r="E66" s="255">
        <v>57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10"/>
      <c r="Z66" s="210"/>
      <c r="AA66" s="210"/>
      <c r="AB66" s="210"/>
      <c r="AC66" s="210"/>
      <c r="AD66" s="210"/>
      <c r="AE66" s="210"/>
      <c r="AF66" s="210"/>
      <c r="AG66" s="210" t="s">
        <v>201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31">
        <v>25</v>
      </c>
      <c r="B67" s="232" t="s">
        <v>962</v>
      </c>
      <c r="C67" s="248" t="s">
        <v>963</v>
      </c>
      <c r="D67" s="233" t="s">
        <v>204</v>
      </c>
      <c r="E67" s="234">
        <v>5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3.4000000000000002E-4</v>
      </c>
      <c r="O67" s="234">
        <f>ROUND(E67*N67,2)</f>
        <v>0</v>
      </c>
      <c r="P67" s="234">
        <v>2.5000000000000001E-2</v>
      </c>
      <c r="Q67" s="234">
        <f>ROUND(E67*P67,2)</f>
        <v>0.13</v>
      </c>
      <c r="R67" s="236" t="s">
        <v>329</v>
      </c>
      <c r="S67" s="236" t="s">
        <v>157</v>
      </c>
      <c r="T67" s="237" t="s">
        <v>157</v>
      </c>
      <c r="U67" s="221">
        <v>0.21299999999999999</v>
      </c>
      <c r="V67" s="221">
        <f>ROUND(E67*U67,2)</f>
        <v>1.07</v>
      </c>
      <c r="W67" s="221"/>
      <c r="X67" s="221" t="s">
        <v>181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182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60" t="s">
        <v>746</v>
      </c>
      <c r="D68" s="256"/>
      <c r="E68" s="256"/>
      <c r="F68" s="256"/>
      <c r="G68" s="256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10"/>
      <c r="Z68" s="210"/>
      <c r="AA68" s="210"/>
      <c r="AB68" s="210"/>
      <c r="AC68" s="210"/>
      <c r="AD68" s="210"/>
      <c r="AE68" s="210"/>
      <c r="AF68" s="210"/>
      <c r="AG68" s="210" t="s">
        <v>199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61" t="s">
        <v>1121</v>
      </c>
      <c r="D69" s="254"/>
      <c r="E69" s="255">
        <v>5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10"/>
      <c r="Z69" s="210"/>
      <c r="AA69" s="210"/>
      <c r="AB69" s="210"/>
      <c r="AC69" s="210"/>
      <c r="AD69" s="210"/>
      <c r="AE69" s="210"/>
      <c r="AF69" s="210"/>
      <c r="AG69" s="210" t="s">
        <v>201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31">
        <v>26</v>
      </c>
      <c r="B70" s="232" t="s">
        <v>964</v>
      </c>
      <c r="C70" s="248" t="s">
        <v>965</v>
      </c>
      <c r="D70" s="233" t="s">
        <v>204</v>
      </c>
      <c r="E70" s="234">
        <v>9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4">
        <v>3.4000000000000002E-4</v>
      </c>
      <c r="O70" s="234">
        <f>ROUND(E70*N70,2)</f>
        <v>0</v>
      </c>
      <c r="P70" s="234">
        <v>5.3999999999999999E-2</v>
      </c>
      <c r="Q70" s="234">
        <f>ROUND(E70*P70,2)</f>
        <v>0.49</v>
      </c>
      <c r="R70" s="236" t="s">
        <v>329</v>
      </c>
      <c r="S70" s="236" t="s">
        <v>157</v>
      </c>
      <c r="T70" s="237" t="s">
        <v>157</v>
      </c>
      <c r="U70" s="221">
        <v>0.38100000000000001</v>
      </c>
      <c r="V70" s="221">
        <f>ROUND(E70*U70,2)</f>
        <v>3.43</v>
      </c>
      <c r="W70" s="221"/>
      <c r="X70" s="221" t="s">
        <v>181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182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60" t="s">
        <v>746</v>
      </c>
      <c r="D71" s="256"/>
      <c r="E71" s="256"/>
      <c r="F71" s="256"/>
      <c r="G71" s="256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10"/>
      <c r="Z71" s="210"/>
      <c r="AA71" s="210"/>
      <c r="AB71" s="210"/>
      <c r="AC71" s="210"/>
      <c r="AD71" s="210"/>
      <c r="AE71" s="210"/>
      <c r="AF71" s="210"/>
      <c r="AG71" s="210" t="s">
        <v>199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61" t="s">
        <v>1122</v>
      </c>
      <c r="D72" s="254"/>
      <c r="E72" s="255">
        <v>9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10"/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31">
        <v>27</v>
      </c>
      <c r="B73" s="232" t="s">
        <v>1123</v>
      </c>
      <c r="C73" s="248" t="s">
        <v>1124</v>
      </c>
      <c r="D73" s="233" t="s">
        <v>204</v>
      </c>
      <c r="E73" s="234">
        <v>2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4">
        <v>1.33E-3</v>
      </c>
      <c r="O73" s="234">
        <f>ROUND(E73*N73,2)</f>
        <v>0</v>
      </c>
      <c r="P73" s="234">
        <v>9.9000000000000005E-2</v>
      </c>
      <c r="Q73" s="234">
        <f>ROUND(E73*P73,2)</f>
        <v>0.2</v>
      </c>
      <c r="R73" s="236" t="s">
        <v>329</v>
      </c>
      <c r="S73" s="236" t="s">
        <v>157</v>
      </c>
      <c r="T73" s="237" t="s">
        <v>157</v>
      </c>
      <c r="U73" s="221">
        <v>1.147</v>
      </c>
      <c r="V73" s="221">
        <f>ROUND(E73*U73,2)</f>
        <v>2.29</v>
      </c>
      <c r="W73" s="221"/>
      <c r="X73" s="221" t="s">
        <v>181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182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60" t="s">
        <v>746</v>
      </c>
      <c r="D74" s="256"/>
      <c r="E74" s="256"/>
      <c r="F74" s="256"/>
      <c r="G74" s="256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10"/>
      <c r="Z74" s="210"/>
      <c r="AA74" s="210"/>
      <c r="AB74" s="210"/>
      <c r="AC74" s="210"/>
      <c r="AD74" s="210"/>
      <c r="AE74" s="210"/>
      <c r="AF74" s="210"/>
      <c r="AG74" s="210" t="s">
        <v>199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61" t="s">
        <v>1125</v>
      </c>
      <c r="D75" s="254"/>
      <c r="E75" s="255">
        <v>2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10"/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28</v>
      </c>
      <c r="B76" s="232" t="s">
        <v>362</v>
      </c>
      <c r="C76" s="248" t="s">
        <v>363</v>
      </c>
      <c r="D76" s="233" t="s">
        <v>204</v>
      </c>
      <c r="E76" s="234">
        <v>10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7.2999999999999995E-2</v>
      </c>
      <c r="Q76" s="234">
        <f>ROUND(E76*P76,2)</f>
        <v>0.73</v>
      </c>
      <c r="R76" s="236" t="s">
        <v>329</v>
      </c>
      <c r="S76" s="236" t="s">
        <v>157</v>
      </c>
      <c r="T76" s="237" t="s">
        <v>157</v>
      </c>
      <c r="U76" s="221">
        <v>1.1599999999999999</v>
      </c>
      <c r="V76" s="221">
        <f>ROUND(E76*U76,2)</f>
        <v>11.6</v>
      </c>
      <c r="W76" s="221"/>
      <c r="X76" s="221" t="s">
        <v>181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182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60" t="s">
        <v>364</v>
      </c>
      <c r="D77" s="256"/>
      <c r="E77" s="256"/>
      <c r="F77" s="256"/>
      <c r="G77" s="256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10"/>
      <c r="Z77" s="210"/>
      <c r="AA77" s="210"/>
      <c r="AB77" s="210"/>
      <c r="AC77" s="210"/>
      <c r="AD77" s="210"/>
      <c r="AE77" s="210"/>
      <c r="AF77" s="210"/>
      <c r="AG77" s="210" t="s">
        <v>199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1">
        <v>29</v>
      </c>
      <c r="B78" s="232" t="s">
        <v>365</v>
      </c>
      <c r="C78" s="248" t="s">
        <v>366</v>
      </c>
      <c r="D78" s="233" t="s">
        <v>217</v>
      </c>
      <c r="E78" s="234">
        <v>235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4">
        <v>4.8999999999999998E-4</v>
      </c>
      <c r="O78" s="234">
        <f>ROUND(E78*N78,2)</f>
        <v>0.12</v>
      </c>
      <c r="P78" s="234">
        <v>3.7999999999999999E-2</v>
      </c>
      <c r="Q78" s="234">
        <f>ROUND(E78*P78,2)</f>
        <v>8.93</v>
      </c>
      <c r="R78" s="236" t="s">
        <v>329</v>
      </c>
      <c r="S78" s="236" t="s">
        <v>157</v>
      </c>
      <c r="T78" s="237" t="s">
        <v>157</v>
      </c>
      <c r="U78" s="221">
        <v>0.59499999999999997</v>
      </c>
      <c r="V78" s="221">
        <f>ROUND(E78*U78,2)</f>
        <v>139.83000000000001</v>
      </c>
      <c r="W78" s="221"/>
      <c r="X78" s="221" t="s">
        <v>181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182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9" t="s">
        <v>367</v>
      </c>
      <c r="D79" s="238"/>
      <c r="E79" s="238"/>
      <c r="F79" s="238"/>
      <c r="G79" s="238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10"/>
      <c r="Z79" s="210"/>
      <c r="AA79" s="210"/>
      <c r="AB79" s="210"/>
      <c r="AC79" s="210"/>
      <c r="AD79" s="210"/>
      <c r="AE79" s="210"/>
      <c r="AF79" s="210"/>
      <c r="AG79" s="210" t="s">
        <v>162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61" t="s">
        <v>1126</v>
      </c>
      <c r="D80" s="254"/>
      <c r="E80" s="255">
        <v>235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10"/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1">
        <v>30</v>
      </c>
      <c r="B81" s="232" t="s">
        <v>368</v>
      </c>
      <c r="C81" s="248" t="s">
        <v>369</v>
      </c>
      <c r="D81" s="233" t="s">
        <v>217</v>
      </c>
      <c r="E81" s="234">
        <v>6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4.8999999999999998E-4</v>
      </c>
      <c r="O81" s="234">
        <f>ROUND(E81*N81,2)</f>
        <v>0</v>
      </c>
      <c r="P81" s="234">
        <v>8.1000000000000003E-2</v>
      </c>
      <c r="Q81" s="234">
        <f>ROUND(E81*P81,2)</f>
        <v>0.49</v>
      </c>
      <c r="R81" s="236" t="s">
        <v>329</v>
      </c>
      <c r="S81" s="236" t="s">
        <v>157</v>
      </c>
      <c r="T81" s="237" t="s">
        <v>157</v>
      </c>
      <c r="U81" s="221">
        <v>0.81200000000000006</v>
      </c>
      <c r="V81" s="221">
        <f>ROUND(E81*U81,2)</f>
        <v>4.87</v>
      </c>
      <c r="W81" s="221"/>
      <c r="X81" s="221" t="s">
        <v>181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182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9" t="s">
        <v>367</v>
      </c>
      <c r="D82" s="238"/>
      <c r="E82" s="238"/>
      <c r="F82" s="238"/>
      <c r="G82" s="238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10"/>
      <c r="Z82" s="210"/>
      <c r="AA82" s="210"/>
      <c r="AB82" s="210"/>
      <c r="AC82" s="210"/>
      <c r="AD82" s="210"/>
      <c r="AE82" s="210"/>
      <c r="AF82" s="210"/>
      <c r="AG82" s="210" t="s">
        <v>162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1">
        <v>31</v>
      </c>
      <c r="B83" s="232" t="s">
        <v>371</v>
      </c>
      <c r="C83" s="248" t="s">
        <v>372</v>
      </c>
      <c r="D83" s="233" t="s">
        <v>217</v>
      </c>
      <c r="E83" s="234">
        <v>241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4">
        <v>0</v>
      </c>
      <c r="O83" s="234">
        <f>ROUND(E83*N83,2)</f>
        <v>0</v>
      </c>
      <c r="P83" s="234">
        <v>0.04</v>
      </c>
      <c r="Q83" s="234">
        <f>ROUND(E83*P83,2)</f>
        <v>9.64</v>
      </c>
      <c r="R83" s="236" t="s">
        <v>329</v>
      </c>
      <c r="S83" s="236" t="s">
        <v>157</v>
      </c>
      <c r="T83" s="237" t="s">
        <v>157</v>
      </c>
      <c r="U83" s="221">
        <v>0.18</v>
      </c>
      <c r="V83" s="221">
        <f>ROUND(E83*U83,2)</f>
        <v>43.38</v>
      </c>
      <c r="W83" s="221"/>
      <c r="X83" s="221" t="s">
        <v>181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182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61" t="s">
        <v>1102</v>
      </c>
      <c r="D84" s="254"/>
      <c r="E84" s="255">
        <v>235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10"/>
      <c r="Z84" s="210"/>
      <c r="AA84" s="210"/>
      <c r="AB84" s="210"/>
      <c r="AC84" s="210"/>
      <c r="AD84" s="210"/>
      <c r="AE84" s="210"/>
      <c r="AF84" s="210"/>
      <c r="AG84" s="210" t="s">
        <v>201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61" t="s">
        <v>1127</v>
      </c>
      <c r="D85" s="254"/>
      <c r="E85" s="255">
        <v>6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10"/>
      <c r="Z85" s="210"/>
      <c r="AA85" s="210"/>
      <c r="AB85" s="210"/>
      <c r="AC85" s="210"/>
      <c r="AD85" s="210"/>
      <c r="AE85" s="210"/>
      <c r="AF85" s="210"/>
      <c r="AG85" s="210" t="s">
        <v>201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32</v>
      </c>
      <c r="B86" s="232" t="s">
        <v>374</v>
      </c>
      <c r="C86" s="248" t="s">
        <v>375</v>
      </c>
      <c r="D86" s="233" t="s">
        <v>217</v>
      </c>
      <c r="E86" s="234">
        <v>28.5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6.6000000000000003E-2</v>
      </c>
      <c r="Q86" s="234">
        <f>ROUND(E86*P86,2)</f>
        <v>1.88</v>
      </c>
      <c r="R86" s="236" t="s">
        <v>329</v>
      </c>
      <c r="S86" s="236" t="s">
        <v>157</v>
      </c>
      <c r="T86" s="237" t="s">
        <v>157</v>
      </c>
      <c r="U86" s="221">
        <v>1.2709999999999999</v>
      </c>
      <c r="V86" s="221">
        <f>ROUND(E86*U86,2)</f>
        <v>36.22</v>
      </c>
      <c r="W86" s="221"/>
      <c r="X86" s="221" t="s">
        <v>181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182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60" t="s">
        <v>376</v>
      </c>
      <c r="D87" s="256"/>
      <c r="E87" s="256"/>
      <c r="F87" s="256"/>
      <c r="G87" s="256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10"/>
      <c r="Z87" s="210"/>
      <c r="AA87" s="210"/>
      <c r="AB87" s="210"/>
      <c r="AC87" s="210"/>
      <c r="AD87" s="210"/>
      <c r="AE87" s="210"/>
      <c r="AF87" s="210"/>
      <c r="AG87" s="210" t="s">
        <v>199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61" t="s">
        <v>1128</v>
      </c>
      <c r="D88" s="254"/>
      <c r="E88" s="255">
        <v>28.5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10"/>
      <c r="Z88" s="210"/>
      <c r="AA88" s="210"/>
      <c r="AB88" s="210"/>
      <c r="AC88" s="210"/>
      <c r="AD88" s="210"/>
      <c r="AE88" s="210"/>
      <c r="AF88" s="210"/>
      <c r="AG88" s="210" t="s">
        <v>201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0">
        <v>33</v>
      </c>
      <c r="B89" s="241" t="s">
        <v>391</v>
      </c>
      <c r="C89" s="250" t="s">
        <v>392</v>
      </c>
      <c r="D89" s="242" t="s">
        <v>294</v>
      </c>
      <c r="E89" s="243">
        <v>36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0</v>
      </c>
      <c r="O89" s="243">
        <f>ROUND(E89*N89,2)</f>
        <v>0</v>
      </c>
      <c r="P89" s="243">
        <v>0</v>
      </c>
      <c r="Q89" s="243">
        <f>ROUND(E89*P89,2)</f>
        <v>0</v>
      </c>
      <c r="R89" s="245"/>
      <c r="S89" s="245" t="s">
        <v>180</v>
      </c>
      <c r="T89" s="246" t="s">
        <v>158</v>
      </c>
      <c r="U89" s="221">
        <v>1</v>
      </c>
      <c r="V89" s="221">
        <f>ROUND(E89*U89,2)</f>
        <v>36</v>
      </c>
      <c r="W89" s="221"/>
      <c r="X89" s="221" t="s">
        <v>181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182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0">
        <v>34</v>
      </c>
      <c r="B90" s="241" t="s">
        <v>393</v>
      </c>
      <c r="C90" s="250" t="s">
        <v>394</v>
      </c>
      <c r="D90" s="242" t="s">
        <v>294</v>
      </c>
      <c r="E90" s="243">
        <v>24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3">
        <v>0</v>
      </c>
      <c r="O90" s="243">
        <f>ROUND(E90*N90,2)</f>
        <v>0</v>
      </c>
      <c r="P90" s="243">
        <v>0</v>
      </c>
      <c r="Q90" s="243">
        <f>ROUND(E90*P90,2)</f>
        <v>0</v>
      </c>
      <c r="R90" s="245"/>
      <c r="S90" s="245" t="s">
        <v>180</v>
      </c>
      <c r="T90" s="246" t="s">
        <v>158</v>
      </c>
      <c r="U90" s="221">
        <v>1</v>
      </c>
      <c r="V90" s="221">
        <f>ROUND(E90*U90,2)</f>
        <v>24</v>
      </c>
      <c r="W90" s="221"/>
      <c r="X90" s="221" t="s">
        <v>181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182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24" t="s">
        <v>152</v>
      </c>
      <c r="B91" s="225" t="s">
        <v>96</v>
      </c>
      <c r="C91" s="247" t="s">
        <v>97</v>
      </c>
      <c r="D91" s="226"/>
      <c r="E91" s="227"/>
      <c r="F91" s="228"/>
      <c r="G91" s="228">
        <f>SUMIF(AG92:AG93,"&lt;&gt;NOR",G92:G93)</f>
        <v>0</v>
      </c>
      <c r="H91" s="228"/>
      <c r="I91" s="228">
        <f>SUM(I92:I93)</f>
        <v>0</v>
      </c>
      <c r="J91" s="228"/>
      <c r="K91" s="228">
        <f>SUM(K92:K93)</f>
        <v>0</v>
      </c>
      <c r="L91" s="228"/>
      <c r="M91" s="228">
        <f>SUM(M92:M93)</f>
        <v>0</v>
      </c>
      <c r="N91" s="227"/>
      <c r="O91" s="227">
        <f>SUM(O92:O93)</f>
        <v>7.0000000000000007E-2</v>
      </c>
      <c r="P91" s="227"/>
      <c r="Q91" s="227">
        <f>SUM(Q92:Q93)</f>
        <v>0</v>
      </c>
      <c r="R91" s="228"/>
      <c r="S91" s="228"/>
      <c r="T91" s="229"/>
      <c r="U91" s="223"/>
      <c r="V91" s="223">
        <f>SUM(V92:V93)</f>
        <v>9.6300000000000008</v>
      </c>
      <c r="W91" s="223"/>
      <c r="X91" s="223"/>
      <c r="AG91" t="s">
        <v>153</v>
      </c>
    </row>
    <row r="92" spans="1:60" outlineLevel="1" x14ac:dyDescent="0.2">
      <c r="A92" s="231">
        <v>35</v>
      </c>
      <c r="B92" s="232" t="s">
        <v>395</v>
      </c>
      <c r="C92" s="248" t="s">
        <v>396</v>
      </c>
      <c r="D92" s="233" t="s">
        <v>196</v>
      </c>
      <c r="E92" s="234">
        <v>45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4">
        <v>1.58E-3</v>
      </c>
      <c r="O92" s="234">
        <f>ROUND(E92*N92,2)</f>
        <v>7.0000000000000007E-2</v>
      </c>
      <c r="P92" s="234">
        <v>0</v>
      </c>
      <c r="Q92" s="234">
        <f>ROUND(E92*P92,2)</f>
        <v>0</v>
      </c>
      <c r="R92" s="236" t="s">
        <v>397</v>
      </c>
      <c r="S92" s="236" t="s">
        <v>157</v>
      </c>
      <c r="T92" s="237" t="s">
        <v>157</v>
      </c>
      <c r="U92" s="221">
        <v>0.214</v>
      </c>
      <c r="V92" s="221">
        <f>ROUND(E92*U92,2)</f>
        <v>9.6300000000000008</v>
      </c>
      <c r="W92" s="221"/>
      <c r="X92" s="221" t="s">
        <v>181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182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61" t="s">
        <v>1129</v>
      </c>
      <c r="D93" s="254"/>
      <c r="E93" s="255">
        <v>45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10"/>
      <c r="Z93" s="210"/>
      <c r="AA93" s="210"/>
      <c r="AB93" s="210"/>
      <c r="AC93" s="210"/>
      <c r="AD93" s="210"/>
      <c r="AE93" s="210"/>
      <c r="AF93" s="210"/>
      <c r="AG93" s="210" t="s">
        <v>201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4" t="s">
        <v>152</v>
      </c>
      <c r="B94" s="225" t="s">
        <v>98</v>
      </c>
      <c r="C94" s="247" t="s">
        <v>99</v>
      </c>
      <c r="D94" s="226"/>
      <c r="E94" s="227"/>
      <c r="F94" s="228"/>
      <c r="G94" s="228">
        <f>SUMIF(AG95:AG95,"&lt;&gt;NOR",G95:G95)</f>
        <v>0</v>
      </c>
      <c r="H94" s="228"/>
      <c r="I94" s="228">
        <f>SUM(I95:I95)</f>
        <v>0</v>
      </c>
      <c r="J94" s="228"/>
      <c r="K94" s="228">
        <f>SUM(K95:K95)</f>
        <v>0</v>
      </c>
      <c r="L94" s="228"/>
      <c r="M94" s="228">
        <f>SUM(M95:M95)</f>
        <v>0</v>
      </c>
      <c r="N94" s="227"/>
      <c r="O94" s="227">
        <f>SUM(O95:O95)</f>
        <v>0</v>
      </c>
      <c r="P94" s="227"/>
      <c r="Q94" s="227">
        <f>SUM(Q95:Q95)</f>
        <v>0</v>
      </c>
      <c r="R94" s="228"/>
      <c r="S94" s="228"/>
      <c r="T94" s="229"/>
      <c r="U94" s="223"/>
      <c r="V94" s="223">
        <f>SUM(V95:V95)</f>
        <v>22.5</v>
      </c>
      <c r="W94" s="223"/>
      <c r="X94" s="223"/>
      <c r="AG94" t="s">
        <v>153</v>
      </c>
    </row>
    <row r="95" spans="1:60" outlineLevel="1" x14ac:dyDescent="0.2">
      <c r="A95" s="240">
        <v>36</v>
      </c>
      <c r="B95" s="241" t="s">
        <v>399</v>
      </c>
      <c r="C95" s="250" t="s">
        <v>400</v>
      </c>
      <c r="D95" s="242" t="s">
        <v>196</v>
      </c>
      <c r="E95" s="243">
        <v>1500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3">
        <v>0</v>
      </c>
      <c r="O95" s="243">
        <f>ROUND(E95*N95,2)</f>
        <v>0</v>
      </c>
      <c r="P95" s="243">
        <v>0</v>
      </c>
      <c r="Q95" s="243">
        <f>ROUND(E95*P95,2)</f>
        <v>0</v>
      </c>
      <c r="R95" s="245" t="s">
        <v>208</v>
      </c>
      <c r="S95" s="245" t="s">
        <v>157</v>
      </c>
      <c r="T95" s="246" t="s">
        <v>157</v>
      </c>
      <c r="U95" s="221">
        <v>1.4999999999999999E-2</v>
      </c>
      <c r="V95" s="221">
        <f>ROUND(E95*U95,2)</f>
        <v>22.5</v>
      </c>
      <c r="W95" s="221"/>
      <c r="X95" s="221" t="s">
        <v>181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4" t="s">
        <v>152</v>
      </c>
      <c r="B96" s="225" t="s">
        <v>100</v>
      </c>
      <c r="C96" s="247" t="s">
        <v>101</v>
      </c>
      <c r="D96" s="226"/>
      <c r="E96" s="227"/>
      <c r="F96" s="228"/>
      <c r="G96" s="228">
        <f>SUMIF(AG97:AG97,"&lt;&gt;NOR",G97:G97)</f>
        <v>0</v>
      </c>
      <c r="H96" s="228"/>
      <c r="I96" s="228">
        <f>SUM(I97:I97)</f>
        <v>0</v>
      </c>
      <c r="J96" s="228"/>
      <c r="K96" s="228">
        <f>SUM(K97:K97)</f>
        <v>0</v>
      </c>
      <c r="L96" s="228"/>
      <c r="M96" s="228">
        <f>SUM(M97:M97)</f>
        <v>0</v>
      </c>
      <c r="N96" s="227"/>
      <c r="O96" s="227">
        <f>SUM(O97:O97)</f>
        <v>0</v>
      </c>
      <c r="P96" s="227"/>
      <c r="Q96" s="227">
        <f>SUM(Q97:Q97)</f>
        <v>0</v>
      </c>
      <c r="R96" s="228"/>
      <c r="S96" s="228"/>
      <c r="T96" s="229"/>
      <c r="U96" s="223"/>
      <c r="V96" s="223">
        <f>SUM(V97:V97)</f>
        <v>24</v>
      </c>
      <c r="W96" s="223"/>
      <c r="X96" s="223"/>
      <c r="AG96" t="s">
        <v>153</v>
      </c>
    </row>
    <row r="97" spans="1:60" outlineLevel="1" x14ac:dyDescent="0.2">
      <c r="A97" s="240">
        <v>37</v>
      </c>
      <c r="B97" s="241" t="s">
        <v>407</v>
      </c>
      <c r="C97" s="250" t="s">
        <v>408</v>
      </c>
      <c r="D97" s="242" t="s">
        <v>294</v>
      </c>
      <c r="E97" s="243">
        <v>24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0</v>
      </c>
      <c r="O97" s="243">
        <f>ROUND(E97*N97,2)</f>
        <v>0</v>
      </c>
      <c r="P97" s="243">
        <v>0</v>
      </c>
      <c r="Q97" s="243">
        <f>ROUND(E97*P97,2)</f>
        <v>0</v>
      </c>
      <c r="R97" s="245"/>
      <c r="S97" s="245" t="s">
        <v>157</v>
      </c>
      <c r="T97" s="246" t="s">
        <v>157</v>
      </c>
      <c r="U97" s="221">
        <v>1</v>
      </c>
      <c r="V97" s="221">
        <f>ROUND(E97*U97,2)</f>
        <v>24</v>
      </c>
      <c r="W97" s="221"/>
      <c r="X97" s="221" t="s">
        <v>181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182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4" t="s">
        <v>152</v>
      </c>
      <c r="B98" s="225" t="s">
        <v>102</v>
      </c>
      <c r="C98" s="247" t="s">
        <v>103</v>
      </c>
      <c r="D98" s="226"/>
      <c r="E98" s="227"/>
      <c r="F98" s="228"/>
      <c r="G98" s="228">
        <f>SUMIF(AG99:AG115,"&lt;&gt;NOR",G99:G115)</f>
        <v>0</v>
      </c>
      <c r="H98" s="228"/>
      <c r="I98" s="228">
        <f>SUM(I99:I115)</f>
        <v>0</v>
      </c>
      <c r="J98" s="228"/>
      <c r="K98" s="228">
        <f>SUM(K99:K115)</f>
        <v>0</v>
      </c>
      <c r="L98" s="228"/>
      <c r="M98" s="228">
        <f>SUM(M99:M115)</f>
        <v>0</v>
      </c>
      <c r="N98" s="227"/>
      <c r="O98" s="227">
        <f>SUM(O99:O115)</f>
        <v>0.03</v>
      </c>
      <c r="P98" s="227"/>
      <c r="Q98" s="227">
        <f>SUM(Q99:Q115)</f>
        <v>2.4499999999999993</v>
      </c>
      <c r="R98" s="228"/>
      <c r="S98" s="228"/>
      <c r="T98" s="229"/>
      <c r="U98" s="223"/>
      <c r="V98" s="223">
        <f>SUM(V99:V115)</f>
        <v>83.03</v>
      </c>
      <c r="W98" s="223"/>
      <c r="X98" s="223"/>
      <c r="AG98" t="s">
        <v>153</v>
      </c>
    </row>
    <row r="99" spans="1:60" outlineLevel="1" x14ac:dyDescent="0.2">
      <c r="A99" s="240">
        <v>38</v>
      </c>
      <c r="B99" s="241" t="s">
        <v>413</v>
      </c>
      <c r="C99" s="250" t="s">
        <v>414</v>
      </c>
      <c r="D99" s="242" t="s">
        <v>204</v>
      </c>
      <c r="E99" s="243">
        <v>68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3">
        <v>0</v>
      </c>
      <c r="O99" s="243">
        <f>ROUND(E99*N99,2)</f>
        <v>0</v>
      </c>
      <c r="P99" s="243">
        <v>0</v>
      </c>
      <c r="Q99" s="243">
        <f>ROUND(E99*P99,2)</f>
        <v>0</v>
      </c>
      <c r="R99" s="245" t="s">
        <v>415</v>
      </c>
      <c r="S99" s="245" t="s">
        <v>157</v>
      </c>
      <c r="T99" s="246" t="s">
        <v>233</v>
      </c>
      <c r="U99" s="221">
        <v>5.8000000000000003E-2</v>
      </c>
      <c r="V99" s="221">
        <f>ROUND(E99*U99,2)</f>
        <v>3.94</v>
      </c>
      <c r="W99" s="221"/>
      <c r="X99" s="221" t="s">
        <v>181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182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0">
        <v>39</v>
      </c>
      <c r="B100" s="241" t="s">
        <v>416</v>
      </c>
      <c r="C100" s="250" t="s">
        <v>417</v>
      </c>
      <c r="D100" s="242" t="s">
        <v>204</v>
      </c>
      <c r="E100" s="243">
        <v>114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21</v>
      </c>
      <c r="M100" s="245">
        <f>G100*(1+L100/100)</f>
        <v>0</v>
      </c>
      <c r="N100" s="243">
        <v>0</v>
      </c>
      <c r="O100" s="243">
        <f>ROUND(E100*N100,2)</f>
        <v>0</v>
      </c>
      <c r="P100" s="243">
        <v>0</v>
      </c>
      <c r="Q100" s="243">
        <f>ROUND(E100*P100,2)</f>
        <v>0</v>
      </c>
      <c r="R100" s="245" t="s">
        <v>415</v>
      </c>
      <c r="S100" s="245" t="s">
        <v>157</v>
      </c>
      <c r="T100" s="246" t="s">
        <v>233</v>
      </c>
      <c r="U100" s="221">
        <v>8.7999999999999995E-2</v>
      </c>
      <c r="V100" s="221">
        <f>ROUND(E100*U100,2)</f>
        <v>10.029999999999999</v>
      </c>
      <c r="W100" s="221"/>
      <c r="X100" s="221" t="s">
        <v>181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182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0">
        <v>40</v>
      </c>
      <c r="B101" s="241" t="s">
        <v>420</v>
      </c>
      <c r="C101" s="250" t="s">
        <v>421</v>
      </c>
      <c r="D101" s="242" t="s">
        <v>217</v>
      </c>
      <c r="E101" s="243">
        <v>344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2.0000000000000002E-5</v>
      </c>
      <c r="O101" s="243">
        <f>ROUND(E101*N101,2)</f>
        <v>0.01</v>
      </c>
      <c r="P101" s="243">
        <v>1E-3</v>
      </c>
      <c r="Q101" s="243">
        <f>ROUND(E101*P101,2)</f>
        <v>0.34</v>
      </c>
      <c r="R101" s="245" t="s">
        <v>422</v>
      </c>
      <c r="S101" s="245" t="s">
        <v>157</v>
      </c>
      <c r="T101" s="246" t="s">
        <v>157</v>
      </c>
      <c r="U101" s="221">
        <v>5.0999999999999997E-2</v>
      </c>
      <c r="V101" s="221">
        <f>ROUND(E101*U101,2)</f>
        <v>17.54</v>
      </c>
      <c r="W101" s="221"/>
      <c r="X101" s="221" t="s">
        <v>181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41</v>
      </c>
      <c r="B102" s="232" t="s">
        <v>424</v>
      </c>
      <c r="C102" s="248" t="s">
        <v>425</v>
      </c>
      <c r="D102" s="233" t="s">
        <v>217</v>
      </c>
      <c r="E102" s="234">
        <v>370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2.0000000000000002E-5</v>
      </c>
      <c r="O102" s="234">
        <f>ROUND(E102*N102,2)</f>
        <v>0.01</v>
      </c>
      <c r="P102" s="234">
        <v>3.2000000000000002E-3</v>
      </c>
      <c r="Q102" s="234">
        <f>ROUND(E102*P102,2)</f>
        <v>1.18</v>
      </c>
      <c r="R102" s="236" t="s">
        <v>422</v>
      </c>
      <c r="S102" s="236" t="s">
        <v>157</v>
      </c>
      <c r="T102" s="237" t="s">
        <v>157</v>
      </c>
      <c r="U102" s="221">
        <v>5.2999999999999999E-2</v>
      </c>
      <c r="V102" s="221">
        <f>ROUND(E102*U102,2)</f>
        <v>19.61</v>
      </c>
      <c r="W102" s="221"/>
      <c r="X102" s="221" t="s">
        <v>181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182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61" t="s">
        <v>1130</v>
      </c>
      <c r="D103" s="254"/>
      <c r="E103" s="255">
        <v>108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201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61" t="s">
        <v>1131</v>
      </c>
      <c r="D104" s="254"/>
      <c r="E104" s="255">
        <v>61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201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61" t="s">
        <v>1132</v>
      </c>
      <c r="D105" s="254"/>
      <c r="E105" s="255">
        <v>79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61" t="s">
        <v>1133</v>
      </c>
      <c r="D106" s="254"/>
      <c r="E106" s="255">
        <v>122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201</v>
      </c>
      <c r="AH106" s="210">
        <v>5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1">
        <v>42</v>
      </c>
      <c r="B107" s="232" t="s">
        <v>430</v>
      </c>
      <c r="C107" s="248" t="s">
        <v>431</v>
      </c>
      <c r="D107" s="233" t="s">
        <v>217</v>
      </c>
      <c r="E107" s="234">
        <v>156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4">
        <v>5.0000000000000002E-5</v>
      </c>
      <c r="O107" s="234">
        <f>ROUND(E107*N107,2)</f>
        <v>0.01</v>
      </c>
      <c r="P107" s="234">
        <v>5.3200000000000001E-3</v>
      </c>
      <c r="Q107" s="234">
        <f>ROUND(E107*P107,2)</f>
        <v>0.83</v>
      </c>
      <c r="R107" s="236" t="s">
        <v>422</v>
      </c>
      <c r="S107" s="236" t="s">
        <v>157</v>
      </c>
      <c r="T107" s="237" t="s">
        <v>157</v>
      </c>
      <c r="U107" s="221">
        <v>0.10299999999999999</v>
      </c>
      <c r="V107" s="221">
        <f>ROUND(E107*U107,2)</f>
        <v>16.07</v>
      </c>
      <c r="W107" s="221"/>
      <c r="X107" s="221" t="s">
        <v>181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182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61" t="s">
        <v>1134</v>
      </c>
      <c r="D108" s="254"/>
      <c r="E108" s="255">
        <v>56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201</v>
      </c>
      <c r="AH108" s="210">
        <v>5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61" t="s">
        <v>1135</v>
      </c>
      <c r="D109" s="254"/>
      <c r="E109" s="255">
        <v>100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201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0">
        <v>43</v>
      </c>
      <c r="B110" s="241" t="s">
        <v>434</v>
      </c>
      <c r="C110" s="250" t="s">
        <v>435</v>
      </c>
      <c r="D110" s="242" t="s">
        <v>204</v>
      </c>
      <c r="E110" s="243">
        <v>210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3">
        <v>0</v>
      </c>
      <c r="O110" s="243">
        <f>ROUND(E110*N110,2)</f>
        <v>0</v>
      </c>
      <c r="P110" s="243">
        <v>1.3999999999999999E-4</v>
      </c>
      <c r="Q110" s="243">
        <f>ROUND(E110*P110,2)</f>
        <v>0.03</v>
      </c>
      <c r="R110" s="245" t="s">
        <v>422</v>
      </c>
      <c r="S110" s="245" t="s">
        <v>157</v>
      </c>
      <c r="T110" s="246" t="s">
        <v>233</v>
      </c>
      <c r="U110" s="221">
        <v>5.0000000000000001E-3</v>
      </c>
      <c r="V110" s="221">
        <f>ROUND(E110*U110,2)</f>
        <v>1.05</v>
      </c>
      <c r="W110" s="221"/>
      <c r="X110" s="221" t="s">
        <v>181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182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0">
        <v>44</v>
      </c>
      <c r="B111" s="241" t="s">
        <v>436</v>
      </c>
      <c r="C111" s="250" t="s">
        <v>437</v>
      </c>
      <c r="D111" s="242" t="s">
        <v>204</v>
      </c>
      <c r="E111" s="243">
        <v>165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0</v>
      </c>
      <c r="O111" s="243">
        <f>ROUND(E111*N111,2)</f>
        <v>0</v>
      </c>
      <c r="P111" s="243">
        <v>3.1E-4</v>
      </c>
      <c r="Q111" s="243">
        <f>ROUND(E111*P111,2)</f>
        <v>0.05</v>
      </c>
      <c r="R111" s="245" t="s">
        <v>422</v>
      </c>
      <c r="S111" s="245" t="s">
        <v>157</v>
      </c>
      <c r="T111" s="246" t="s">
        <v>233</v>
      </c>
      <c r="U111" s="221">
        <v>5.0000000000000001E-3</v>
      </c>
      <c r="V111" s="221">
        <f>ROUND(E111*U111,2)</f>
        <v>0.83</v>
      </c>
      <c r="W111" s="221"/>
      <c r="X111" s="221" t="s">
        <v>181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182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33.75" outlineLevel="1" x14ac:dyDescent="0.2">
      <c r="A112" s="240">
        <v>45</v>
      </c>
      <c r="B112" s="241" t="s">
        <v>438</v>
      </c>
      <c r="C112" s="250" t="s">
        <v>439</v>
      </c>
      <c r="D112" s="242" t="s">
        <v>248</v>
      </c>
      <c r="E112" s="243">
        <v>2.3939599999999999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3">
        <v>0</v>
      </c>
      <c r="O112" s="243">
        <f>ROUND(E112*N112,2)</f>
        <v>0</v>
      </c>
      <c r="P112" s="243">
        <v>0</v>
      </c>
      <c r="Q112" s="243">
        <f>ROUND(E112*P112,2)</f>
        <v>0</v>
      </c>
      <c r="R112" s="245" t="s">
        <v>422</v>
      </c>
      <c r="S112" s="245" t="s">
        <v>157</v>
      </c>
      <c r="T112" s="246" t="s">
        <v>157</v>
      </c>
      <c r="U112" s="221">
        <v>3.5630000000000002</v>
      </c>
      <c r="V112" s="221">
        <f>ROUND(E112*U112,2)</f>
        <v>8.5299999999999994</v>
      </c>
      <c r="W112" s="221"/>
      <c r="X112" s="221" t="s">
        <v>181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182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0">
        <v>46</v>
      </c>
      <c r="B113" s="241" t="s">
        <v>440</v>
      </c>
      <c r="C113" s="250" t="s">
        <v>441</v>
      </c>
      <c r="D113" s="242" t="s">
        <v>204</v>
      </c>
      <c r="E113" s="243">
        <v>14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4.0000000000000003E-5</v>
      </c>
      <c r="O113" s="243">
        <f>ROUND(E113*N113,2)</f>
        <v>0</v>
      </c>
      <c r="P113" s="243">
        <v>4.4999999999999999E-4</v>
      </c>
      <c r="Q113" s="243">
        <f>ROUND(E113*P113,2)</f>
        <v>0.01</v>
      </c>
      <c r="R113" s="245" t="s">
        <v>422</v>
      </c>
      <c r="S113" s="245" t="s">
        <v>157</v>
      </c>
      <c r="T113" s="246" t="s">
        <v>157</v>
      </c>
      <c r="U113" s="221">
        <v>5.1999999999999998E-2</v>
      </c>
      <c r="V113" s="221">
        <f>ROUND(E113*U113,2)</f>
        <v>0.73</v>
      </c>
      <c r="W113" s="221"/>
      <c r="X113" s="221" t="s">
        <v>181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182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0">
        <v>47</v>
      </c>
      <c r="B114" s="241" t="s">
        <v>442</v>
      </c>
      <c r="C114" s="250" t="s">
        <v>443</v>
      </c>
      <c r="D114" s="242" t="s">
        <v>204</v>
      </c>
      <c r="E114" s="243">
        <v>28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3">
        <v>9.0000000000000006E-5</v>
      </c>
      <c r="O114" s="243">
        <f>ROUND(E114*N114,2)</f>
        <v>0</v>
      </c>
      <c r="P114" s="243">
        <v>4.4999999999999999E-4</v>
      </c>
      <c r="Q114" s="243">
        <f>ROUND(E114*P114,2)</f>
        <v>0.01</v>
      </c>
      <c r="R114" s="245" t="s">
        <v>422</v>
      </c>
      <c r="S114" s="245" t="s">
        <v>157</v>
      </c>
      <c r="T114" s="246" t="s">
        <v>157</v>
      </c>
      <c r="U114" s="221">
        <v>0.16600000000000001</v>
      </c>
      <c r="V114" s="221">
        <f>ROUND(E114*U114,2)</f>
        <v>4.6500000000000004</v>
      </c>
      <c r="W114" s="221"/>
      <c r="X114" s="221" t="s">
        <v>181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182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0">
        <v>48</v>
      </c>
      <c r="B115" s="241" t="s">
        <v>444</v>
      </c>
      <c r="C115" s="250" t="s">
        <v>445</v>
      </c>
      <c r="D115" s="242" t="s">
        <v>248</v>
      </c>
      <c r="E115" s="243">
        <v>1.89E-2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3">
        <v>0</v>
      </c>
      <c r="O115" s="243">
        <f>ROUND(E115*N115,2)</f>
        <v>0</v>
      </c>
      <c r="P115" s="243">
        <v>0</v>
      </c>
      <c r="Q115" s="243">
        <f>ROUND(E115*P115,2)</f>
        <v>0</v>
      </c>
      <c r="R115" s="245" t="s">
        <v>422</v>
      </c>
      <c r="S115" s="245" t="s">
        <v>157</v>
      </c>
      <c r="T115" s="246" t="s">
        <v>157</v>
      </c>
      <c r="U115" s="221">
        <v>2.5750000000000002</v>
      </c>
      <c r="V115" s="221">
        <f>ROUND(E115*U115,2)</f>
        <v>0.05</v>
      </c>
      <c r="W115" s="221"/>
      <c r="X115" s="221" t="s">
        <v>181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182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4" t="s">
        <v>152</v>
      </c>
      <c r="B116" s="225" t="s">
        <v>104</v>
      </c>
      <c r="C116" s="247" t="s">
        <v>105</v>
      </c>
      <c r="D116" s="226"/>
      <c r="E116" s="227"/>
      <c r="F116" s="228"/>
      <c r="G116" s="228">
        <f>SUMIF(AG117:AG141,"&lt;&gt;NOR",G117:G141)</f>
        <v>0</v>
      </c>
      <c r="H116" s="228"/>
      <c r="I116" s="228">
        <f>SUM(I117:I141)</f>
        <v>0</v>
      </c>
      <c r="J116" s="228"/>
      <c r="K116" s="228">
        <f>SUM(K117:K141)</f>
        <v>0</v>
      </c>
      <c r="L116" s="228"/>
      <c r="M116" s="228">
        <f>SUM(M117:M141)</f>
        <v>0</v>
      </c>
      <c r="N116" s="227"/>
      <c r="O116" s="227">
        <f>SUM(O117:O141)</f>
        <v>0.23</v>
      </c>
      <c r="P116" s="227"/>
      <c r="Q116" s="227">
        <f>SUM(Q117:Q141)</f>
        <v>0</v>
      </c>
      <c r="R116" s="228"/>
      <c r="S116" s="228"/>
      <c r="T116" s="229"/>
      <c r="U116" s="223"/>
      <c r="V116" s="223">
        <f>SUM(V117:V141)</f>
        <v>103.25</v>
      </c>
      <c r="W116" s="223"/>
      <c r="X116" s="223"/>
      <c r="AG116" t="s">
        <v>153</v>
      </c>
    </row>
    <row r="117" spans="1:60" ht="33.75" outlineLevel="1" x14ac:dyDescent="0.2">
      <c r="A117" s="231">
        <v>49</v>
      </c>
      <c r="B117" s="232" t="s">
        <v>446</v>
      </c>
      <c r="C117" s="248" t="s">
        <v>447</v>
      </c>
      <c r="D117" s="233" t="s">
        <v>204</v>
      </c>
      <c r="E117" s="234">
        <v>2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2.9399999999999999E-3</v>
      </c>
      <c r="O117" s="234">
        <f>ROUND(E117*N117,2)</f>
        <v>0.01</v>
      </c>
      <c r="P117" s="234">
        <v>0</v>
      </c>
      <c r="Q117" s="234">
        <f>ROUND(E117*P117,2)</f>
        <v>0</v>
      </c>
      <c r="R117" s="236" t="s">
        <v>411</v>
      </c>
      <c r="S117" s="236" t="s">
        <v>157</v>
      </c>
      <c r="T117" s="237" t="s">
        <v>233</v>
      </c>
      <c r="U117" s="221">
        <v>1.6950000000000001</v>
      </c>
      <c r="V117" s="221">
        <f>ROUND(E117*U117,2)</f>
        <v>3.39</v>
      </c>
      <c r="W117" s="221"/>
      <c r="X117" s="221" t="s">
        <v>181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182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17"/>
      <c r="B118" s="218"/>
      <c r="C118" s="249" t="s">
        <v>448</v>
      </c>
      <c r="D118" s="238"/>
      <c r="E118" s="238"/>
      <c r="F118" s="238"/>
      <c r="G118" s="238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162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39" t="str">
        <f>C118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62" t="s">
        <v>449</v>
      </c>
      <c r="D119" s="257"/>
      <c r="E119" s="257"/>
      <c r="F119" s="257"/>
      <c r="G119" s="257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162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1">
        <v>50</v>
      </c>
      <c r="B120" s="232" t="s">
        <v>450</v>
      </c>
      <c r="C120" s="248" t="s">
        <v>451</v>
      </c>
      <c r="D120" s="233" t="s">
        <v>217</v>
      </c>
      <c r="E120" s="234">
        <v>178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21</v>
      </c>
      <c r="M120" s="236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6" t="s">
        <v>415</v>
      </c>
      <c r="S120" s="236" t="s">
        <v>157</v>
      </c>
      <c r="T120" s="237" t="s">
        <v>157</v>
      </c>
      <c r="U120" s="221">
        <v>0.13900000000000001</v>
      </c>
      <c r="V120" s="221">
        <f>ROUND(E120*U120,2)</f>
        <v>24.74</v>
      </c>
      <c r="W120" s="221"/>
      <c r="X120" s="221" t="s">
        <v>181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182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61" t="s">
        <v>1136</v>
      </c>
      <c r="D121" s="254"/>
      <c r="E121" s="255">
        <v>56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201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61" t="s">
        <v>1137</v>
      </c>
      <c r="D122" s="254"/>
      <c r="E122" s="255">
        <v>122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>
        <v>5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40">
        <v>51</v>
      </c>
      <c r="B123" s="241" t="s">
        <v>453</v>
      </c>
      <c r="C123" s="250" t="s">
        <v>454</v>
      </c>
      <c r="D123" s="242" t="s">
        <v>217</v>
      </c>
      <c r="E123" s="243">
        <v>100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21</v>
      </c>
      <c r="M123" s="245">
        <f>G123*(1+L123/100)</f>
        <v>0</v>
      </c>
      <c r="N123" s="243">
        <v>0</v>
      </c>
      <c r="O123" s="243">
        <f>ROUND(E123*N123,2)</f>
        <v>0</v>
      </c>
      <c r="P123" s="243">
        <v>0</v>
      </c>
      <c r="Q123" s="243">
        <f>ROUND(E123*P123,2)</f>
        <v>0</v>
      </c>
      <c r="R123" s="245" t="s">
        <v>415</v>
      </c>
      <c r="S123" s="245" t="s">
        <v>157</v>
      </c>
      <c r="T123" s="246" t="s">
        <v>157</v>
      </c>
      <c r="U123" s="221">
        <v>0.188</v>
      </c>
      <c r="V123" s="221">
        <f>ROUND(E123*U123,2)</f>
        <v>18.8</v>
      </c>
      <c r="W123" s="221"/>
      <c r="X123" s="221" t="s">
        <v>181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182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52</v>
      </c>
      <c r="B124" s="232" t="s">
        <v>455</v>
      </c>
      <c r="C124" s="248" t="s">
        <v>456</v>
      </c>
      <c r="D124" s="233" t="s">
        <v>217</v>
      </c>
      <c r="E124" s="234">
        <v>535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4">
        <v>0</v>
      </c>
      <c r="O124" s="234">
        <f>ROUND(E124*N124,2)</f>
        <v>0</v>
      </c>
      <c r="P124" s="234">
        <v>0</v>
      </c>
      <c r="Q124" s="234">
        <f>ROUND(E124*P124,2)</f>
        <v>0</v>
      </c>
      <c r="R124" s="236" t="s">
        <v>415</v>
      </c>
      <c r="S124" s="236" t="s">
        <v>157</v>
      </c>
      <c r="T124" s="237" t="s">
        <v>157</v>
      </c>
      <c r="U124" s="221">
        <v>0.105</v>
      </c>
      <c r="V124" s="221">
        <f>ROUND(E124*U124,2)</f>
        <v>56.18</v>
      </c>
      <c r="W124" s="221"/>
      <c r="X124" s="221" t="s">
        <v>181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182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61" t="s">
        <v>1138</v>
      </c>
      <c r="D125" s="254"/>
      <c r="E125" s="255">
        <v>294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201</v>
      </c>
      <c r="AH125" s="210">
        <v>5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61" t="s">
        <v>1139</v>
      </c>
      <c r="D126" s="254"/>
      <c r="E126" s="255">
        <v>101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201</v>
      </c>
      <c r="AH126" s="210">
        <v>5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61" t="s">
        <v>1140</v>
      </c>
      <c r="D127" s="254"/>
      <c r="E127" s="255">
        <v>61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201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61" t="s">
        <v>1141</v>
      </c>
      <c r="D128" s="254"/>
      <c r="E128" s="255">
        <v>79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201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0">
        <v>53</v>
      </c>
      <c r="B129" s="241" t="s">
        <v>1013</v>
      </c>
      <c r="C129" s="250" t="s">
        <v>898</v>
      </c>
      <c r="D129" s="242" t="s">
        <v>179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3">
        <v>0</v>
      </c>
      <c r="O129" s="243">
        <f>ROUND(E129*N129,2)</f>
        <v>0</v>
      </c>
      <c r="P129" s="243">
        <v>0</v>
      </c>
      <c r="Q129" s="243">
        <f>ROUND(E129*P129,2)</f>
        <v>0</v>
      </c>
      <c r="R129" s="245"/>
      <c r="S129" s="245" t="s">
        <v>180</v>
      </c>
      <c r="T129" s="246" t="s">
        <v>158</v>
      </c>
      <c r="U129" s="221">
        <v>0.14000000000000001</v>
      </c>
      <c r="V129" s="221">
        <f>ROUND(E129*U129,2)</f>
        <v>0.14000000000000001</v>
      </c>
      <c r="W129" s="221"/>
      <c r="X129" s="221" t="s">
        <v>181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182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40">
        <v>54</v>
      </c>
      <c r="B130" s="241" t="s">
        <v>458</v>
      </c>
      <c r="C130" s="250" t="s">
        <v>459</v>
      </c>
      <c r="D130" s="242" t="s">
        <v>204</v>
      </c>
      <c r="E130" s="243">
        <v>3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0</v>
      </c>
      <c r="O130" s="243">
        <f>ROUND(E130*N130,2)</f>
        <v>0</v>
      </c>
      <c r="P130" s="243">
        <v>0</v>
      </c>
      <c r="Q130" s="243">
        <f>ROUND(E130*P130,2)</f>
        <v>0</v>
      </c>
      <c r="R130" s="245" t="s">
        <v>311</v>
      </c>
      <c r="S130" s="245" t="s">
        <v>157</v>
      </c>
      <c r="T130" s="246" t="s">
        <v>157</v>
      </c>
      <c r="U130" s="221">
        <v>0</v>
      </c>
      <c r="V130" s="221">
        <f>ROUND(E130*U130,2)</f>
        <v>0</v>
      </c>
      <c r="W130" s="221"/>
      <c r="X130" s="221" t="s">
        <v>312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0">
        <v>55</v>
      </c>
      <c r="B131" s="241" t="s">
        <v>460</v>
      </c>
      <c r="C131" s="250" t="s">
        <v>461</v>
      </c>
      <c r="D131" s="242" t="s">
        <v>217</v>
      </c>
      <c r="E131" s="243">
        <v>294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3">
        <v>3.0000000000000001E-5</v>
      </c>
      <c r="O131" s="243">
        <f>ROUND(E131*N131,2)</f>
        <v>0.01</v>
      </c>
      <c r="P131" s="243">
        <v>0</v>
      </c>
      <c r="Q131" s="243">
        <f>ROUND(E131*P131,2)</f>
        <v>0</v>
      </c>
      <c r="R131" s="245" t="s">
        <v>311</v>
      </c>
      <c r="S131" s="245" t="s">
        <v>157</v>
      </c>
      <c r="T131" s="246" t="s">
        <v>157</v>
      </c>
      <c r="U131" s="221">
        <v>0</v>
      </c>
      <c r="V131" s="221">
        <f>ROUND(E131*U131,2)</f>
        <v>0</v>
      </c>
      <c r="W131" s="221"/>
      <c r="X131" s="221" t="s">
        <v>312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0">
        <v>56</v>
      </c>
      <c r="B132" s="241" t="s">
        <v>462</v>
      </c>
      <c r="C132" s="250" t="s">
        <v>463</v>
      </c>
      <c r="D132" s="242" t="s">
        <v>217</v>
      </c>
      <c r="E132" s="243">
        <v>101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4.0000000000000003E-5</v>
      </c>
      <c r="O132" s="243">
        <f>ROUND(E132*N132,2)</f>
        <v>0</v>
      </c>
      <c r="P132" s="243">
        <v>0</v>
      </c>
      <c r="Q132" s="243">
        <f>ROUND(E132*P132,2)</f>
        <v>0</v>
      </c>
      <c r="R132" s="245" t="s">
        <v>311</v>
      </c>
      <c r="S132" s="245" t="s">
        <v>157</v>
      </c>
      <c r="T132" s="246" t="s">
        <v>157</v>
      </c>
      <c r="U132" s="221">
        <v>0</v>
      </c>
      <c r="V132" s="221">
        <f>ROUND(E132*U132,2)</f>
        <v>0</v>
      </c>
      <c r="W132" s="221"/>
      <c r="X132" s="221" t="s">
        <v>312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0">
        <v>57</v>
      </c>
      <c r="B133" s="241" t="s">
        <v>464</v>
      </c>
      <c r="C133" s="250" t="s">
        <v>465</v>
      </c>
      <c r="D133" s="242" t="s">
        <v>217</v>
      </c>
      <c r="E133" s="243">
        <v>61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21</v>
      </c>
      <c r="M133" s="245">
        <f>G133*(1+L133/100)</f>
        <v>0</v>
      </c>
      <c r="N133" s="243">
        <v>5.0000000000000002E-5</v>
      </c>
      <c r="O133" s="243">
        <f>ROUND(E133*N133,2)</f>
        <v>0</v>
      </c>
      <c r="P133" s="243">
        <v>0</v>
      </c>
      <c r="Q133" s="243">
        <f>ROUND(E133*P133,2)</f>
        <v>0</v>
      </c>
      <c r="R133" s="245" t="s">
        <v>311</v>
      </c>
      <c r="S133" s="245" t="s">
        <v>157</v>
      </c>
      <c r="T133" s="246" t="s">
        <v>157</v>
      </c>
      <c r="U133" s="221">
        <v>0</v>
      </c>
      <c r="V133" s="221">
        <f>ROUND(E133*U133,2)</f>
        <v>0</v>
      </c>
      <c r="W133" s="221"/>
      <c r="X133" s="221" t="s">
        <v>312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0">
        <v>58</v>
      </c>
      <c r="B134" s="241" t="s">
        <v>1142</v>
      </c>
      <c r="C134" s="250" t="s">
        <v>1143</v>
      </c>
      <c r="D134" s="242" t="s">
        <v>217</v>
      </c>
      <c r="E134" s="243">
        <v>79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9.0000000000000006E-5</v>
      </c>
      <c r="O134" s="243">
        <f>ROUND(E134*N134,2)</f>
        <v>0.01</v>
      </c>
      <c r="P134" s="243">
        <v>0</v>
      </c>
      <c r="Q134" s="243">
        <f>ROUND(E134*P134,2)</f>
        <v>0</v>
      </c>
      <c r="R134" s="245" t="s">
        <v>311</v>
      </c>
      <c r="S134" s="245" t="s">
        <v>157</v>
      </c>
      <c r="T134" s="246" t="s">
        <v>157</v>
      </c>
      <c r="U134" s="221">
        <v>0</v>
      </c>
      <c r="V134" s="221">
        <f>ROUND(E134*U134,2)</f>
        <v>0</v>
      </c>
      <c r="W134" s="221"/>
      <c r="X134" s="221" t="s">
        <v>312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0">
        <v>59</v>
      </c>
      <c r="B135" s="241" t="s">
        <v>466</v>
      </c>
      <c r="C135" s="250" t="s">
        <v>467</v>
      </c>
      <c r="D135" s="242" t="s">
        <v>204</v>
      </c>
      <c r="E135" s="243">
        <v>1700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21</v>
      </c>
      <c r="M135" s="245">
        <f>G135*(1+L135/100)</f>
        <v>0</v>
      </c>
      <c r="N135" s="243">
        <v>0</v>
      </c>
      <c r="O135" s="243">
        <f>ROUND(E135*N135,2)</f>
        <v>0</v>
      </c>
      <c r="P135" s="243">
        <v>0</v>
      </c>
      <c r="Q135" s="243">
        <f>ROUND(E135*P135,2)</f>
        <v>0</v>
      </c>
      <c r="R135" s="245" t="s">
        <v>311</v>
      </c>
      <c r="S135" s="245" t="s">
        <v>157</v>
      </c>
      <c r="T135" s="246" t="s">
        <v>157</v>
      </c>
      <c r="U135" s="221">
        <v>0</v>
      </c>
      <c r="V135" s="221">
        <f>ROUND(E135*U135,2)</f>
        <v>0</v>
      </c>
      <c r="W135" s="221"/>
      <c r="X135" s="221" t="s">
        <v>312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0">
        <v>60</v>
      </c>
      <c r="B136" s="241" t="s">
        <v>468</v>
      </c>
      <c r="C136" s="250" t="s">
        <v>469</v>
      </c>
      <c r="D136" s="242" t="s">
        <v>204</v>
      </c>
      <c r="E136" s="243">
        <v>18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 t="s">
        <v>311</v>
      </c>
      <c r="S136" s="245" t="s">
        <v>157</v>
      </c>
      <c r="T136" s="246" t="s">
        <v>157</v>
      </c>
      <c r="U136" s="221">
        <v>0</v>
      </c>
      <c r="V136" s="221">
        <f>ROUND(E136*U136,2)</f>
        <v>0</v>
      </c>
      <c r="W136" s="221"/>
      <c r="X136" s="221" t="s">
        <v>312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1" x14ac:dyDescent="0.2">
      <c r="A137" s="240">
        <v>61</v>
      </c>
      <c r="B137" s="241" t="s">
        <v>472</v>
      </c>
      <c r="C137" s="250" t="s">
        <v>473</v>
      </c>
      <c r="D137" s="242" t="s">
        <v>217</v>
      </c>
      <c r="E137" s="243">
        <v>122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3">
        <v>3.4000000000000002E-4</v>
      </c>
      <c r="O137" s="243">
        <f>ROUND(E137*N137,2)</f>
        <v>0.04</v>
      </c>
      <c r="P137" s="243">
        <v>0</v>
      </c>
      <c r="Q137" s="243">
        <f>ROUND(E137*P137,2)</f>
        <v>0</v>
      </c>
      <c r="R137" s="245" t="s">
        <v>311</v>
      </c>
      <c r="S137" s="245" t="s">
        <v>157</v>
      </c>
      <c r="T137" s="246" t="s">
        <v>157</v>
      </c>
      <c r="U137" s="221">
        <v>0</v>
      </c>
      <c r="V137" s="221">
        <f>ROUND(E137*U137,2)</f>
        <v>0</v>
      </c>
      <c r="W137" s="221"/>
      <c r="X137" s="221" t="s">
        <v>312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3.75" outlineLevel="1" x14ac:dyDescent="0.2">
      <c r="A138" s="240">
        <v>62</v>
      </c>
      <c r="B138" s="241" t="s">
        <v>474</v>
      </c>
      <c r="C138" s="250" t="s">
        <v>475</v>
      </c>
      <c r="D138" s="242" t="s">
        <v>217</v>
      </c>
      <c r="E138" s="243">
        <v>56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7.3999999999999999E-4</v>
      </c>
      <c r="O138" s="243">
        <f>ROUND(E138*N138,2)</f>
        <v>0.04</v>
      </c>
      <c r="P138" s="243">
        <v>0</v>
      </c>
      <c r="Q138" s="243">
        <f>ROUND(E138*P138,2)</f>
        <v>0</v>
      </c>
      <c r="R138" s="245" t="s">
        <v>311</v>
      </c>
      <c r="S138" s="245" t="s">
        <v>157</v>
      </c>
      <c r="T138" s="246" t="s">
        <v>157</v>
      </c>
      <c r="U138" s="221">
        <v>0</v>
      </c>
      <c r="V138" s="221">
        <f>ROUND(E138*U138,2)</f>
        <v>0</v>
      </c>
      <c r="W138" s="221"/>
      <c r="X138" s="221" t="s">
        <v>312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33.75" outlineLevel="1" x14ac:dyDescent="0.2">
      <c r="A139" s="231">
        <v>63</v>
      </c>
      <c r="B139" s="232" t="s">
        <v>476</v>
      </c>
      <c r="C139" s="248" t="s">
        <v>477</v>
      </c>
      <c r="D139" s="233" t="s">
        <v>217</v>
      </c>
      <c r="E139" s="234">
        <v>100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1.17E-3</v>
      </c>
      <c r="O139" s="234">
        <f>ROUND(E139*N139,2)</f>
        <v>0.12</v>
      </c>
      <c r="P139" s="234">
        <v>0</v>
      </c>
      <c r="Q139" s="234">
        <f>ROUND(E139*P139,2)</f>
        <v>0</v>
      </c>
      <c r="R139" s="236" t="s">
        <v>311</v>
      </c>
      <c r="S139" s="236" t="s">
        <v>157</v>
      </c>
      <c r="T139" s="237" t="s">
        <v>157</v>
      </c>
      <c r="U139" s="221">
        <v>0</v>
      </c>
      <c r="V139" s="221">
        <f>ROUND(E139*U139,2)</f>
        <v>0</v>
      </c>
      <c r="W139" s="221"/>
      <c r="X139" s="221" t="s">
        <v>312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>
        <v>64</v>
      </c>
      <c r="B140" s="218" t="s">
        <v>478</v>
      </c>
      <c r="C140" s="263" t="s">
        <v>479</v>
      </c>
      <c r="D140" s="219" t="s">
        <v>0</v>
      </c>
      <c r="E140" s="258"/>
      <c r="F140" s="222"/>
      <c r="G140" s="221">
        <f>ROUND(E140*F140,2)</f>
        <v>0</v>
      </c>
      <c r="H140" s="222"/>
      <c r="I140" s="221">
        <f>ROUND(E140*H140,2)</f>
        <v>0</v>
      </c>
      <c r="J140" s="222"/>
      <c r="K140" s="221">
        <f>ROUND(E140*J140,2)</f>
        <v>0</v>
      </c>
      <c r="L140" s="221">
        <v>21</v>
      </c>
      <c r="M140" s="221">
        <f>G140*(1+L140/100)</f>
        <v>0</v>
      </c>
      <c r="N140" s="220">
        <v>0</v>
      </c>
      <c r="O140" s="220">
        <f>ROUND(E140*N140,2)</f>
        <v>0</v>
      </c>
      <c r="P140" s="220">
        <v>0</v>
      </c>
      <c r="Q140" s="220">
        <f>ROUND(E140*P140,2)</f>
        <v>0</v>
      </c>
      <c r="R140" s="221" t="s">
        <v>411</v>
      </c>
      <c r="S140" s="221" t="s">
        <v>157</v>
      </c>
      <c r="T140" s="221" t="s">
        <v>157</v>
      </c>
      <c r="U140" s="221">
        <v>0</v>
      </c>
      <c r="V140" s="221">
        <f>ROUND(E140*U140,2)</f>
        <v>0</v>
      </c>
      <c r="W140" s="221"/>
      <c r="X140" s="221" t="s">
        <v>324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325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64" t="s">
        <v>480</v>
      </c>
      <c r="D141" s="259"/>
      <c r="E141" s="259"/>
      <c r="F141" s="259"/>
      <c r="G141" s="259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199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x14ac:dyDescent="0.2">
      <c r="A142" s="224" t="s">
        <v>152</v>
      </c>
      <c r="B142" s="225" t="s">
        <v>108</v>
      </c>
      <c r="C142" s="247" t="s">
        <v>109</v>
      </c>
      <c r="D142" s="226"/>
      <c r="E142" s="227"/>
      <c r="F142" s="228"/>
      <c r="G142" s="228">
        <f>SUMIF(AG143:AG171,"&lt;&gt;NOR",G143:G171)</f>
        <v>0</v>
      </c>
      <c r="H142" s="228"/>
      <c r="I142" s="228">
        <f>SUM(I143:I171)</f>
        <v>0</v>
      </c>
      <c r="J142" s="228"/>
      <c r="K142" s="228">
        <f>SUM(K143:K171)</f>
        <v>0</v>
      </c>
      <c r="L142" s="228"/>
      <c r="M142" s="228">
        <f>SUM(M143:M171)</f>
        <v>0</v>
      </c>
      <c r="N142" s="227"/>
      <c r="O142" s="227">
        <f>SUM(O143:O171)</f>
        <v>1.1499999999999999</v>
      </c>
      <c r="P142" s="227"/>
      <c r="Q142" s="227">
        <f>SUM(Q143:Q171)</f>
        <v>0</v>
      </c>
      <c r="R142" s="228"/>
      <c r="S142" s="228"/>
      <c r="T142" s="229"/>
      <c r="U142" s="223"/>
      <c r="V142" s="223">
        <f>SUM(V143:V171)</f>
        <v>289.63000000000005</v>
      </c>
      <c r="W142" s="223"/>
      <c r="X142" s="223"/>
      <c r="AG142" t="s">
        <v>153</v>
      </c>
    </row>
    <row r="143" spans="1:60" outlineLevel="1" x14ac:dyDescent="0.2">
      <c r="A143" s="231">
        <v>65</v>
      </c>
      <c r="B143" s="232" t="s">
        <v>533</v>
      </c>
      <c r="C143" s="248" t="s">
        <v>534</v>
      </c>
      <c r="D143" s="233" t="s">
        <v>217</v>
      </c>
      <c r="E143" s="234">
        <v>344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4">
        <v>6.8000000000000005E-4</v>
      </c>
      <c r="O143" s="234">
        <f>ROUND(E143*N143,2)</f>
        <v>0.23</v>
      </c>
      <c r="P143" s="234">
        <v>0</v>
      </c>
      <c r="Q143" s="234">
        <f>ROUND(E143*P143,2)</f>
        <v>0</v>
      </c>
      <c r="R143" s="236" t="s">
        <v>415</v>
      </c>
      <c r="S143" s="236" t="s">
        <v>157</v>
      </c>
      <c r="T143" s="237" t="s">
        <v>157</v>
      </c>
      <c r="U143" s="221">
        <v>0.23899999999999999</v>
      </c>
      <c r="V143" s="221">
        <f>ROUND(E143*U143,2)</f>
        <v>82.22</v>
      </c>
      <c r="W143" s="221"/>
      <c r="X143" s="221" t="s">
        <v>181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182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60" t="s">
        <v>535</v>
      </c>
      <c r="D144" s="256"/>
      <c r="E144" s="256"/>
      <c r="F144" s="256"/>
      <c r="G144" s="256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199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1">
        <v>66</v>
      </c>
      <c r="B145" s="232" t="s">
        <v>536</v>
      </c>
      <c r="C145" s="248" t="s">
        <v>537</v>
      </c>
      <c r="D145" s="233" t="s">
        <v>217</v>
      </c>
      <c r="E145" s="234">
        <v>108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4">
        <v>7.7999999999999999E-4</v>
      </c>
      <c r="O145" s="234">
        <f>ROUND(E145*N145,2)</f>
        <v>0.08</v>
      </c>
      <c r="P145" s="234">
        <v>0</v>
      </c>
      <c r="Q145" s="234">
        <f>ROUND(E145*P145,2)</f>
        <v>0</v>
      </c>
      <c r="R145" s="236" t="s">
        <v>415</v>
      </c>
      <c r="S145" s="236" t="s">
        <v>157</v>
      </c>
      <c r="T145" s="237" t="s">
        <v>157</v>
      </c>
      <c r="U145" s="221">
        <v>0.26300000000000001</v>
      </c>
      <c r="V145" s="221">
        <f>ROUND(E145*U145,2)</f>
        <v>28.4</v>
      </c>
      <c r="W145" s="221"/>
      <c r="X145" s="221" t="s">
        <v>181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182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60" t="s">
        <v>535</v>
      </c>
      <c r="D146" s="256"/>
      <c r="E146" s="256"/>
      <c r="F146" s="256"/>
      <c r="G146" s="256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199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67</v>
      </c>
      <c r="B147" s="232" t="s">
        <v>538</v>
      </c>
      <c r="C147" s="248" t="s">
        <v>539</v>
      </c>
      <c r="D147" s="233" t="s">
        <v>217</v>
      </c>
      <c r="E147" s="234">
        <v>61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9.1E-4</v>
      </c>
      <c r="O147" s="234">
        <f>ROUND(E147*N147,2)</f>
        <v>0.06</v>
      </c>
      <c r="P147" s="234">
        <v>0</v>
      </c>
      <c r="Q147" s="234">
        <f>ROUND(E147*P147,2)</f>
        <v>0</v>
      </c>
      <c r="R147" s="236" t="s">
        <v>415</v>
      </c>
      <c r="S147" s="236" t="s">
        <v>157</v>
      </c>
      <c r="T147" s="237" t="s">
        <v>157</v>
      </c>
      <c r="U147" s="221">
        <v>0.27400000000000002</v>
      </c>
      <c r="V147" s="221">
        <f>ROUND(E147*U147,2)</f>
        <v>16.71</v>
      </c>
      <c r="W147" s="221"/>
      <c r="X147" s="221" t="s">
        <v>181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182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0" t="s">
        <v>535</v>
      </c>
      <c r="D148" s="256"/>
      <c r="E148" s="256"/>
      <c r="F148" s="256"/>
      <c r="G148" s="256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199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1">
        <v>68</v>
      </c>
      <c r="B149" s="232" t="s">
        <v>540</v>
      </c>
      <c r="C149" s="248" t="s">
        <v>541</v>
      </c>
      <c r="D149" s="233" t="s">
        <v>217</v>
      </c>
      <c r="E149" s="234">
        <v>79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4">
        <v>1.1000000000000001E-3</v>
      </c>
      <c r="O149" s="234">
        <f>ROUND(E149*N149,2)</f>
        <v>0.09</v>
      </c>
      <c r="P149" s="234">
        <v>0</v>
      </c>
      <c r="Q149" s="234">
        <f>ROUND(E149*P149,2)</f>
        <v>0</v>
      </c>
      <c r="R149" s="236" t="s">
        <v>415</v>
      </c>
      <c r="S149" s="236" t="s">
        <v>157</v>
      </c>
      <c r="T149" s="237" t="s">
        <v>157</v>
      </c>
      <c r="U149" s="221">
        <v>0.28499999999999998</v>
      </c>
      <c r="V149" s="221">
        <f>ROUND(E149*U149,2)</f>
        <v>22.52</v>
      </c>
      <c r="W149" s="221"/>
      <c r="X149" s="221" t="s">
        <v>181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182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60" t="s">
        <v>535</v>
      </c>
      <c r="D150" s="256"/>
      <c r="E150" s="256"/>
      <c r="F150" s="256"/>
      <c r="G150" s="256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199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1">
        <v>69</v>
      </c>
      <c r="B151" s="232" t="s">
        <v>542</v>
      </c>
      <c r="C151" s="248" t="s">
        <v>543</v>
      </c>
      <c r="D151" s="233" t="s">
        <v>217</v>
      </c>
      <c r="E151" s="234">
        <v>122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4">
        <v>1.82E-3</v>
      </c>
      <c r="O151" s="234">
        <f>ROUND(E151*N151,2)</f>
        <v>0.22</v>
      </c>
      <c r="P151" s="234">
        <v>0</v>
      </c>
      <c r="Q151" s="234">
        <f>ROUND(E151*P151,2)</f>
        <v>0</v>
      </c>
      <c r="R151" s="236" t="s">
        <v>415</v>
      </c>
      <c r="S151" s="236" t="s">
        <v>157</v>
      </c>
      <c r="T151" s="237" t="s">
        <v>157</v>
      </c>
      <c r="U151" s="221">
        <v>0.31900000000000001</v>
      </c>
      <c r="V151" s="221">
        <f>ROUND(E151*U151,2)</f>
        <v>38.92</v>
      </c>
      <c r="W151" s="221"/>
      <c r="X151" s="221" t="s">
        <v>181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182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60" t="s">
        <v>535</v>
      </c>
      <c r="D152" s="256"/>
      <c r="E152" s="256"/>
      <c r="F152" s="256"/>
      <c r="G152" s="256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199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70</v>
      </c>
      <c r="B153" s="232" t="s">
        <v>544</v>
      </c>
      <c r="C153" s="248" t="s">
        <v>545</v>
      </c>
      <c r="D153" s="233" t="s">
        <v>217</v>
      </c>
      <c r="E153" s="234">
        <v>56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4">
        <v>2.1700000000000001E-3</v>
      </c>
      <c r="O153" s="234">
        <f>ROUND(E153*N153,2)</f>
        <v>0.12</v>
      </c>
      <c r="P153" s="234">
        <v>0</v>
      </c>
      <c r="Q153" s="234">
        <f>ROUND(E153*P153,2)</f>
        <v>0</v>
      </c>
      <c r="R153" s="236" t="s">
        <v>415</v>
      </c>
      <c r="S153" s="236" t="s">
        <v>157</v>
      </c>
      <c r="T153" s="237" t="s">
        <v>157</v>
      </c>
      <c r="U153" s="221">
        <v>0.33200000000000002</v>
      </c>
      <c r="V153" s="221">
        <f>ROUND(E153*U153,2)</f>
        <v>18.59</v>
      </c>
      <c r="W153" s="221"/>
      <c r="X153" s="221" t="s">
        <v>181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182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60" t="s">
        <v>535</v>
      </c>
      <c r="D154" s="256"/>
      <c r="E154" s="256"/>
      <c r="F154" s="256"/>
      <c r="G154" s="256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199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1">
        <v>71</v>
      </c>
      <c r="B155" s="232" t="s">
        <v>546</v>
      </c>
      <c r="C155" s="248" t="s">
        <v>547</v>
      </c>
      <c r="D155" s="233" t="s">
        <v>217</v>
      </c>
      <c r="E155" s="234">
        <v>100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4">
        <v>3.5200000000000001E-3</v>
      </c>
      <c r="O155" s="234">
        <f>ROUND(E155*N155,2)</f>
        <v>0.35</v>
      </c>
      <c r="P155" s="234">
        <v>0</v>
      </c>
      <c r="Q155" s="234">
        <f>ROUND(E155*P155,2)</f>
        <v>0</v>
      </c>
      <c r="R155" s="236" t="s">
        <v>415</v>
      </c>
      <c r="S155" s="236" t="s">
        <v>157</v>
      </c>
      <c r="T155" s="237" t="s">
        <v>157</v>
      </c>
      <c r="U155" s="221">
        <v>0.34799999999999998</v>
      </c>
      <c r="V155" s="221">
        <f>ROUND(E155*U155,2)</f>
        <v>34.799999999999997</v>
      </c>
      <c r="W155" s="221"/>
      <c r="X155" s="221" t="s">
        <v>181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182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60" t="s">
        <v>535</v>
      </c>
      <c r="D156" s="256"/>
      <c r="E156" s="256"/>
      <c r="F156" s="256"/>
      <c r="G156" s="256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199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40">
        <v>72</v>
      </c>
      <c r="B157" s="241" t="s">
        <v>752</v>
      </c>
      <c r="C157" s="250" t="s">
        <v>753</v>
      </c>
      <c r="D157" s="242" t="s">
        <v>204</v>
      </c>
      <c r="E157" s="243">
        <v>2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21</v>
      </c>
      <c r="M157" s="245">
        <f>G157*(1+L157/100)</f>
        <v>0</v>
      </c>
      <c r="N157" s="243">
        <v>6.0000000000000002E-5</v>
      </c>
      <c r="O157" s="243">
        <f>ROUND(E157*N157,2)</f>
        <v>0</v>
      </c>
      <c r="P157" s="243">
        <v>0</v>
      </c>
      <c r="Q157" s="243">
        <f>ROUND(E157*P157,2)</f>
        <v>0</v>
      </c>
      <c r="R157" s="245" t="s">
        <v>422</v>
      </c>
      <c r="S157" s="245" t="s">
        <v>157</v>
      </c>
      <c r="T157" s="246" t="s">
        <v>157</v>
      </c>
      <c r="U157" s="221">
        <v>0.26</v>
      </c>
      <c r="V157" s="221">
        <f>ROUND(E157*U157,2)</f>
        <v>0.52</v>
      </c>
      <c r="W157" s="221"/>
      <c r="X157" s="221" t="s">
        <v>181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182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40">
        <v>73</v>
      </c>
      <c r="B158" s="241" t="s">
        <v>907</v>
      </c>
      <c r="C158" s="250" t="s">
        <v>908</v>
      </c>
      <c r="D158" s="242" t="s">
        <v>204</v>
      </c>
      <c r="E158" s="243">
        <v>2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3">
        <v>1E-4</v>
      </c>
      <c r="O158" s="243">
        <f>ROUND(E158*N158,2)</f>
        <v>0</v>
      </c>
      <c r="P158" s="243">
        <v>0</v>
      </c>
      <c r="Q158" s="243">
        <f>ROUND(E158*P158,2)</f>
        <v>0</v>
      </c>
      <c r="R158" s="245" t="s">
        <v>422</v>
      </c>
      <c r="S158" s="245" t="s">
        <v>157</v>
      </c>
      <c r="T158" s="246" t="s">
        <v>157</v>
      </c>
      <c r="U158" s="221">
        <v>0.37</v>
      </c>
      <c r="V158" s="221">
        <f>ROUND(E158*U158,2)</f>
        <v>0.74</v>
      </c>
      <c r="W158" s="221"/>
      <c r="X158" s="221" t="s">
        <v>181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182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0">
        <v>74</v>
      </c>
      <c r="B159" s="241" t="s">
        <v>909</v>
      </c>
      <c r="C159" s="250" t="s">
        <v>910</v>
      </c>
      <c r="D159" s="242" t="s">
        <v>204</v>
      </c>
      <c r="E159" s="243">
        <v>2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21</v>
      </c>
      <c r="M159" s="245">
        <f>G159*(1+L159/100)</f>
        <v>0</v>
      </c>
      <c r="N159" s="243">
        <v>1.2E-4</v>
      </c>
      <c r="O159" s="243">
        <f>ROUND(E159*N159,2)</f>
        <v>0</v>
      </c>
      <c r="P159" s="243">
        <v>0</v>
      </c>
      <c r="Q159" s="243">
        <f>ROUND(E159*P159,2)</f>
        <v>0</v>
      </c>
      <c r="R159" s="245" t="s">
        <v>422</v>
      </c>
      <c r="S159" s="245" t="s">
        <v>157</v>
      </c>
      <c r="T159" s="246" t="s">
        <v>157</v>
      </c>
      <c r="U159" s="221">
        <v>0.40500000000000003</v>
      </c>
      <c r="V159" s="221">
        <f>ROUND(E159*U159,2)</f>
        <v>0.81</v>
      </c>
      <c r="W159" s="221"/>
      <c r="X159" s="221" t="s">
        <v>181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182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1">
        <v>75</v>
      </c>
      <c r="B160" s="232" t="s">
        <v>553</v>
      </c>
      <c r="C160" s="248" t="s">
        <v>554</v>
      </c>
      <c r="D160" s="233" t="s">
        <v>204</v>
      </c>
      <c r="E160" s="234">
        <v>110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4">
        <v>0</v>
      </c>
      <c r="O160" s="234">
        <f>ROUND(E160*N160,2)</f>
        <v>0</v>
      </c>
      <c r="P160" s="234">
        <v>0</v>
      </c>
      <c r="Q160" s="234">
        <f>ROUND(E160*P160,2)</f>
        <v>0</v>
      </c>
      <c r="R160" s="236" t="s">
        <v>422</v>
      </c>
      <c r="S160" s="236" t="s">
        <v>157</v>
      </c>
      <c r="T160" s="237" t="s">
        <v>157</v>
      </c>
      <c r="U160" s="221">
        <v>0.215</v>
      </c>
      <c r="V160" s="221">
        <f>ROUND(E160*U160,2)</f>
        <v>23.65</v>
      </c>
      <c r="W160" s="221"/>
      <c r="X160" s="221" t="s">
        <v>181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182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61" t="s">
        <v>1144</v>
      </c>
      <c r="D161" s="254"/>
      <c r="E161" s="255">
        <v>110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201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1">
        <v>76</v>
      </c>
      <c r="B162" s="232" t="s">
        <v>556</v>
      </c>
      <c r="C162" s="248" t="s">
        <v>557</v>
      </c>
      <c r="D162" s="233" t="s">
        <v>217</v>
      </c>
      <c r="E162" s="234">
        <v>714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6" t="s">
        <v>422</v>
      </c>
      <c r="S162" s="236" t="s">
        <v>157</v>
      </c>
      <c r="T162" s="237" t="s">
        <v>157</v>
      </c>
      <c r="U162" s="221">
        <v>2.1499999999999998E-2</v>
      </c>
      <c r="V162" s="221">
        <f>ROUND(E162*U162,2)</f>
        <v>15.35</v>
      </c>
      <c r="W162" s="221"/>
      <c r="X162" s="221" t="s">
        <v>181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182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61" t="s">
        <v>1133</v>
      </c>
      <c r="D163" s="254"/>
      <c r="E163" s="255">
        <v>122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61" t="s">
        <v>1132</v>
      </c>
      <c r="D164" s="254"/>
      <c r="E164" s="255">
        <v>79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201</v>
      </c>
      <c r="AH164" s="210">
        <v>5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61" t="s">
        <v>1131</v>
      </c>
      <c r="D165" s="254"/>
      <c r="E165" s="255">
        <v>61</v>
      </c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61" t="s">
        <v>1130</v>
      </c>
      <c r="D166" s="254"/>
      <c r="E166" s="255">
        <v>108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61" t="s">
        <v>1145</v>
      </c>
      <c r="D167" s="254"/>
      <c r="E167" s="255">
        <v>344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201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1">
        <v>77</v>
      </c>
      <c r="B168" s="232" t="s">
        <v>558</v>
      </c>
      <c r="C168" s="248" t="s">
        <v>559</v>
      </c>
      <c r="D168" s="233" t="s">
        <v>217</v>
      </c>
      <c r="E168" s="234">
        <v>156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4">
        <v>0</v>
      </c>
      <c r="O168" s="234">
        <f>ROUND(E168*N168,2)</f>
        <v>0</v>
      </c>
      <c r="P168" s="234">
        <v>0</v>
      </c>
      <c r="Q168" s="234">
        <f>ROUND(E168*P168,2)</f>
        <v>0</v>
      </c>
      <c r="R168" s="236" t="s">
        <v>422</v>
      </c>
      <c r="S168" s="236" t="s">
        <v>157</v>
      </c>
      <c r="T168" s="237" t="s">
        <v>157</v>
      </c>
      <c r="U168" s="221">
        <v>4.1000000000000002E-2</v>
      </c>
      <c r="V168" s="221">
        <f>ROUND(E168*U168,2)</f>
        <v>6.4</v>
      </c>
      <c r="W168" s="221"/>
      <c r="X168" s="221" t="s">
        <v>181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182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61" t="s">
        <v>1135</v>
      </c>
      <c r="D169" s="254"/>
      <c r="E169" s="255">
        <v>100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201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61" t="s">
        <v>1134</v>
      </c>
      <c r="D170" s="254"/>
      <c r="E170" s="255">
        <v>56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>
        <v>78</v>
      </c>
      <c r="B171" s="218" t="s">
        <v>562</v>
      </c>
      <c r="C171" s="263" t="s">
        <v>563</v>
      </c>
      <c r="D171" s="219" t="s">
        <v>0</v>
      </c>
      <c r="E171" s="258"/>
      <c r="F171" s="222"/>
      <c r="G171" s="221">
        <f>ROUND(E171*F171,2)</f>
        <v>0</v>
      </c>
      <c r="H171" s="222"/>
      <c r="I171" s="221">
        <f>ROUND(E171*H171,2)</f>
        <v>0</v>
      </c>
      <c r="J171" s="222"/>
      <c r="K171" s="221">
        <f>ROUND(E171*J171,2)</f>
        <v>0</v>
      </c>
      <c r="L171" s="221">
        <v>21</v>
      </c>
      <c r="M171" s="221">
        <f>G171*(1+L171/100)</f>
        <v>0</v>
      </c>
      <c r="N171" s="220">
        <v>0</v>
      </c>
      <c r="O171" s="220">
        <f>ROUND(E171*N171,2)</f>
        <v>0</v>
      </c>
      <c r="P171" s="220">
        <v>0</v>
      </c>
      <c r="Q171" s="220">
        <f>ROUND(E171*P171,2)</f>
        <v>0</v>
      </c>
      <c r="R171" s="221" t="s">
        <v>422</v>
      </c>
      <c r="S171" s="221" t="s">
        <v>157</v>
      </c>
      <c r="T171" s="221" t="s">
        <v>233</v>
      </c>
      <c r="U171" s="221">
        <v>0</v>
      </c>
      <c r="V171" s="221">
        <f>ROUND(E171*U171,2)</f>
        <v>0</v>
      </c>
      <c r="W171" s="221"/>
      <c r="X171" s="221" t="s">
        <v>324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325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24" t="s">
        <v>152</v>
      </c>
      <c r="B172" s="225" t="s">
        <v>110</v>
      </c>
      <c r="C172" s="247" t="s">
        <v>111</v>
      </c>
      <c r="D172" s="226"/>
      <c r="E172" s="227"/>
      <c r="F172" s="228"/>
      <c r="G172" s="228">
        <f>SUMIF(AG173:AG212,"&lt;&gt;NOR",G173:G212)</f>
        <v>0</v>
      </c>
      <c r="H172" s="228"/>
      <c r="I172" s="228">
        <f>SUM(I173:I212)</f>
        <v>0</v>
      </c>
      <c r="J172" s="228"/>
      <c r="K172" s="228">
        <f>SUM(K173:K212)</f>
        <v>0</v>
      </c>
      <c r="L172" s="228"/>
      <c r="M172" s="228">
        <f>SUM(M173:M212)</f>
        <v>0</v>
      </c>
      <c r="N172" s="227"/>
      <c r="O172" s="227">
        <f>SUM(O173:O212)</f>
        <v>0.04</v>
      </c>
      <c r="P172" s="227"/>
      <c r="Q172" s="227">
        <f>SUM(Q173:Q212)</f>
        <v>0</v>
      </c>
      <c r="R172" s="228"/>
      <c r="S172" s="228"/>
      <c r="T172" s="229"/>
      <c r="U172" s="223"/>
      <c r="V172" s="223">
        <f>SUM(V173:V212)</f>
        <v>39.229999999999997</v>
      </c>
      <c r="W172" s="223"/>
      <c r="X172" s="223"/>
      <c r="AG172" t="s">
        <v>153</v>
      </c>
    </row>
    <row r="173" spans="1:60" outlineLevel="1" x14ac:dyDescent="0.2">
      <c r="A173" s="231">
        <v>79</v>
      </c>
      <c r="B173" s="232" t="s">
        <v>572</v>
      </c>
      <c r="C173" s="248" t="s">
        <v>573</v>
      </c>
      <c r="D173" s="233" t="s">
        <v>204</v>
      </c>
      <c r="E173" s="234">
        <v>61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4">
        <v>0</v>
      </c>
      <c r="O173" s="234">
        <f>ROUND(E173*N173,2)</f>
        <v>0</v>
      </c>
      <c r="P173" s="234">
        <v>0</v>
      </c>
      <c r="Q173" s="234">
        <f>ROUND(E173*P173,2)</f>
        <v>0</v>
      </c>
      <c r="R173" s="236" t="s">
        <v>422</v>
      </c>
      <c r="S173" s="236" t="s">
        <v>157</v>
      </c>
      <c r="T173" s="237" t="s">
        <v>157</v>
      </c>
      <c r="U173" s="221">
        <v>0.16500000000000001</v>
      </c>
      <c r="V173" s="221">
        <f>ROUND(E173*U173,2)</f>
        <v>10.07</v>
      </c>
      <c r="W173" s="221"/>
      <c r="X173" s="221" t="s">
        <v>181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182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61" t="s">
        <v>1146</v>
      </c>
      <c r="D174" s="254"/>
      <c r="E174" s="255">
        <v>2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201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61" t="s">
        <v>1147</v>
      </c>
      <c r="D175" s="254"/>
      <c r="E175" s="255">
        <v>14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201</v>
      </c>
      <c r="AH175" s="210">
        <v>5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61" t="s">
        <v>1148</v>
      </c>
      <c r="D176" s="254"/>
      <c r="E176" s="255">
        <v>41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201</v>
      </c>
      <c r="AH176" s="210">
        <v>5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61" t="s">
        <v>1149</v>
      </c>
      <c r="D177" s="254"/>
      <c r="E177" s="255">
        <v>2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201</v>
      </c>
      <c r="AH177" s="210">
        <v>5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61" t="s">
        <v>1146</v>
      </c>
      <c r="D178" s="254"/>
      <c r="E178" s="255">
        <v>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201</v>
      </c>
      <c r="AH178" s="210">
        <v>5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1">
        <v>80</v>
      </c>
      <c r="B179" s="232" t="s">
        <v>576</v>
      </c>
      <c r="C179" s="248" t="s">
        <v>577</v>
      </c>
      <c r="D179" s="233" t="s">
        <v>204</v>
      </c>
      <c r="E179" s="234">
        <v>2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6" t="s">
        <v>422</v>
      </c>
      <c r="S179" s="236" t="s">
        <v>157</v>
      </c>
      <c r="T179" s="237" t="s">
        <v>157</v>
      </c>
      <c r="U179" s="221">
        <v>0.20599999999999999</v>
      </c>
      <c r="V179" s="221">
        <f>ROUND(E179*U179,2)</f>
        <v>0.41</v>
      </c>
      <c r="W179" s="221"/>
      <c r="X179" s="221" t="s">
        <v>181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182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61" t="s">
        <v>1150</v>
      </c>
      <c r="D180" s="254"/>
      <c r="E180" s="255">
        <v>1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201</v>
      </c>
      <c r="AH180" s="210">
        <v>5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61" t="s">
        <v>1151</v>
      </c>
      <c r="D181" s="254"/>
      <c r="E181" s="255">
        <v>1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201</v>
      </c>
      <c r="AH181" s="210">
        <v>5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1">
        <v>81</v>
      </c>
      <c r="B182" s="232" t="s">
        <v>568</v>
      </c>
      <c r="C182" s="248" t="s">
        <v>569</v>
      </c>
      <c r="D182" s="233" t="s">
        <v>204</v>
      </c>
      <c r="E182" s="234">
        <v>6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4">
        <v>0</v>
      </c>
      <c r="O182" s="234">
        <f>ROUND(E182*N182,2)</f>
        <v>0</v>
      </c>
      <c r="P182" s="234">
        <v>0</v>
      </c>
      <c r="Q182" s="234">
        <f>ROUND(E182*P182,2)</f>
        <v>0</v>
      </c>
      <c r="R182" s="236" t="s">
        <v>422</v>
      </c>
      <c r="S182" s="236" t="s">
        <v>157</v>
      </c>
      <c r="T182" s="237" t="s">
        <v>157</v>
      </c>
      <c r="U182" s="221">
        <v>0.22700000000000001</v>
      </c>
      <c r="V182" s="221">
        <f>ROUND(E182*U182,2)</f>
        <v>1.36</v>
      </c>
      <c r="W182" s="221"/>
      <c r="X182" s="221" t="s">
        <v>181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182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61" t="s">
        <v>1152</v>
      </c>
      <c r="D183" s="254"/>
      <c r="E183" s="255">
        <v>1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201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61" t="s">
        <v>1153</v>
      </c>
      <c r="D184" s="254"/>
      <c r="E184" s="255">
        <v>2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201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61" t="s">
        <v>1154</v>
      </c>
      <c r="D185" s="254"/>
      <c r="E185" s="255">
        <v>3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201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1">
        <v>82</v>
      </c>
      <c r="B186" s="232" t="s">
        <v>579</v>
      </c>
      <c r="C186" s="248" t="s">
        <v>580</v>
      </c>
      <c r="D186" s="233" t="s">
        <v>204</v>
      </c>
      <c r="E186" s="234">
        <v>2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4">
        <v>0</v>
      </c>
      <c r="O186" s="234">
        <f>ROUND(E186*N186,2)</f>
        <v>0</v>
      </c>
      <c r="P186" s="234">
        <v>0</v>
      </c>
      <c r="Q186" s="234">
        <f>ROUND(E186*P186,2)</f>
        <v>0</v>
      </c>
      <c r="R186" s="236" t="s">
        <v>422</v>
      </c>
      <c r="S186" s="236" t="s">
        <v>157</v>
      </c>
      <c r="T186" s="237" t="s">
        <v>233</v>
      </c>
      <c r="U186" s="221">
        <v>0.26800000000000002</v>
      </c>
      <c r="V186" s="221">
        <f>ROUND(E186*U186,2)</f>
        <v>0.54</v>
      </c>
      <c r="W186" s="221"/>
      <c r="X186" s="221" t="s">
        <v>181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182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61" t="s">
        <v>1155</v>
      </c>
      <c r="D187" s="254"/>
      <c r="E187" s="255">
        <v>1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201</v>
      </c>
      <c r="AH187" s="210">
        <v>5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17"/>
      <c r="B188" s="218"/>
      <c r="C188" s="261" t="s">
        <v>1156</v>
      </c>
      <c r="D188" s="254"/>
      <c r="E188" s="255">
        <v>1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201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1">
        <v>83</v>
      </c>
      <c r="B189" s="232" t="s">
        <v>583</v>
      </c>
      <c r="C189" s="248" t="s">
        <v>584</v>
      </c>
      <c r="D189" s="233" t="s">
        <v>204</v>
      </c>
      <c r="E189" s="234">
        <v>2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4">
        <v>0</v>
      </c>
      <c r="O189" s="234">
        <f>ROUND(E189*N189,2)</f>
        <v>0</v>
      </c>
      <c r="P189" s="234">
        <v>0</v>
      </c>
      <c r="Q189" s="234">
        <f>ROUND(E189*P189,2)</f>
        <v>0</v>
      </c>
      <c r="R189" s="236" t="s">
        <v>422</v>
      </c>
      <c r="S189" s="236" t="s">
        <v>157</v>
      </c>
      <c r="T189" s="237" t="s">
        <v>233</v>
      </c>
      <c r="U189" s="221">
        <v>0.35</v>
      </c>
      <c r="V189" s="221">
        <f>ROUND(E189*U189,2)</f>
        <v>0.7</v>
      </c>
      <c r="W189" s="221"/>
      <c r="X189" s="221" t="s">
        <v>181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182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61" t="s">
        <v>1157</v>
      </c>
      <c r="D190" s="254"/>
      <c r="E190" s="255">
        <v>1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201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61" t="s">
        <v>1158</v>
      </c>
      <c r="D191" s="254"/>
      <c r="E191" s="255">
        <v>1</v>
      </c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201</v>
      </c>
      <c r="AH191" s="210">
        <v>5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40">
        <v>84</v>
      </c>
      <c r="B192" s="241" t="s">
        <v>589</v>
      </c>
      <c r="C192" s="250" t="s">
        <v>590</v>
      </c>
      <c r="D192" s="242" t="s">
        <v>204</v>
      </c>
      <c r="E192" s="243">
        <v>14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21</v>
      </c>
      <c r="M192" s="245">
        <f>G192*(1+L192/100)</f>
        <v>0</v>
      </c>
      <c r="N192" s="243">
        <v>2.0000000000000001E-4</v>
      </c>
      <c r="O192" s="243">
        <f>ROUND(E192*N192,2)</f>
        <v>0</v>
      </c>
      <c r="P192" s="243">
        <v>0</v>
      </c>
      <c r="Q192" s="243">
        <f>ROUND(E192*P192,2)</f>
        <v>0</v>
      </c>
      <c r="R192" s="245" t="s">
        <v>422</v>
      </c>
      <c r="S192" s="245" t="s">
        <v>157</v>
      </c>
      <c r="T192" s="246" t="s">
        <v>157</v>
      </c>
      <c r="U192" s="221">
        <v>0.17499999999999999</v>
      </c>
      <c r="V192" s="221">
        <f>ROUND(E192*U192,2)</f>
        <v>2.4500000000000002</v>
      </c>
      <c r="W192" s="221"/>
      <c r="X192" s="221" t="s">
        <v>181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182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0">
        <v>85</v>
      </c>
      <c r="B193" s="241" t="s">
        <v>1159</v>
      </c>
      <c r="C193" s="250" t="s">
        <v>1160</v>
      </c>
      <c r="D193" s="242" t="s">
        <v>204</v>
      </c>
      <c r="E193" s="243">
        <v>2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21</v>
      </c>
      <c r="M193" s="245">
        <f>G193*(1+L193/100)</f>
        <v>0</v>
      </c>
      <c r="N193" s="243">
        <v>4.8000000000000001E-4</v>
      </c>
      <c r="O193" s="243">
        <f>ROUND(E193*N193,2)</f>
        <v>0</v>
      </c>
      <c r="P193" s="243">
        <v>0</v>
      </c>
      <c r="Q193" s="243">
        <f>ROUND(E193*P193,2)</f>
        <v>0</v>
      </c>
      <c r="R193" s="245" t="s">
        <v>422</v>
      </c>
      <c r="S193" s="245" t="s">
        <v>157</v>
      </c>
      <c r="T193" s="246" t="s">
        <v>157</v>
      </c>
      <c r="U193" s="221">
        <v>0.22700000000000001</v>
      </c>
      <c r="V193" s="221">
        <f>ROUND(E193*U193,2)</f>
        <v>0.45</v>
      </c>
      <c r="W193" s="221"/>
      <c r="X193" s="221" t="s">
        <v>181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182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0">
        <v>86</v>
      </c>
      <c r="B194" s="241" t="s">
        <v>595</v>
      </c>
      <c r="C194" s="250" t="s">
        <v>596</v>
      </c>
      <c r="D194" s="242" t="s">
        <v>204</v>
      </c>
      <c r="E194" s="243">
        <v>1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3">
        <v>6.8000000000000005E-4</v>
      </c>
      <c r="O194" s="243">
        <f>ROUND(E194*N194,2)</f>
        <v>0</v>
      </c>
      <c r="P194" s="243">
        <v>0</v>
      </c>
      <c r="Q194" s="243">
        <f>ROUND(E194*P194,2)</f>
        <v>0</v>
      </c>
      <c r="R194" s="245" t="s">
        <v>422</v>
      </c>
      <c r="S194" s="245" t="s">
        <v>157</v>
      </c>
      <c r="T194" s="246" t="s">
        <v>157</v>
      </c>
      <c r="U194" s="221">
        <v>0.26900000000000002</v>
      </c>
      <c r="V194" s="221">
        <f>ROUND(E194*U194,2)</f>
        <v>0.27</v>
      </c>
      <c r="W194" s="221"/>
      <c r="X194" s="221" t="s">
        <v>181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182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40">
        <v>87</v>
      </c>
      <c r="B195" s="241" t="s">
        <v>597</v>
      </c>
      <c r="C195" s="250" t="s">
        <v>598</v>
      </c>
      <c r="D195" s="242" t="s">
        <v>204</v>
      </c>
      <c r="E195" s="243">
        <v>1</v>
      </c>
      <c r="F195" s="244"/>
      <c r="G195" s="245">
        <f>ROUND(E195*F195,2)</f>
        <v>0</v>
      </c>
      <c r="H195" s="244"/>
      <c r="I195" s="245">
        <f>ROUND(E195*H195,2)</f>
        <v>0</v>
      </c>
      <c r="J195" s="244"/>
      <c r="K195" s="245">
        <f>ROUND(E195*J195,2)</f>
        <v>0</v>
      </c>
      <c r="L195" s="245">
        <v>21</v>
      </c>
      <c r="M195" s="245">
        <f>G195*(1+L195/100)</f>
        <v>0</v>
      </c>
      <c r="N195" s="243">
        <v>1.0399999999999999E-3</v>
      </c>
      <c r="O195" s="243">
        <f>ROUND(E195*N195,2)</f>
        <v>0</v>
      </c>
      <c r="P195" s="243">
        <v>0</v>
      </c>
      <c r="Q195" s="243">
        <f>ROUND(E195*P195,2)</f>
        <v>0</v>
      </c>
      <c r="R195" s="245" t="s">
        <v>422</v>
      </c>
      <c r="S195" s="245" t="s">
        <v>157</v>
      </c>
      <c r="T195" s="246" t="s">
        <v>157</v>
      </c>
      <c r="U195" s="221">
        <v>0.35099999999999998</v>
      </c>
      <c r="V195" s="221">
        <f>ROUND(E195*U195,2)</f>
        <v>0.35</v>
      </c>
      <c r="W195" s="221"/>
      <c r="X195" s="221" t="s">
        <v>181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182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0">
        <v>88</v>
      </c>
      <c r="B196" s="241" t="s">
        <v>601</v>
      </c>
      <c r="C196" s="250" t="s">
        <v>602</v>
      </c>
      <c r="D196" s="242" t="s">
        <v>204</v>
      </c>
      <c r="E196" s="243">
        <v>2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21</v>
      </c>
      <c r="M196" s="245">
        <f>G196*(1+L196/100)</f>
        <v>0</v>
      </c>
      <c r="N196" s="243">
        <v>6.9999999999999999E-4</v>
      </c>
      <c r="O196" s="243">
        <f>ROUND(E196*N196,2)</f>
        <v>0</v>
      </c>
      <c r="P196" s="243">
        <v>0</v>
      </c>
      <c r="Q196" s="243">
        <f>ROUND(E196*P196,2)</f>
        <v>0</v>
      </c>
      <c r="R196" s="245" t="s">
        <v>422</v>
      </c>
      <c r="S196" s="245" t="s">
        <v>157</v>
      </c>
      <c r="T196" s="246" t="s">
        <v>157</v>
      </c>
      <c r="U196" s="221">
        <v>8.2000000000000003E-2</v>
      </c>
      <c r="V196" s="221">
        <f>ROUND(E196*U196,2)</f>
        <v>0.16</v>
      </c>
      <c r="W196" s="221"/>
      <c r="X196" s="221" t="s">
        <v>181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182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0">
        <v>89</v>
      </c>
      <c r="B197" s="241" t="s">
        <v>603</v>
      </c>
      <c r="C197" s="250" t="s">
        <v>604</v>
      </c>
      <c r="D197" s="242" t="s">
        <v>204</v>
      </c>
      <c r="E197" s="243">
        <v>1</v>
      </c>
      <c r="F197" s="244"/>
      <c r="G197" s="245">
        <f>ROUND(E197*F197,2)</f>
        <v>0</v>
      </c>
      <c r="H197" s="244"/>
      <c r="I197" s="245">
        <f>ROUND(E197*H197,2)</f>
        <v>0</v>
      </c>
      <c r="J197" s="244"/>
      <c r="K197" s="245">
        <f>ROUND(E197*J197,2)</f>
        <v>0</v>
      </c>
      <c r="L197" s="245">
        <v>21</v>
      </c>
      <c r="M197" s="245">
        <f>G197*(1+L197/100)</f>
        <v>0</v>
      </c>
      <c r="N197" s="243">
        <v>1E-3</v>
      </c>
      <c r="O197" s="243">
        <f>ROUND(E197*N197,2)</f>
        <v>0</v>
      </c>
      <c r="P197" s="243">
        <v>0</v>
      </c>
      <c r="Q197" s="243">
        <f>ROUND(E197*P197,2)</f>
        <v>0</v>
      </c>
      <c r="R197" s="245" t="s">
        <v>422</v>
      </c>
      <c r="S197" s="245" t="s">
        <v>157</v>
      </c>
      <c r="T197" s="246" t="s">
        <v>157</v>
      </c>
      <c r="U197" s="221">
        <v>9.2999999999999999E-2</v>
      </c>
      <c r="V197" s="221">
        <f>ROUND(E197*U197,2)</f>
        <v>0.09</v>
      </c>
      <c r="W197" s="221"/>
      <c r="X197" s="221" t="s">
        <v>181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182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0">
        <v>90</v>
      </c>
      <c r="B198" s="241" t="s">
        <v>605</v>
      </c>
      <c r="C198" s="250" t="s">
        <v>606</v>
      </c>
      <c r="D198" s="242" t="s">
        <v>204</v>
      </c>
      <c r="E198" s="243">
        <v>3</v>
      </c>
      <c r="F198" s="244"/>
      <c r="G198" s="245">
        <f>ROUND(E198*F198,2)</f>
        <v>0</v>
      </c>
      <c r="H198" s="244"/>
      <c r="I198" s="245">
        <f>ROUND(E198*H198,2)</f>
        <v>0</v>
      </c>
      <c r="J198" s="244"/>
      <c r="K198" s="245">
        <f>ROUND(E198*J198,2)</f>
        <v>0</v>
      </c>
      <c r="L198" s="245">
        <v>21</v>
      </c>
      <c r="M198" s="245">
        <f>G198*(1+L198/100)</f>
        <v>0</v>
      </c>
      <c r="N198" s="243">
        <v>1.1999999999999999E-3</v>
      </c>
      <c r="O198" s="243">
        <f>ROUND(E198*N198,2)</f>
        <v>0</v>
      </c>
      <c r="P198" s="243">
        <v>0</v>
      </c>
      <c r="Q198" s="243">
        <f>ROUND(E198*P198,2)</f>
        <v>0</v>
      </c>
      <c r="R198" s="245" t="s">
        <v>422</v>
      </c>
      <c r="S198" s="245" t="s">
        <v>157</v>
      </c>
      <c r="T198" s="246" t="s">
        <v>157</v>
      </c>
      <c r="U198" s="221">
        <v>0.10299999999999999</v>
      </c>
      <c r="V198" s="221">
        <f>ROUND(E198*U198,2)</f>
        <v>0.31</v>
      </c>
      <c r="W198" s="221"/>
      <c r="X198" s="221" t="s">
        <v>181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182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0">
        <v>91</v>
      </c>
      <c r="B199" s="241" t="s">
        <v>607</v>
      </c>
      <c r="C199" s="250" t="s">
        <v>608</v>
      </c>
      <c r="D199" s="242" t="s">
        <v>204</v>
      </c>
      <c r="E199" s="243">
        <v>1</v>
      </c>
      <c r="F199" s="244"/>
      <c r="G199" s="245">
        <f>ROUND(E199*F199,2)</f>
        <v>0</v>
      </c>
      <c r="H199" s="244"/>
      <c r="I199" s="245">
        <f>ROUND(E199*H199,2)</f>
        <v>0</v>
      </c>
      <c r="J199" s="244"/>
      <c r="K199" s="245">
        <f>ROUND(E199*J199,2)</f>
        <v>0</v>
      </c>
      <c r="L199" s="245">
        <v>21</v>
      </c>
      <c r="M199" s="245">
        <f>G199*(1+L199/100)</f>
        <v>0</v>
      </c>
      <c r="N199" s="243">
        <v>1.4E-3</v>
      </c>
      <c r="O199" s="243">
        <f>ROUND(E199*N199,2)</f>
        <v>0</v>
      </c>
      <c r="P199" s="243">
        <v>0</v>
      </c>
      <c r="Q199" s="243">
        <f>ROUND(E199*P199,2)</f>
        <v>0</v>
      </c>
      <c r="R199" s="245" t="s">
        <v>422</v>
      </c>
      <c r="S199" s="245" t="s">
        <v>157</v>
      </c>
      <c r="T199" s="246" t="s">
        <v>157</v>
      </c>
      <c r="U199" s="221">
        <v>0.124</v>
      </c>
      <c r="V199" s="221">
        <f>ROUND(E199*U199,2)</f>
        <v>0.12</v>
      </c>
      <c r="W199" s="221"/>
      <c r="X199" s="221" t="s">
        <v>181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182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40">
        <v>92</v>
      </c>
      <c r="B200" s="241" t="s">
        <v>609</v>
      </c>
      <c r="C200" s="250" t="s">
        <v>610</v>
      </c>
      <c r="D200" s="242" t="s">
        <v>204</v>
      </c>
      <c r="E200" s="243">
        <v>1</v>
      </c>
      <c r="F200" s="244"/>
      <c r="G200" s="245">
        <f>ROUND(E200*F200,2)</f>
        <v>0</v>
      </c>
      <c r="H200" s="244"/>
      <c r="I200" s="245">
        <f>ROUND(E200*H200,2)</f>
        <v>0</v>
      </c>
      <c r="J200" s="244"/>
      <c r="K200" s="245">
        <f>ROUND(E200*J200,2)</f>
        <v>0</v>
      </c>
      <c r="L200" s="245">
        <v>21</v>
      </c>
      <c r="M200" s="245">
        <f>G200*(1+L200/100)</f>
        <v>0</v>
      </c>
      <c r="N200" s="243">
        <v>1.5E-3</v>
      </c>
      <c r="O200" s="243">
        <f>ROUND(E200*N200,2)</f>
        <v>0</v>
      </c>
      <c r="P200" s="243">
        <v>0</v>
      </c>
      <c r="Q200" s="243">
        <f>ROUND(E200*P200,2)</f>
        <v>0</v>
      </c>
      <c r="R200" s="245" t="s">
        <v>422</v>
      </c>
      <c r="S200" s="245" t="s">
        <v>157</v>
      </c>
      <c r="T200" s="246" t="s">
        <v>157</v>
      </c>
      <c r="U200" s="221">
        <v>0.16500000000000001</v>
      </c>
      <c r="V200" s="221">
        <f>ROUND(E200*U200,2)</f>
        <v>0.17</v>
      </c>
      <c r="W200" s="221"/>
      <c r="X200" s="221" t="s">
        <v>181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182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40">
        <v>93</v>
      </c>
      <c r="B201" s="241" t="s">
        <v>611</v>
      </c>
      <c r="C201" s="250" t="s">
        <v>612</v>
      </c>
      <c r="D201" s="242" t="s">
        <v>204</v>
      </c>
      <c r="E201" s="243">
        <v>14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21</v>
      </c>
      <c r="M201" s="245">
        <f>G201*(1+L201/100)</f>
        <v>0</v>
      </c>
      <c r="N201" s="243">
        <v>2.5999999999999998E-4</v>
      </c>
      <c r="O201" s="243">
        <f>ROUND(E201*N201,2)</f>
        <v>0</v>
      </c>
      <c r="P201" s="243">
        <v>0</v>
      </c>
      <c r="Q201" s="243">
        <f>ROUND(E201*P201,2)</f>
        <v>0</v>
      </c>
      <c r="R201" s="245" t="s">
        <v>422</v>
      </c>
      <c r="S201" s="245" t="s">
        <v>157</v>
      </c>
      <c r="T201" s="246" t="s">
        <v>157</v>
      </c>
      <c r="U201" s="221">
        <v>8.2000000000000003E-2</v>
      </c>
      <c r="V201" s="221">
        <f>ROUND(E201*U201,2)</f>
        <v>1.1499999999999999</v>
      </c>
      <c r="W201" s="221"/>
      <c r="X201" s="221" t="s">
        <v>181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182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40">
        <v>94</v>
      </c>
      <c r="B202" s="241" t="s">
        <v>1161</v>
      </c>
      <c r="C202" s="250" t="s">
        <v>1162</v>
      </c>
      <c r="D202" s="242" t="s">
        <v>204</v>
      </c>
      <c r="E202" s="243">
        <v>41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21</v>
      </c>
      <c r="M202" s="245">
        <f>G202*(1+L202/100)</f>
        <v>0</v>
      </c>
      <c r="N202" s="243">
        <v>4.4999999999999999E-4</v>
      </c>
      <c r="O202" s="243">
        <f>ROUND(E202*N202,2)</f>
        <v>0.02</v>
      </c>
      <c r="P202" s="243">
        <v>0</v>
      </c>
      <c r="Q202" s="243">
        <f>ROUND(E202*P202,2)</f>
        <v>0</v>
      </c>
      <c r="R202" s="245" t="s">
        <v>422</v>
      </c>
      <c r="S202" s="245" t="s">
        <v>157</v>
      </c>
      <c r="T202" s="246" t="s">
        <v>157</v>
      </c>
      <c r="U202" s="221">
        <v>0.16400000000000001</v>
      </c>
      <c r="V202" s="221">
        <f>ROUND(E202*U202,2)</f>
        <v>6.72</v>
      </c>
      <c r="W202" s="221"/>
      <c r="X202" s="221" t="s">
        <v>181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182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1">
        <v>95</v>
      </c>
      <c r="B203" s="232" t="s">
        <v>1163</v>
      </c>
      <c r="C203" s="248" t="s">
        <v>1164</v>
      </c>
      <c r="D203" s="233" t="s">
        <v>204</v>
      </c>
      <c r="E203" s="234">
        <v>82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1.4999999999999999E-4</v>
      </c>
      <c r="O203" s="234">
        <f>ROUND(E203*N203,2)</f>
        <v>0.01</v>
      </c>
      <c r="P203" s="234">
        <v>0</v>
      </c>
      <c r="Q203" s="234">
        <f>ROUND(E203*P203,2)</f>
        <v>0</v>
      </c>
      <c r="R203" s="236" t="s">
        <v>422</v>
      </c>
      <c r="S203" s="236" t="s">
        <v>157</v>
      </c>
      <c r="T203" s="237" t="s">
        <v>157</v>
      </c>
      <c r="U203" s="221">
        <v>6.5000000000000002E-2</v>
      </c>
      <c r="V203" s="221">
        <f>ROUND(E203*U203,2)</f>
        <v>5.33</v>
      </c>
      <c r="W203" s="221"/>
      <c r="X203" s="221" t="s">
        <v>181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182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61" t="s">
        <v>1165</v>
      </c>
      <c r="D204" s="254"/>
      <c r="E204" s="255">
        <v>82</v>
      </c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201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2.5" outlineLevel="1" x14ac:dyDescent="0.2">
      <c r="A205" s="240">
        <v>96</v>
      </c>
      <c r="B205" s="241" t="s">
        <v>613</v>
      </c>
      <c r="C205" s="250" t="s">
        <v>614</v>
      </c>
      <c r="D205" s="242" t="s">
        <v>204</v>
      </c>
      <c r="E205" s="243">
        <v>8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21</v>
      </c>
      <c r="M205" s="245">
        <f>G205*(1+L205/100)</f>
        <v>0</v>
      </c>
      <c r="N205" s="243">
        <v>1.3999999999999999E-4</v>
      </c>
      <c r="O205" s="243">
        <f>ROUND(E205*N205,2)</f>
        <v>0</v>
      </c>
      <c r="P205" s="243">
        <v>0</v>
      </c>
      <c r="Q205" s="243">
        <f>ROUND(E205*P205,2)</f>
        <v>0</v>
      </c>
      <c r="R205" s="245" t="s">
        <v>422</v>
      </c>
      <c r="S205" s="245" t="s">
        <v>157</v>
      </c>
      <c r="T205" s="246" t="s">
        <v>157</v>
      </c>
      <c r="U205" s="221">
        <v>8.2000000000000003E-2</v>
      </c>
      <c r="V205" s="221">
        <f>ROUND(E205*U205,2)</f>
        <v>0.66</v>
      </c>
      <c r="W205" s="221"/>
      <c r="X205" s="221" t="s">
        <v>181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182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1">
        <v>97</v>
      </c>
      <c r="B206" s="232" t="s">
        <v>615</v>
      </c>
      <c r="C206" s="248" t="s">
        <v>616</v>
      </c>
      <c r="D206" s="233" t="s">
        <v>204</v>
      </c>
      <c r="E206" s="234">
        <v>55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0</v>
      </c>
      <c r="O206" s="234">
        <f>ROUND(E206*N206,2)</f>
        <v>0</v>
      </c>
      <c r="P206" s="234">
        <v>0</v>
      </c>
      <c r="Q206" s="234">
        <f>ROUND(E206*P206,2)</f>
        <v>0</v>
      </c>
      <c r="R206" s="236"/>
      <c r="S206" s="236" t="s">
        <v>180</v>
      </c>
      <c r="T206" s="237" t="s">
        <v>157</v>
      </c>
      <c r="U206" s="221">
        <v>0.14399999999999999</v>
      </c>
      <c r="V206" s="221">
        <f>ROUND(E206*U206,2)</f>
        <v>7.92</v>
      </c>
      <c r="W206" s="221"/>
      <c r="X206" s="221" t="s">
        <v>181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182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61" t="s">
        <v>1166</v>
      </c>
      <c r="D207" s="254"/>
      <c r="E207" s="255">
        <v>55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201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2.5" outlineLevel="1" x14ac:dyDescent="0.2">
      <c r="A208" s="240">
        <v>98</v>
      </c>
      <c r="B208" s="241" t="s">
        <v>617</v>
      </c>
      <c r="C208" s="250" t="s">
        <v>618</v>
      </c>
      <c r="D208" s="242" t="s">
        <v>204</v>
      </c>
      <c r="E208" s="243">
        <v>55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21</v>
      </c>
      <c r="M208" s="245">
        <f>G208*(1+L208/100)</f>
        <v>0</v>
      </c>
      <c r="N208" s="243">
        <v>2.0000000000000001E-4</v>
      </c>
      <c r="O208" s="243">
        <f>ROUND(E208*N208,2)</f>
        <v>0.01</v>
      </c>
      <c r="P208" s="243">
        <v>0</v>
      </c>
      <c r="Q208" s="243">
        <f>ROUND(E208*P208,2)</f>
        <v>0</v>
      </c>
      <c r="R208" s="245" t="s">
        <v>311</v>
      </c>
      <c r="S208" s="245" t="s">
        <v>157</v>
      </c>
      <c r="T208" s="246" t="s">
        <v>157</v>
      </c>
      <c r="U208" s="221">
        <v>0</v>
      </c>
      <c r="V208" s="221">
        <f>ROUND(E208*U208,2)</f>
        <v>0</v>
      </c>
      <c r="W208" s="221"/>
      <c r="X208" s="221" t="s">
        <v>312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0">
        <v>99</v>
      </c>
      <c r="B209" s="241" t="s">
        <v>1167</v>
      </c>
      <c r="C209" s="250" t="s">
        <v>1168</v>
      </c>
      <c r="D209" s="242" t="s">
        <v>204</v>
      </c>
      <c r="E209" s="243">
        <v>2</v>
      </c>
      <c r="F209" s="244"/>
      <c r="G209" s="245">
        <f>ROUND(E209*F209,2)</f>
        <v>0</v>
      </c>
      <c r="H209" s="244"/>
      <c r="I209" s="245">
        <f>ROUND(E209*H209,2)</f>
        <v>0</v>
      </c>
      <c r="J209" s="244"/>
      <c r="K209" s="245">
        <f>ROUND(E209*J209,2)</f>
        <v>0</v>
      </c>
      <c r="L209" s="245">
        <v>21</v>
      </c>
      <c r="M209" s="245">
        <f>G209*(1+L209/100)</f>
        <v>0</v>
      </c>
      <c r="N209" s="243">
        <v>4.6999999999999999E-4</v>
      </c>
      <c r="O209" s="243">
        <f>ROUND(E209*N209,2)</f>
        <v>0</v>
      </c>
      <c r="P209" s="243">
        <v>0</v>
      </c>
      <c r="Q209" s="243">
        <f>ROUND(E209*P209,2)</f>
        <v>0</v>
      </c>
      <c r="R209" s="245"/>
      <c r="S209" s="245" t="s">
        <v>180</v>
      </c>
      <c r="T209" s="246" t="s">
        <v>158</v>
      </c>
      <c r="U209" s="221">
        <v>0</v>
      </c>
      <c r="V209" s="221">
        <f>ROUND(E209*U209,2)</f>
        <v>0</v>
      </c>
      <c r="W209" s="221"/>
      <c r="X209" s="221" t="s">
        <v>312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40">
        <v>100</v>
      </c>
      <c r="B210" s="241" t="s">
        <v>1169</v>
      </c>
      <c r="C210" s="250" t="s">
        <v>1170</v>
      </c>
      <c r="D210" s="242" t="s">
        <v>204</v>
      </c>
      <c r="E210" s="243">
        <v>1</v>
      </c>
      <c r="F210" s="244"/>
      <c r="G210" s="245">
        <f>ROUND(E210*F210,2)</f>
        <v>0</v>
      </c>
      <c r="H210" s="244"/>
      <c r="I210" s="245">
        <f>ROUND(E210*H210,2)</f>
        <v>0</v>
      </c>
      <c r="J210" s="244"/>
      <c r="K210" s="245">
        <f>ROUND(E210*J210,2)</f>
        <v>0</v>
      </c>
      <c r="L210" s="245">
        <v>21</v>
      </c>
      <c r="M210" s="245">
        <f>G210*(1+L210/100)</f>
        <v>0</v>
      </c>
      <c r="N210" s="243">
        <v>5.6999999999999998E-4</v>
      </c>
      <c r="O210" s="243">
        <f>ROUND(E210*N210,2)</f>
        <v>0</v>
      </c>
      <c r="P210" s="243">
        <v>0</v>
      </c>
      <c r="Q210" s="243">
        <f>ROUND(E210*P210,2)</f>
        <v>0</v>
      </c>
      <c r="R210" s="245"/>
      <c r="S210" s="245" t="s">
        <v>180</v>
      </c>
      <c r="T210" s="246" t="s">
        <v>158</v>
      </c>
      <c r="U210" s="221">
        <v>0</v>
      </c>
      <c r="V210" s="221">
        <f>ROUND(E210*U210,2)</f>
        <v>0</v>
      </c>
      <c r="W210" s="221"/>
      <c r="X210" s="221" t="s">
        <v>312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1">
        <v>101</v>
      </c>
      <c r="B211" s="232" t="s">
        <v>621</v>
      </c>
      <c r="C211" s="248" t="s">
        <v>622</v>
      </c>
      <c r="D211" s="233" t="s">
        <v>204</v>
      </c>
      <c r="E211" s="234">
        <v>1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4">
        <v>8.4000000000000003E-4</v>
      </c>
      <c r="O211" s="234">
        <f>ROUND(E211*N211,2)</f>
        <v>0</v>
      </c>
      <c r="P211" s="234">
        <v>0</v>
      </c>
      <c r="Q211" s="234">
        <f>ROUND(E211*P211,2)</f>
        <v>0</v>
      </c>
      <c r="R211" s="236"/>
      <c r="S211" s="236" t="s">
        <v>180</v>
      </c>
      <c r="T211" s="237" t="s">
        <v>158</v>
      </c>
      <c r="U211" s="221">
        <v>0</v>
      </c>
      <c r="V211" s="221">
        <f>ROUND(E211*U211,2)</f>
        <v>0</v>
      </c>
      <c r="W211" s="221"/>
      <c r="X211" s="221" t="s">
        <v>312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>
        <v>102</v>
      </c>
      <c r="B212" s="218" t="s">
        <v>623</v>
      </c>
      <c r="C212" s="263" t="s">
        <v>624</v>
      </c>
      <c r="D212" s="219" t="s">
        <v>0</v>
      </c>
      <c r="E212" s="258"/>
      <c r="F212" s="222"/>
      <c r="G212" s="221">
        <f>ROUND(E212*F212,2)</f>
        <v>0</v>
      </c>
      <c r="H212" s="222"/>
      <c r="I212" s="221">
        <f>ROUND(E212*H212,2)</f>
        <v>0</v>
      </c>
      <c r="J212" s="222"/>
      <c r="K212" s="221">
        <f>ROUND(E212*J212,2)</f>
        <v>0</v>
      </c>
      <c r="L212" s="221">
        <v>21</v>
      </c>
      <c r="M212" s="221">
        <f>G212*(1+L212/100)</f>
        <v>0</v>
      </c>
      <c r="N212" s="220">
        <v>0</v>
      </c>
      <c r="O212" s="220">
        <f>ROUND(E212*N212,2)</f>
        <v>0</v>
      </c>
      <c r="P212" s="220">
        <v>0</v>
      </c>
      <c r="Q212" s="220">
        <f>ROUND(E212*P212,2)</f>
        <v>0</v>
      </c>
      <c r="R212" s="221" t="s">
        <v>422</v>
      </c>
      <c r="S212" s="221" t="s">
        <v>157</v>
      </c>
      <c r="T212" s="221" t="s">
        <v>233</v>
      </c>
      <c r="U212" s="221">
        <v>0</v>
      </c>
      <c r="V212" s="221">
        <f>ROUND(E212*U212,2)</f>
        <v>0</v>
      </c>
      <c r="W212" s="221"/>
      <c r="X212" s="221" t="s">
        <v>324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325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x14ac:dyDescent="0.2">
      <c r="A213" s="224" t="s">
        <v>152</v>
      </c>
      <c r="B213" s="225" t="s">
        <v>112</v>
      </c>
      <c r="C213" s="247" t="s">
        <v>113</v>
      </c>
      <c r="D213" s="226"/>
      <c r="E213" s="227"/>
      <c r="F213" s="228"/>
      <c r="G213" s="228">
        <f>SUMIF(AG214:AG239,"&lt;&gt;NOR",G214:G239)</f>
        <v>0</v>
      </c>
      <c r="H213" s="228"/>
      <c r="I213" s="228">
        <f>SUM(I214:I239)</f>
        <v>0</v>
      </c>
      <c r="J213" s="228"/>
      <c r="K213" s="228">
        <f>SUM(K214:K239)</f>
        <v>0</v>
      </c>
      <c r="L213" s="228"/>
      <c r="M213" s="228">
        <f>SUM(M214:M239)</f>
        <v>0</v>
      </c>
      <c r="N213" s="227"/>
      <c r="O213" s="227">
        <f>SUM(O214:O239)</f>
        <v>1.8200000000000005</v>
      </c>
      <c r="P213" s="227"/>
      <c r="Q213" s="227">
        <f>SUM(Q214:Q239)</f>
        <v>0.35</v>
      </c>
      <c r="R213" s="228"/>
      <c r="S213" s="228"/>
      <c r="T213" s="229"/>
      <c r="U213" s="223"/>
      <c r="V213" s="223">
        <f>SUM(V214:V239)</f>
        <v>79.29000000000002</v>
      </c>
      <c r="W213" s="223"/>
      <c r="X213" s="223"/>
      <c r="AG213" t="s">
        <v>153</v>
      </c>
    </row>
    <row r="214" spans="1:60" outlineLevel="1" x14ac:dyDescent="0.2">
      <c r="A214" s="240">
        <v>103</v>
      </c>
      <c r="B214" s="241" t="s">
        <v>1059</v>
      </c>
      <c r="C214" s="250" t="s">
        <v>1060</v>
      </c>
      <c r="D214" s="242" t="s">
        <v>204</v>
      </c>
      <c r="E214" s="243">
        <v>15</v>
      </c>
      <c r="F214" s="244"/>
      <c r="G214" s="245">
        <f>ROUND(E214*F214,2)</f>
        <v>0</v>
      </c>
      <c r="H214" s="244"/>
      <c r="I214" s="245">
        <f>ROUND(E214*H214,2)</f>
        <v>0</v>
      </c>
      <c r="J214" s="244"/>
      <c r="K214" s="245">
        <f>ROUND(E214*J214,2)</f>
        <v>0</v>
      </c>
      <c r="L214" s="245">
        <v>21</v>
      </c>
      <c r="M214" s="245">
        <f>G214*(1+L214/100)</f>
        <v>0</v>
      </c>
      <c r="N214" s="243">
        <v>0</v>
      </c>
      <c r="O214" s="243">
        <f>ROUND(E214*N214,2)</f>
        <v>0</v>
      </c>
      <c r="P214" s="243">
        <v>0</v>
      </c>
      <c r="Q214" s="243">
        <f>ROUND(E214*P214,2)</f>
        <v>0</v>
      </c>
      <c r="R214" s="245" t="s">
        <v>422</v>
      </c>
      <c r="S214" s="245" t="s">
        <v>157</v>
      </c>
      <c r="T214" s="246" t="s">
        <v>157</v>
      </c>
      <c r="U214" s="221">
        <v>0.61699999999999999</v>
      </c>
      <c r="V214" s="221">
        <f>ROUND(E214*U214,2)</f>
        <v>9.26</v>
      </c>
      <c r="W214" s="221"/>
      <c r="X214" s="221" t="s">
        <v>181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182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40">
        <v>104</v>
      </c>
      <c r="B215" s="241" t="s">
        <v>1171</v>
      </c>
      <c r="C215" s="250" t="s">
        <v>1172</v>
      </c>
      <c r="D215" s="242" t="s">
        <v>204</v>
      </c>
      <c r="E215" s="243">
        <v>26</v>
      </c>
      <c r="F215" s="244"/>
      <c r="G215" s="245">
        <f>ROUND(E215*F215,2)</f>
        <v>0</v>
      </c>
      <c r="H215" s="244"/>
      <c r="I215" s="245">
        <f>ROUND(E215*H215,2)</f>
        <v>0</v>
      </c>
      <c r="J215" s="244"/>
      <c r="K215" s="245">
        <f>ROUND(E215*J215,2)</f>
        <v>0</v>
      </c>
      <c r="L215" s="245">
        <v>21</v>
      </c>
      <c r="M215" s="245">
        <f>G215*(1+L215/100)</f>
        <v>0</v>
      </c>
      <c r="N215" s="243">
        <v>0</v>
      </c>
      <c r="O215" s="243">
        <f>ROUND(E215*N215,2)</f>
        <v>0</v>
      </c>
      <c r="P215" s="243">
        <v>0</v>
      </c>
      <c r="Q215" s="243">
        <f>ROUND(E215*P215,2)</f>
        <v>0</v>
      </c>
      <c r="R215" s="245" t="s">
        <v>422</v>
      </c>
      <c r="S215" s="245" t="s">
        <v>157</v>
      </c>
      <c r="T215" s="246" t="s">
        <v>157</v>
      </c>
      <c r="U215" s="221">
        <v>0.92900000000000005</v>
      </c>
      <c r="V215" s="221">
        <f>ROUND(E215*U215,2)</f>
        <v>24.15</v>
      </c>
      <c r="W215" s="221"/>
      <c r="X215" s="221" t="s">
        <v>181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182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40">
        <v>105</v>
      </c>
      <c r="B216" s="241" t="s">
        <v>1061</v>
      </c>
      <c r="C216" s="250" t="s">
        <v>1062</v>
      </c>
      <c r="D216" s="242" t="s">
        <v>204</v>
      </c>
      <c r="E216" s="243">
        <v>33</v>
      </c>
      <c r="F216" s="244"/>
      <c r="G216" s="245">
        <f>ROUND(E216*F216,2)</f>
        <v>0</v>
      </c>
      <c r="H216" s="244"/>
      <c r="I216" s="245">
        <f>ROUND(E216*H216,2)</f>
        <v>0</v>
      </c>
      <c r="J216" s="244"/>
      <c r="K216" s="245">
        <f>ROUND(E216*J216,2)</f>
        <v>0</v>
      </c>
      <c r="L216" s="245">
        <v>21</v>
      </c>
      <c r="M216" s="245">
        <f>G216*(1+L216/100)</f>
        <v>0</v>
      </c>
      <c r="N216" s="243">
        <v>0</v>
      </c>
      <c r="O216" s="243">
        <f>ROUND(E216*N216,2)</f>
        <v>0</v>
      </c>
      <c r="P216" s="243">
        <v>0</v>
      </c>
      <c r="Q216" s="243">
        <f>ROUND(E216*P216,2)</f>
        <v>0</v>
      </c>
      <c r="R216" s="245" t="s">
        <v>422</v>
      </c>
      <c r="S216" s="245" t="s">
        <v>157</v>
      </c>
      <c r="T216" s="246" t="s">
        <v>157</v>
      </c>
      <c r="U216" s="221">
        <v>0.86799999999999999</v>
      </c>
      <c r="V216" s="221">
        <f>ROUND(E216*U216,2)</f>
        <v>28.64</v>
      </c>
      <c r="W216" s="221"/>
      <c r="X216" s="221" t="s">
        <v>181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182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40">
        <v>106</v>
      </c>
      <c r="B217" s="241" t="s">
        <v>1173</v>
      </c>
      <c r="C217" s="250" t="s">
        <v>1174</v>
      </c>
      <c r="D217" s="242" t="s">
        <v>204</v>
      </c>
      <c r="E217" s="243">
        <v>8</v>
      </c>
      <c r="F217" s="244"/>
      <c r="G217" s="245">
        <f>ROUND(E217*F217,2)</f>
        <v>0</v>
      </c>
      <c r="H217" s="244"/>
      <c r="I217" s="245">
        <f>ROUND(E217*H217,2)</f>
        <v>0</v>
      </c>
      <c r="J217" s="244"/>
      <c r="K217" s="245">
        <f>ROUND(E217*J217,2)</f>
        <v>0</v>
      </c>
      <c r="L217" s="245">
        <v>21</v>
      </c>
      <c r="M217" s="245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5" t="s">
        <v>422</v>
      </c>
      <c r="S217" s="245" t="s">
        <v>157</v>
      </c>
      <c r="T217" s="246" t="s">
        <v>157</v>
      </c>
      <c r="U217" s="221">
        <v>1.0009999999999999</v>
      </c>
      <c r="V217" s="221">
        <f>ROUND(E217*U217,2)</f>
        <v>8.01</v>
      </c>
      <c r="W217" s="221"/>
      <c r="X217" s="221" t="s">
        <v>181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182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40">
        <v>107</v>
      </c>
      <c r="B218" s="241" t="s">
        <v>1063</v>
      </c>
      <c r="C218" s="250" t="s">
        <v>1064</v>
      </c>
      <c r="D218" s="242" t="s">
        <v>204</v>
      </c>
      <c r="E218" s="243">
        <v>14</v>
      </c>
      <c r="F218" s="244"/>
      <c r="G218" s="245">
        <f>ROUND(E218*F218,2)</f>
        <v>0</v>
      </c>
      <c r="H218" s="244"/>
      <c r="I218" s="245">
        <f>ROUND(E218*H218,2)</f>
        <v>0</v>
      </c>
      <c r="J218" s="244"/>
      <c r="K218" s="245">
        <f>ROUND(E218*J218,2)</f>
        <v>0</v>
      </c>
      <c r="L218" s="245">
        <v>21</v>
      </c>
      <c r="M218" s="245">
        <f>G218*(1+L218/100)</f>
        <v>0</v>
      </c>
      <c r="N218" s="243">
        <v>8.0000000000000007E-5</v>
      </c>
      <c r="O218" s="243">
        <f>ROUND(E218*N218,2)</f>
        <v>0</v>
      </c>
      <c r="P218" s="243">
        <v>2.4930000000000001E-2</v>
      </c>
      <c r="Q218" s="243">
        <f>ROUND(E218*P218,2)</f>
        <v>0.35</v>
      </c>
      <c r="R218" s="245" t="s">
        <v>422</v>
      </c>
      <c r="S218" s="245" t="s">
        <v>157</v>
      </c>
      <c r="T218" s="246" t="s">
        <v>157</v>
      </c>
      <c r="U218" s="221">
        <v>0.26800000000000002</v>
      </c>
      <c r="V218" s="221">
        <f>ROUND(E218*U218,2)</f>
        <v>3.75</v>
      </c>
      <c r="W218" s="221"/>
      <c r="X218" s="221" t="s">
        <v>181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182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1">
        <v>108</v>
      </c>
      <c r="B219" s="232" t="s">
        <v>639</v>
      </c>
      <c r="C219" s="248" t="s">
        <v>640</v>
      </c>
      <c r="D219" s="233" t="s">
        <v>204</v>
      </c>
      <c r="E219" s="234">
        <v>14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4">
        <v>0</v>
      </c>
      <c r="O219" s="234">
        <f>ROUND(E219*N219,2)</f>
        <v>0</v>
      </c>
      <c r="P219" s="234">
        <v>0</v>
      </c>
      <c r="Q219" s="234">
        <f>ROUND(E219*P219,2)</f>
        <v>0</v>
      </c>
      <c r="R219" s="236" t="s">
        <v>422</v>
      </c>
      <c r="S219" s="236" t="s">
        <v>157</v>
      </c>
      <c r="T219" s="237" t="s">
        <v>157</v>
      </c>
      <c r="U219" s="221">
        <v>0.1</v>
      </c>
      <c r="V219" s="221">
        <f>ROUND(E219*U219,2)</f>
        <v>1.4</v>
      </c>
      <c r="W219" s="221"/>
      <c r="X219" s="221" t="s">
        <v>181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182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17"/>
      <c r="B220" s="218"/>
      <c r="C220" s="261" t="s">
        <v>1175</v>
      </c>
      <c r="D220" s="254"/>
      <c r="E220" s="255">
        <v>14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201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40">
        <v>109</v>
      </c>
      <c r="B221" s="241" t="s">
        <v>1066</v>
      </c>
      <c r="C221" s="250" t="s">
        <v>1067</v>
      </c>
      <c r="D221" s="242" t="s">
        <v>204</v>
      </c>
      <c r="E221" s="243">
        <v>10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21</v>
      </c>
      <c r="M221" s="245">
        <f>G221*(1+L221/100)</f>
        <v>0</v>
      </c>
      <c r="N221" s="243">
        <v>1.2999999999999999E-4</v>
      </c>
      <c r="O221" s="243">
        <f>ROUND(E221*N221,2)</f>
        <v>0</v>
      </c>
      <c r="P221" s="243">
        <v>0</v>
      </c>
      <c r="Q221" s="243">
        <f>ROUND(E221*P221,2)</f>
        <v>0</v>
      </c>
      <c r="R221" s="245" t="s">
        <v>422</v>
      </c>
      <c r="S221" s="245" t="s">
        <v>157</v>
      </c>
      <c r="T221" s="246" t="s">
        <v>157</v>
      </c>
      <c r="U221" s="221">
        <v>0.26800000000000002</v>
      </c>
      <c r="V221" s="221">
        <f>ROUND(E221*U221,2)</f>
        <v>2.68</v>
      </c>
      <c r="W221" s="221"/>
      <c r="X221" s="221" t="s">
        <v>181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182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40">
        <v>110</v>
      </c>
      <c r="B222" s="241" t="s">
        <v>1176</v>
      </c>
      <c r="C222" s="250" t="s">
        <v>1177</v>
      </c>
      <c r="D222" s="242" t="s">
        <v>204</v>
      </c>
      <c r="E222" s="243">
        <v>4</v>
      </c>
      <c r="F222" s="244"/>
      <c r="G222" s="245">
        <f>ROUND(E222*F222,2)</f>
        <v>0</v>
      </c>
      <c r="H222" s="244"/>
      <c r="I222" s="245">
        <f>ROUND(E222*H222,2)</f>
        <v>0</v>
      </c>
      <c r="J222" s="244"/>
      <c r="K222" s="245">
        <f>ROUND(E222*J222,2)</f>
        <v>0</v>
      </c>
      <c r="L222" s="245">
        <v>21</v>
      </c>
      <c r="M222" s="245">
        <f>G222*(1+L222/100)</f>
        <v>0</v>
      </c>
      <c r="N222" s="243">
        <v>1.2999999999999999E-4</v>
      </c>
      <c r="O222" s="243">
        <f>ROUND(E222*N222,2)</f>
        <v>0</v>
      </c>
      <c r="P222" s="243">
        <v>0</v>
      </c>
      <c r="Q222" s="243">
        <f>ROUND(E222*P222,2)</f>
        <v>0</v>
      </c>
      <c r="R222" s="245" t="s">
        <v>422</v>
      </c>
      <c r="S222" s="245" t="s">
        <v>157</v>
      </c>
      <c r="T222" s="246" t="s">
        <v>157</v>
      </c>
      <c r="U222" s="221">
        <v>0.35</v>
      </c>
      <c r="V222" s="221">
        <f>ROUND(E222*U222,2)</f>
        <v>1.4</v>
      </c>
      <c r="W222" s="221"/>
      <c r="X222" s="221" t="s">
        <v>181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182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33.75" outlineLevel="1" x14ac:dyDescent="0.2">
      <c r="A223" s="240">
        <v>111</v>
      </c>
      <c r="B223" s="241" t="s">
        <v>1178</v>
      </c>
      <c r="C223" s="250" t="s">
        <v>1179</v>
      </c>
      <c r="D223" s="242" t="s">
        <v>204</v>
      </c>
      <c r="E223" s="243">
        <v>4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21</v>
      </c>
      <c r="M223" s="245">
        <f>G223*(1+L223/100)</f>
        <v>0</v>
      </c>
      <c r="N223" s="243">
        <v>2.904E-2</v>
      </c>
      <c r="O223" s="243">
        <f>ROUND(E223*N223,2)</f>
        <v>0.12</v>
      </c>
      <c r="P223" s="243">
        <v>0</v>
      </c>
      <c r="Q223" s="243">
        <f>ROUND(E223*P223,2)</f>
        <v>0</v>
      </c>
      <c r="R223" s="245" t="s">
        <v>311</v>
      </c>
      <c r="S223" s="245" t="s">
        <v>157</v>
      </c>
      <c r="T223" s="246" t="s">
        <v>157</v>
      </c>
      <c r="U223" s="221">
        <v>0</v>
      </c>
      <c r="V223" s="221">
        <f>ROUND(E223*U223,2)</f>
        <v>0</v>
      </c>
      <c r="W223" s="221"/>
      <c r="X223" s="221" t="s">
        <v>312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1" x14ac:dyDescent="0.2">
      <c r="A224" s="240">
        <v>112</v>
      </c>
      <c r="B224" s="241" t="s">
        <v>1180</v>
      </c>
      <c r="C224" s="250" t="s">
        <v>1181</v>
      </c>
      <c r="D224" s="242" t="s">
        <v>204</v>
      </c>
      <c r="E224" s="243">
        <v>1</v>
      </c>
      <c r="F224" s="244"/>
      <c r="G224" s="245">
        <f>ROUND(E224*F224,2)</f>
        <v>0</v>
      </c>
      <c r="H224" s="244"/>
      <c r="I224" s="245">
        <f>ROUND(E224*H224,2)</f>
        <v>0</v>
      </c>
      <c r="J224" s="244"/>
      <c r="K224" s="245">
        <f>ROUND(E224*J224,2)</f>
        <v>0</v>
      </c>
      <c r="L224" s="245">
        <v>21</v>
      </c>
      <c r="M224" s="245">
        <f>G224*(1+L224/100)</f>
        <v>0</v>
      </c>
      <c r="N224" s="243">
        <v>3.2669999999999998E-2</v>
      </c>
      <c r="O224" s="243">
        <f>ROUND(E224*N224,2)</f>
        <v>0.03</v>
      </c>
      <c r="P224" s="243">
        <v>0</v>
      </c>
      <c r="Q224" s="243">
        <f>ROUND(E224*P224,2)</f>
        <v>0</v>
      </c>
      <c r="R224" s="245" t="s">
        <v>311</v>
      </c>
      <c r="S224" s="245" t="s">
        <v>157</v>
      </c>
      <c r="T224" s="246" t="s">
        <v>157</v>
      </c>
      <c r="U224" s="221">
        <v>0</v>
      </c>
      <c r="V224" s="221">
        <f>ROUND(E224*U224,2)</f>
        <v>0</v>
      </c>
      <c r="W224" s="221"/>
      <c r="X224" s="221" t="s">
        <v>312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313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33.75" outlineLevel="1" x14ac:dyDescent="0.2">
      <c r="A225" s="240">
        <v>113</v>
      </c>
      <c r="B225" s="241" t="s">
        <v>1182</v>
      </c>
      <c r="C225" s="250" t="s">
        <v>1183</v>
      </c>
      <c r="D225" s="242" t="s">
        <v>204</v>
      </c>
      <c r="E225" s="243">
        <v>1</v>
      </c>
      <c r="F225" s="244"/>
      <c r="G225" s="245">
        <f>ROUND(E225*F225,2)</f>
        <v>0</v>
      </c>
      <c r="H225" s="244"/>
      <c r="I225" s="245">
        <f>ROUND(E225*H225,2)</f>
        <v>0</v>
      </c>
      <c r="J225" s="244"/>
      <c r="K225" s="245">
        <f>ROUND(E225*J225,2)</f>
        <v>0</v>
      </c>
      <c r="L225" s="245">
        <v>21</v>
      </c>
      <c r="M225" s="245">
        <f>G225*(1+L225/100)</f>
        <v>0</v>
      </c>
      <c r="N225" s="243">
        <v>4.3560000000000001E-2</v>
      </c>
      <c r="O225" s="243">
        <f>ROUND(E225*N225,2)</f>
        <v>0.04</v>
      </c>
      <c r="P225" s="243">
        <v>0</v>
      </c>
      <c r="Q225" s="243">
        <f>ROUND(E225*P225,2)</f>
        <v>0</v>
      </c>
      <c r="R225" s="245" t="s">
        <v>311</v>
      </c>
      <c r="S225" s="245" t="s">
        <v>157</v>
      </c>
      <c r="T225" s="246" t="s">
        <v>157</v>
      </c>
      <c r="U225" s="221">
        <v>0</v>
      </c>
      <c r="V225" s="221">
        <f>ROUND(E225*U225,2)</f>
        <v>0</v>
      </c>
      <c r="W225" s="221"/>
      <c r="X225" s="221" t="s">
        <v>312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313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3.75" outlineLevel="1" x14ac:dyDescent="0.2">
      <c r="A226" s="240">
        <v>114</v>
      </c>
      <c r="B226" s="241" t="s">
        <v>1184</v>
      </c>
      <c r="C226" s="250" t="s">
        <v>1185</v>
      </c>
      <c r="D226" s="242" t="s">
        <v>204</v>
      </c>
      <c r="E226" s="243">
        <v>6</v>
      </c>
      <c r="F226" s="244"/>
      <c r="G226" s="245">
        <f>ROUND(E226*F226,2)</f>
        <v>0</v>
      </c>
      <c r="H226" s="244"/>
      <c r="I226" s="245">
        <f>ROUND(E226*H226,2)</f>
        <v>0</v>
      </c>
      <c r="J226" s="244"/>
      <c r="K226" s="245">
        <f>ROUND(E226*J226,2)</f>
        <v>0</v>
      </c>
      <c r="L226" s="245">
        <v>21</v>
      </c>
      <c r="M226" s="245">
        <f>G226*(1+L226/100)</f>
        <v>0</v>
      </c>
      <c r="N226" s="243">
        <v>6.5339999999999995E-2</v>
      </c>
      <c r="O226" s="243">
        <f>ROUND(E226*N226,2)</f>
        <v>0.39</v>
      </c>
      <c r="P226" s="243">
        <v>0</v>
      </c>
      <c r="Q226" s="243">
        <f>ROUND(E226*P226,2)</f>
        <v>0</v>
      </c>
      <c r="R226" s="245" t="s">
        <v>311</v>
      </c>
      <c r="S226" s="245" t="s">
        <v>157</v>
      </c>
      <c r="T226" s="246" t="s">
        <v>157</v>
      </c>
      <c r="U226" s="221">
        <v>0</v>
      </c>
      <c r="V226" s="221">
        <f>ROUND(E226*U226,2)</f>
        <v>0</v>
      </c>
      <c r="W226" s="221"/>
      <c r="X226" s="221" t="s">
        <v>312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313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33.75" outlineLevel="1" x14ac:dyDescent="0.2">
      <c r="A227" s="240">
        <v>115</v>
      </c>
      <c r="B227" s="241" t="s">
        <v>1186</v>
      </c>
      <c r="C227" s="250" t="s">
        <v>1187</v>
      </c>
      <c r="D227" s="242" t="s">
        <v>204</v>
      </c>
      <c r="E227" s="243">
        <v>2</v>
      </c>
      <c r="F227" s="244"/>
      <c r="G227" s="245">
        <f>ROUND(E227*F227,2)</f>
        <v>0</v>
      </c>
      <c r="H227" s="244"/>
      <c r="I227" s="245">
        <f>ROUND(E227*H227,2)</f>
        <v>0</v>
      </c>
      <c r="J227" s="244"/>
      <c r="K227" s="245">
        <f>ROUND(E227*J227,2)</f>
        <v>0</v>
      </c>
      <c r="L227" s="245">
        <v>21</v>
      </c>
      <c r="M227" s="245">
        <f>G227*(1+L227/100)</f>
        <v>0</v>
      </c>
      <c r="N227" s="243">
        <v>7.2599999999999998E-2</v>
      </c>
      <c r="O227" s="243">
        <f>ROUND(E227*N227,2)</f>
        <v>0.15</v>
      </c>
      <c r="P227" s="243">
        <v>0</v>
      </c>
      <c r="Q227" s="243">
        <f>ROUND(E227*P227,2)</f>
        <v>0</v>
      </c>
      <c r="R227" s="245" t="s">
        <v>311</v>
      </c>
      <c r="S227" s="245" t="s">
        <v>157</v>
      </c>
      <c r="T227" s="246" t="s">
        <v>157</v>
      </c>
      <c r="U227" s="221">
        <v>0</v>
      </c>
      <c r="V227" s="221">
        <f>ROUND(E227*U227,2)</f>
        <v>0</v>
      </c>
      <c r="W227" s="221"/>
      <c r="X227" s="221" t="s">
        <v>312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313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1" x14ac:dyDescent="0.2">
      <c r="A228" s="240">
        <v>116</v>
      </c>
      <c r="B228" s="241" t="s">
        <v>1188</v>
      </c>
      <c r="C228" s="250" t="s">
        <v>1189</v>
      </c>
      <c r="D228" s="242" t="s">
        <v>204</v>
      </c>
      <c r="E228" s="243">
        <v>1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21</v>
      </c>
      <c r="M228" s="245">
        <f>G228*(1+L228/100)</f>
        <v>0</v>
      </c>
      <c r="N228" s="243">
        <v>2.2519999999999998E-2</v>
      </c>
      <c r="O228" s="243">
        <f>ROUND(E228*N228,2)</f>
        <v>0.02</v>
      </c>
      <c r="P228" s="243">
        <v>0</v>
      </c>
      <c r="Q228" s="243">
        <f>ROUND(E228*P228,2)</f>
        <v>0</v>
      </c>
      <c r="R228" s="245" t="s">
        <v>311</v>
      </c>
      <c r="S228" s="245" t="s">
        <v>157</v>
      </c>
      <c r="T228" s="246" t="s">
        <v>157</v>
      </c>
      <c r="U228" s="221">
        <v>0</v>
      </c>
      <c r="V228" s="221">
        <f>ROUND(E228*U228,2)</f>
        <v>0</v>
      </c>
      <c r="W228" s="221"/>
      <c r="X228" s="221" t="s">
        <v>312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313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3.75" outlineLevel="1" x14ac:dyDescent="0.2">
      <c r="A229" s="240">
        <v>117</v>
      </c>
      <c r="B229" s="241" t="s">
        <v>1190</v>
      </c>
      <c r="C229" s="250" t="s">
        <v>1191</v>
      </c>
      <c r="D229" s="242" t="s">
        <v>204</v>
      </c>
      <c r="E229" s="243">
        <v>3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21</v>
      </c>
      <c r="M229" s="245">
        <f>G229*(1+L229/100)</f>
        <v>0</v>
      </c>
      <c r="N229" s="243">
        <v>3.3140000000000003E-2</v>
      </c>
      <c r="O229" s="243">
        <f>ROUND(E229*N229,2)</f>
        <v>0.1</v>
      </c>
      <c r="P229" s="243">
        <v>0</v>
      </c>
      <c r="Q229" s="243">
        <f>ROUND(E229*P229,2)</f>
        <v>0</v>
      </c>
      <c r="R229" s="245" t="s">
        <v>311</v>
      </c>
      <c r="S229" s="245" t="s">
        <v>157</v>
      </c>
      <c r="T229" s="246" t="s">
        <v>157</v>
      </c>
      <c r="U229" s="221">
        <v>0</v>
      </c>
      <c r="V229" s="221">
        <f>ROUND(E229*U229,2)</f>
        <v>0</v>
      </c>
      <c r="W229" s="221"/>
      <c r="X229" s="221" t="s">
        <v>312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313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33.75" outlineLevel="1" x14ac:dyDescent="0.2">
      <c r="A230" s="240">
        <v>118</v>
      </c>
      <c r="B230" s="241" t="s">
        <v>1192</v>
      </c>
      <c r="C230" s="250" t="s">
        <v>1193</v>
      </c>
      <c r="D230" s="242" t="s">
        <v>204</v>
      </c>
      <c r="E230" s="243">
        <v>1</v>
      </c>
      <c r="F230" s="244"/>
      <c r="G230" s="245">
        <f>ROUND(E230*F230,2)</f>
        <v>0</v>
      </c>
      <c r="H230" s="244"/>
      <c r="I230" s="245">
        <f>ROUND(E230*H230,2)</f>
        <v>0</v>
      </c>
      <c r="J230" s="244"/>
      <c r="K230" s="245">
        <f>ROUND(E230*J230,2)</f>
        <v>0</v>
      </c>
      <c r="L230" s="245">
        <v>21</v>
      </c>
      <c r="M230" s="245">
        <f>G230*(1+L230/100)</f>
        <v>0</v>
      </c>
      <c r="N230" s="243">
        <v>2.2040000000000001E-2</v>
      </c>
      <c r="O230" s="243">
        <f>ROUND(E230*N230,2)</f>
        <v>0.02</v>
      </c>
      <c r="P230" s="243">
        <v>0</v>
      </c>
      <c r="Q230" s="243">
        <f>ROUND(E230*P230,2)</f>
        <v>0</v>
      </c>
      <c r="R230" s="245" t="s">
        <v>311</v>
      </c>
      <c r="S230" s="245" t="s">
        <v>157</v>
      </c>
      <c r="T230" s="246" t="s">
        <v>157</v>
      </c>
      <c r="U230" s="221">
        <v>0</v>
      </c>
      <c r="V230" s="221">
        <f>ROUND(E230*U230,2)</f>
        <v>0</v>
      </c>
      <c r="W230" s="221"/>
      <c r="X230" s="221" t="s">
        <v>312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313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33.75" outlineLevel="1" x14ac:dyDescent="0.2">
      <c r="A231" s="240">
        <v>119</v>
      </c>
      <c r="B231" s="241" t="s">
        <v>1194</v>
      </c>
      <c r="C231" s="250" t="s">
        <v>1195</v>
      </c>
      <c r="D231" s="242" t="s">
        <v>204</v>
      </c>
      <c r="E231" s="243">
        <v>2</v>
      </c>
      <c r="F231" s="244"/>
      <c r="G231" s="245">
        <f>ROUND(E231*F231,2)</f>
        <v>0</v>
      </c>
      <c r="H231" s="244"/>
      <c r="I231" s="245">
        <f>ROUND(E231*H231,2)</f>
        <v>0</v>
      </c>
      <c r="J231" s="244"/>
      <c r="K231" s="245">
        <f>ROUND(E231*J231,2)</f>
        <v>0</v>
      </c>
      <c r="L231" s="245">
        <v>21</v>
      </c>
      <c r="M231" s="245">
        <f>G231*(1+L231/100)</f>
        <v>0</v>
      </c>
      <c r="N231" s="243">
        <v>2.7550000000000002E-2</v>
      </c>
      <c r="O231" s="243">
        <f>ROUND(E231*N231,2)</f>
        <v>0.06</v>
      </c>
      <c r="P231" s="243">
        <v>0</v>
      </c>
      <c r="Q231" s="243">
        <f>ROUND(E231*P231,2)</f>
        <v>0</v>
      </c>
      <c r="R231" s="245" t="s">
        <v>311</v>
      </c>
      <c r="S231" s="245" t="s">
        <v>157</v>
      </c>
      <c r="T231" s="246" t="s">
        <v>157</v>
      </c>
      <c r="U231" s="221">
        <v>0</v>
      </c>
      <c r="V231" s="221">
        <f>ROUND(E231*U231,2)</f>
        <v>0</v>
      </c>
      <c r="W231" s="221"/>
      <c r="X231" s="221" t="s">
        <v>312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313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33.75" outlineLevel="1" x14ac:dyDescent="0.2">
      <c r="A232" s="240">
        <v>120</v>
      </c>
      <c r="B232" s="241" t="s">
        <v>1196</v>
      </c>
      <c r="C232" s="250" t="s">
        <v>1197</v>
      </c>
      <c r="D232" s="242" t="s">
        <v>204</v>
      </c>
      <c r="E232" s="243">
        <v>3</v>
      </c>
      <c r="F232" s="244"/>
      <c r="G232" s="245">
        <f>ROUND(E232*F232,2)</f>
        <v>0</v>
      </c>
      <c r="H232" s="244"/>
      <c r="I232" s="245">
        <f>ROUND(E232*H232,2)</f>
        <v>0</v>
      </c>
      <c r="J232" s="244"/>
      <c r="K232" s="245">
        <f>ROUND(E232*J232,2)</f>
        <v>0</v>
      </c>
      <c r="L232" s="245">
        <v>21</v>
      </c>
      <c r="M232" s="245">
        <f>G232*(1+L232/100)</f>
        <v>0</v>
      </c>
      <c r="N232" s="243">
        <v>3.3059999999999999E-2</v>
      </c>
      <c r="O232" s="243">
        <f>ROUND(E232*N232,2)</f>
        <v>0.1</v>
      </c>
      <c r="P232" s="243">
        <v>0</v>
      </c>
      <c r="Q232" s="243">
        <f>ROUND(E232*P232,2)</f>
        <v>0</v>
      </c>
      <c r="R232" s="245" t="s">
        <v>311</v>
      </c>
      <c r="S232" s="245" t="s">
        <v>157</v>
      </c>
      <c r="T232" s="246" t="s">
        <v>157</v>
      </c>
      <c r="U232" s="221">
        <v>0</v>
      </c>
      <c r="V232" s="221">
        <f>ROUND(E232*U232,2)</f>
        <v>0</v>
      </c>
      <c r="W232" s="221"/>
      <c r="X232" s="221" t="s">
        <v>312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313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33.75" outlineLevel="1" x14ac:dyDescent="0.2">
      <c r="A233" s="240">
        <v>121</v>
      </c>
      <c r="B233" s="241" t="s">
        <v>1198</v>
      </c>
      <c r="C233" s="250" t="s">
        <v>1199</v>
      </c>
      <c r="D233" s="242" t="s">
        <v>204</v>
      </c>
      <c r="E233" s="243">
        <v>3</v>
      </c>
      <c r="F233" s="244"/>
      <c r="G233" s="245">
        <f>ROUND(E233*F233,2)</f>
        <v>0</v>
      </c>
      <c r="H233" s="244"/>
      <c r="I233" s="245">
        <f>ROUND(E233*H233,2)</f>
        <v>0</v>
      </c>
      <c r="J233" s="244"/>
      <c r="K233" s="245">
        <f>ROUND(E233*J233,2)</f>
        <v>0</v>
      </c>
      <c r="L233" s="245">
        <v>21</v>
      </c>
      <c r="M233" s="245">
        <f>G233*(1+L233/100)</f>
        <v>0</v>
      </c>
      <c r="N233" s="243">
        <v>3.85E-2</v>
      </c>
      <c r="O233" s="243">
        <f>ROUND(E233*N233,2)</f>
        <v>0.12</v>
      </c>
      <c r="P233" s="243">
        <v>0</v>
      </c>
      <c r="Q233" s="243">
        <f>ROUND(E233*P233,2)</f>
        <v>0</v>
      </c>
      <c r="R233" s="245" t="s">
        <v>311</v>
      </c>
      <c r="S233" s="245" t="s">
        <v>157</v>
      </c>
      <c r="T233" s="246" t="s">
        <v>157</v>
      </c>
      <c r="U233" s="221">
        <v>0</v>
      </c>
      <c r="V233" s="221">
        <f>ROUND(E233*U233,2)</f>
        <v>0</v>
      </c>
      <c r="W233" s="221"/>
      <c r="X233" s="221" t="s">
        <v>312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313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33.75" outlineLevel="1" x14ac:dyDescent="0.2">
      <c r="A234" s="240">
        <v>122</v>
      </c>
      <c r="B234" s="241" t="s">
        <v>1200</v>
      </c>
      <c r="C234" s="250" t="s">
        <v>1201</v>
      </c>
      <c r="D234" s="242" t="s">
        <v>204</v>
      </c>
      <c r="E234" s="243">
        <v>8</v>
      </c>
      <c r="F234" s="244"/>
      <c r="G234" s="245">
        <f>ROUND(E234*F234,2)</f>
        <v>0</v>
      </c>
      <c r="H234" s="244"/>
      <c r="I234" s="245">
        <f>ROUND(E234*H234,2)</f>
        <v>0</v>
      </c>
      <c r="J234" s="244"/>
      <c r="K234" s="245">
        <f>ROUND(E234*J234,2)</f>
        <v>0</v>
      </c>
      <c r="L234" s="245">
        <v>21</v>
      </c>
      <c r="M234" s="245">
        <f>G234*(1+L234/100)</f>
        <v>0</v>
      </c>
      <c r="N234" s="243">
        <v>4.4080000000000001E-2</v>
      </c>
      <c r="O234" s="243">
        <f>ROUND(E234*N234,2)</f>
        <v>0.35</v>
      </c>
      <c r="P234" s="243">
        <v>0</v>
      </c>
      <c r="Q234" s="243">
        <f>ROUND(E234*P234,2)</f>
        <v>0</v>
      </c>
      <c r="R234" s="245" t="s">
        <v>311</v>
      </c>
      <c r="S234" s="245" t="s">
        <v>157</v>
      </c>
      <c r="T234" s="246" t="s">
        <v>157</v>
      </c>
      <c r="U234" s="221">
        <v>0</v>
      </c>
      <c r="V234" s="221">
        <f>ROUND(E234*U234,2)</f>
        <v>0</v>
      </c>
      <c r="W234" s="221"/>
      <c r="X234" s="221" t="s">
        <v>312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313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33.75" outlineLevel="1" x14ac:dyDescent="0.2">
      <c r="A235" s="240">
        <v>123</v>
      </c>
      <c r="B235" s="241" t="s">
        <v>1202</v>
      </c>
      <c r="C235" s="250" t="s">
        <v>1203</v>
      </c>
      <c r="D235" s="242" t="s">
        <v>204</v>
      </c>
      <c r="E235" s="243">
        <v>3</v>
      </c>
      <c r="F235" s="244"/>
      <c r="G235" s="245">
        <f>ROUND(E235*F235,2)</f>
        <v>0</v>
      </c>
      <c r="H235" s="244"/>
      <c r="I235" s="245">
        <f>ROUND(E235*H235,2)</f>
        <v>0</v>
      </c>
      <c r="J235" s="244"/>
      <c r="K235" s="245">
        <f>ROUND(E235*J235,2)</f>
        <v>0</v>
      </c>
      <c r="L235" s="245">
        <v>21</v>
      </c>
      <c r="M235" s="245">
        <f>G235*(1+L235/100)</f>
        <v>0</v>
      </c>
      <c r="N235" s="243">
        <v>4.9500000000000002E-2</v>
      </c>
      <c r="O235" s="243">
        <f>ROUND(E235*N235,2)</f>
        <v>0.15</v>
      </c>
      <c r="P235" s="243">
        <v>0</v>
      </c>
      <c r="Q235" s="243">
        <f>ROUND(E235*P235,2)</f>
        <v>0</v>
      </c>
      <c r="R235" s="245" t="s">
        <v>311</v>
      </c>
      <c r="S235" s="245" t="s">
        <v>157</v>
      </c>
      <c r="T235" s="246" t="s">
        <v>157</v>
      </c>
      <c r="U235" s="221">
        <v>0</v>
      </c>
      <c r="V235" s="221">
        <f>ROUND(E235*U235,2)</f>
        <v>0</v>
      </c>
      <c r="W235" s="221"/>
      <c r="X235" s="221" t="s">
        <v>312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313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33.75" outlineLevel="1" x14ac:dyDescent="0.2">
      <c r="A236" s="240">
        <v>124</v>
      </c>
      <c r="B236" s="241" t="s">
        <v>1204</v>
      </c>
      <c r="C236" s="250" t="s">
        <v>1205</v>
      </c>
      <c r="D236" s="242" t="s">
        <v>204</v>
      </c>
      <c r="E236" s="243">
        <v>1</v>
      </c>
      <c r="F236" s="244"/>
      <c r="G236" s="245">
        <f>ROUND(E236*F236,2)</f>
        <v>0</v>
      </c>
      <c r="H236" s="244"/>
      <c r="I236" s="245">
        <f>ROUND(E236*H236,2)</f>
        <v>0</v>
      </c>
      <c r="J236" s="244"/>
      <c r="K236" s="245">
        <f>ROUND(E236*J236,2)</f>
        <v>0</v>
      </c>
      <c r="L236" s="245">
        <v>21</v>
      </c>
      <c r="M236" s="245">
        <f>G236*(1+L236/100)</f>
        <v>0</v>
      </c>
      <c r="N236" s="243">
        <v>6.0609999999999997E-2</v>
      </c>
      <c r="O236" s="243">
        <f>ROUND(E236*N236,2)</f>
        <v>0.06</v>
      </c>
      <c r="P236" s="243">
        <v>0</v>
      </c>
      <c r="Q236" s="243">
        <f>ROUND(E236*P236,2)</f>
        <v>0</v>
      </c>
      <c r="R236" s="245" t="s">
        <v>311</v>
      </c>
      <c r="S236" s="245" t="s">
        <v>157</v>
      </c>
      <c r="T236" s="246" t="s">
        <v>157</v>
      </c>
      <c r="U236" s="221">
        <v>0</v>
      </c>
      <c r="V236" s="221">
        <f>ROUND(E236*U236,2)</f>
        <v>0</v>
      </c>
      <c r="W236" s="221"/>
      <c r="X236" s="221" t="s">
        <v>312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313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33.75" outlineLevel="1" x14ac:dyDescent="0.2">
      <c r="A237" s="240">
        <v>125</v>
      </c>
      <c r="B237" s="241" t="s">
        <v>1206</v>
      </c>
      <c r="C237" s="250" t="s">
        <v>1207</v>
      </c>
      <c r="D237" s="242" t="s">
        <v>204</v>
      </c>
      <c r="E237" s="243">
        <v>1</v>
      </c>
      <c r="F237" s="244"/>
      <c r="G237" s="245">
        <f>ROUND(E237*F237,2)</f>
        <v>0</v>
      </c>
      <c r="H237" s="244"/>
      <c r="I237" s="245">
        <f>ROUND(E237*H237,2)</f>
        <v>0</v>
      </c>
      <c r="J237" s="244"/>
      <c r="K237" s="245">
        <f>ROUND(E237*J237,2)</f>
        <v>0</v>
      </c>
      <c r="L237" s="245">
        <v>21</v>
      </c>
      <c r="M237" s="245">
        <f>G237*(1+L237/100)</f>
        <v>0</v>
      </c>
      <c r="N237" s="243">
        <v>3.3799999999999997E-2</v>
      </c>
      <c r="O237" s="243">
        <f>ROUND(E237*N237,2)</f>
        <v>0.03</v>
      </c>
      <c r="P237" s="243">
        <v>0</v>
      </c>
      <c r="Q237" s="243">
        <f>ROUND(E237*P237,2)</f>
        <v>0</v>
      </c>
      <c r="R237" s="245" t="s">
        <v>311</v>
      </c>
      <c r="S237" s="245" t="s">
        <v>157</v>
      </c>
      <c r="T237" s="246" t="s">
        <v>157</v>
      </c>
      <c r="U237" s="221">
        <v>0</v>
      </c>
      <c r="V237" s="221">
        <f>ROUND(E237*U237,2)</f>
        <v>0</v>
      </c>
      <c r="W237" s="221"/>
      <c r="X237" s="221" t="s">
        <v>312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313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33.75" outlineLevel="1" x14ac:dyDescent="0.2">
      <c r="A238" s="231">
        <v>126</v>
      </c>
      <c r="B238" s="232" t="s">
        <v>1208</v>
      </c>
      <c r="C238" s="248" t="s">
        <v>1209</v>
      </c>
      <c r="D238" s="233" t="s">
        <v>204</v>
      </c>
      <c r="E238" s="234">
        <v>1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4">
        <v>7.5880000000000003E-2</v>
      </c>
      <c r="O238" s="234">
        <f>ROUND(E238*N238,2)</f>
        <v>0.08</v>
      </c>
      <c r="P238" s="234">
        <v>0</v>
      </c>
      <c r="Q238" s="234">
        <f>ROUND(E238*P238,2)</f>
        <v>0</v>
      </c>
      <c r="R238" s="236" t="s">
        <v>311</v>
      </c>
      <c r="S238" s="236" t="s">
        <v>157</v>
      </c>
      <c r="T238" s="237" t="s">
        <v>157</v>
      </c>
      <c r="U238" s="221">
        <v>0</v>
      </c>
      <c r="V238" s="221">
        <f>ROUND(E238*U238,2)</f>
        <v>0</v>
      </c>
      <c r="W238" s="221"/>
      <c r="X238" s="221" t="s">
        <v>312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313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>
        <v>127</v>
      </c>
      <c r="B239" s="218" t="s">
        <v>655</v>
      </c>
      <c r="C239" s="263" t="s">
        <v>656</v>
      </c>
      <c r="D239" s="219" t="s">
        <v>0</v>
      </c>
      <c r="E239" s="258"/>
      <c r="F239" s="222"/>
      <c r="G239" s="221">
        <f>ROUND(E239*F239,2)</f>
        <v>0</v>
      </c>
      <c r="H239" s="222"/>
      <c r="I239" s="221">
        <f>ROUND(E239*H239,2)</f>
        <v>0</v>
      </c>
      <c r="J239" s="222"/>
      <c r="K239" s="221">
        <f>ROUND(E239*J239,2)</f>
        <v>0</v>
      </c>
      <c r="L239" s="221">
        <v>21</v>
      </c>
      <c r="M239" s="221">
        <f>G239*(1+L239/100)</f>
        <v>0</v>
      </c>
      <c r="N239" s="220">
        <v>0</v>
      </c>
      <c r="O239" s="220">
        <f>ROUND(E239*N239,2)</f>
        <v>0</v>
      </c>
      <c r="P239" s="220">
        <v>0</v>
      </c>
      <c r="Q239" s="220">
        <f>ROUND(E239*P239,2)</f>
        <v>0</v>
      </c>
      <c r="R239" s="221" t="s">
        <v>422</v>
      </c>
      <c r="S239" s="221" t="s">
        <v>157</v>
      </c>
      <c r="T239" s="221" t="s">
        <v>233</v>
      </c>
      <c r="U239" s="221">
        <v>0</v>
      </c>
      <c r="V239" s="221">
        <f>ROUND(E239*U239,2)</f>
        <v>0</v>
      </c>
      <c r="W239" s="221"/>
      <c r="X239" s="221" t="s">
        <v>324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325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x14ac:dyDescent="0.2">
      <c r="A240" s="224" t="s">
        <v>152</v>
      </c>
      <c r="B240" s="225" t="s">
        <v>114</v>
      </c>
      <c r="C240" s="247" t="s">
        <v>115</v>
      </c>
      <c r="D240" s="226"/>
      <c r="E240" s="227"/>
      <c r="F240" s="228"/>
      <c r="G240" s="228">
        <f>SUMIF(AG241:AG246,"&lt;&gt;NOR",G241:G246)</f>
        <v>0</v>
      </c>
      <c r="H240" s="228"/>
      <c r="I240" s="228">
        <f>SUM(I241:I246)</f>
        <v>0</v>
      </c>
      <c r="J240" s="228"/>
      <c r="K240" s="228">
        <f>SUM(K241:K246)</f>
        <v>0</v>
      </c>
      <c r="L240" s="228"/>
      <c r="M240" s="228">
        <f>SUM(M241:M246)</f>
        <v>0</v>
      </c>
      <c r="N240" s="227"/>
      <c r="O240" s="227">
        <f>SUM(O241:O246)</f>
        <v>0.01</v>
      </c>
      <c r="P240" s="227"/>
      <c r="Q240" s="227">
        <f>SUM(Q241:Q246)</f>
        <v>0</v>
      </c>
      <c r="R240" s="228"/>
      <c r="S240" s="228"/>
      <c r="T240" s="229"/>
      <c r="U240" s="223"/>
      <c r="V240" s="223">
        <f>SUM(V241:V246)</f>
        <v>6.07</v>
      </c>
      <c r="W240" s="223"/>
      <c r="X240" s="223"/>
      <c r="AG240" t="s">
        <v>153</v>
      </c>
    </row>
    <row r="241" spans="1:60" outlineLevel="1" x14ac:dyDescent="0.2">
      <c r="A241" s="231">
        <v>128</v>
      </c>
      <c r="B241" s="232" t="s">
        <v>665</v>
      </c>
      <c r="C241" s="248" t="s">
        <v>666</v>
      </c>
      <c r="D241" s="233" t="s">
        <v>667</v>
      </c>
      <c r="E241" s="234">
        <v>14.25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4">
        <v>6.0000000000000002E-5</v>
      </c>
      <c r="O241" s="234">
        <f>ROUND(E241*N241,2)</f>
        <v>0</v>
      </c>
      <c r="P241" s="234">
        <v>0</v>
      </c>
      <c r="Q241" s="234">
        <f>ROUND(E241*P241,2)</f>
        <v>0</v>
      </c>
      <c r="R241" s="236" t="s">
        <v>659</v>
      </c>
      <c r="S241" s="236" t="s">
        <v>157</v>
      </c>
      <c r="T241" s="237" t="s">
        <v>157</v>
      </c>
      <c r="U241" s="221">
        <v>0.42599999999999999</v>
      </c>
      <c r="V241" s="221">
        <f>ROUND(E241*U241,2)</f>
        <v>6.07</v>
      </c>
      <c r="W241" s="221"/>
      <c r="X241" s="221" t="s">
        <v>181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182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17"/>
      <c r="B242" s="218"/>
      <c r="C242" s="261" t="s">
        <v>1210</v>
      </c>
      <c r="D242" s="254"/>
      <c r="E242" s="255">
        <v>14.25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201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1">
        <v>129</v>
      </c>
      <c r="B243" s="232" t="s">
        <v>670</v>
      </c>
      <c r="C243" s="248" t="s">
        <v>671</v>
      </c>
      <c r="D243" s="233" t="s">
        <v>667</v>
      </c>
      <c r="E243" s="234">
        <v>14.25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4">
        <v>1E-3</v>
      </c>
      <c r="O243" s="234">
        <f>ROUND(E243*N243,2)</f>
        <v>0.01</v>
      </c>
      <c r="P243" s="234">
        <v>0</v>
      </c>
      <c r="Q243" s="234">
        <f>ROUND(E243*P243,2)</f>
        <v>0</v>
      </c>
      <c r="R243" s="236" t="s">
        <v>311</v>
      </c>
      <c r="S243" s="236" t="s">
        <v>157</v>
      </c>
      <c r="T243" s="237" t="s">
        <v>157</v>
      </c>
      <c r="U243" s="221">
        <v>0</v>
      </c>
      <c r="V243" s="221">
        <f>ROUND(E243*U243,2)</f>
        <v>0</v>
      </c>
      <c r="W243" s="221"/>
      <c r="X243" s="221" t="s">
        <v>312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313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61" t="s">
        <v>1211</v>
      </c>
      <c r="D244" s="254"/>
      <c r="E244" s="255">
        <v>14.25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201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>
        <v>130</v>
      </c>
      <c r="B245" s="218" t="s">
        <v>673</v>
      </c>
      <c r="C245" s="263" t="s">
        <v>674</v>
      </c>
      <c r="D245" s="219" t="s">
        <v>0</v>
      </c>
      <c r="E245" s="258"/>
      <c r="F245" s="222"/>
      <c r="G245" s="221">
        <f>ROUND(E245*F245,2)</f>
        <v>0</v>
      </c>
      <c r="H245" s="222"/>
      <c r="I245" s="221">
        <f>ROUND(E245*H245,2)</f>
        <v>0</v>
      </c>
      <c r="J245" s="222"/>
      <c r="K245" s="221">
        <f>ROUND(E245*J245,2)</f>
        <v>0</v>
      </c>
      <c r="L245" s="221">
        <v>21</v>
      </c>
      <c r="M245" s="221">
        <f>G245*(1+L245/100)</f>
        <v>0</v>
      </c>
      <c r="N245" s="220">
        <v>0</v>
      </c>
      <c r="O245" s="220">
        <f>ROUND(E245*N245,2)</f>
        <v>0</v>
      </c>
      <c r="P245" s="220">
        <v>0</v>
      </c>
      <c r="Q245" s="220">
        <f>ROUND(E245*P245,2)</f>
        <v>0</v>
      </c>
      <c r="R245" s="221" t="s">
        <v>659</v>
      </c>
      <c r="S245" s="221" t="s">
        <v>157</v>
      </c>
      <c r="T245" s="221" t="s">
        <v>233</v>
      </c>
      <c r="U245" s="221">
        <v>0</v>
      </c>
      <c r="V245" s="221">
        <f>ROUND(E245*U245,2)</f>
        <v>0</v>
      </c>
      <c r="W245" s="221"/>
      <c r="X245" s="221" t="s">
        <v>324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325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64" t="s">
        <v>480</v>
      </c>
      <c r="D246" s="259"/>
      <c r="E246" s="259"/>
      <c r="F246" s="259"/>
      <c r="G246" s="259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10"/>
      <c r="Z246" s="210"/>
      <c r="AA246" s="210"/>
      <c r="AB246" s="210"/>
      <c r="AC246" s="210"/>
      <c r="AD246" s="210"/>
      <c r="AE246" s="210"/>
      <c r="AF246" s="210"/>
      <c r="AG246" s="210" t="s">
        <v>199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x14ac:dyDescent="0.2">
      <c r="A247" s="224" t="s">
        <v>152</v>
      </c>
      <c r="B247" s="225" t="s">
        <v>118</v>
      </c>
      <c r="C247" s="247" t="s">
        <v>119</v>
      </c>
      <c r="D247" s="226"/>
      <c r="E247" s="227"/>
      <c r="F247" s="228"/>
      <c r="G247" s="228">
        <f>SUMIF(AG248:AG251,"&lt;&gt;NOR",G248:G251)</f>
        <v>0</v>
      </c>
      <c r="H247" s="228"/>
      <c r="I247" s="228">
        <f>SUM(I248:I251)</f>
        <v>0</v>
      </c>
      <c r="J247" s="228"/>
      <c r="K247" s="228">
        <f>SUM(K248:K251)</f>
        <v>0</v>
      </c>
      <c r="L247" s="228"/>
      <c r="M247" s="228">
        <f>SUM(M248:M251)</f>
        <v>0</v>
      </c>
      <c r="N247" s="227"/>
      <c r="O247" s="227">
        <f>SUM(O248:O251)</f>
        <v>0.03</v>
      </c>
      <c r="P247" s="227"/>
      <c r="Q247" s="227">
        <f>SUM(Q248:Q251)</f>
        <v>0</v>
      </c>
      <c r="R247" s="228"/>
      <c r="S247" s="228"/>
      <c r="T247" s="229"/>
      <c r="U247" s="223"/>
      <c r="V247" s="223">
        <f>SUM(V248:V251)</f>
        <v>16.420000000000002</v>
      </c>
      <c r="W247" s="223"/>
      <c r="X247" s="223"/>
      <c r="AG247" t="s">
        <v>153</v>
      </c>
    </row>
    <row r="248" spans="1:60" outlineLevel="1" x14ac:dyDescent="0.2">
      <c r="A248" s="231">
        <v>131</v>
      </c>
      <c r="B248" s="232" t="s">
        <v>678</v>
      </c>
      <c r="C248" s="248" t="s">
        <v>679</v>
      </c>
      <c r="D248" s="233" t="s">
        <v>196</v>
      </c>
      <c r="E248" s="234">
        <v>122.19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4">
        <v>2.2000000000000001E-4</v>
      </c>
      <c r="O248" s="234">
        <f>ROUND(E248*N248,2)</f>
        <v>0.03</v>
      </c>
      <c r="P248" s="234">
        <v>0</v>
      </c>
      <c r="Q248" s="234">
        <f>ROUND(E248*P248,2)</f>
        <v>0</v>
      </c>
      <c r="R248" s="236" t="s">
        <v>297</v>
      </c>
      <c r="S248" s="236" t="s">
        <v>157</v>
      </c>
      <c r="T248" s="237" t="s">
        <v>157</v>
      </c>
      <c r="U248" s="221">
        <v>0.13439000000000001</v>
      </c>
      <c r="V248" s="221">
        <f>ROUND(E248*U248,2)</f>
        <v>16.420000000000002</v>
      </c>
      <c r="W248" s="221"/>
      <c r="X248" s="221" t="s">
        <v>298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299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61" t="s">
        <v>1212</v>
      </c>
      <c r="D249" s="254"/>
      <c r="E249" s="255">
        <v>10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201</v>
      </c>
      <c r="AH249" s="210">
        <v>5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61" t="s">
        <v>1213</v>
      </c>
      <c r="D250" s="254"/>
      <c r="E250" s="255">
        <v>32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201</v>
      </c>
      <c r="AH250" s="210">
        <v>5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61" t="s">
        <v>1214</v>
      </c>
      <c r="D251" s="254"/>
      <c r="E251" s="255">
        <v>80.19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201</v>
      </c>
      <c r="AH251" s="210">
        <v>5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">
      <c r="A252" s="224" t="s">
        <v>152</v>
      </c>
      <c r="B252" s="225" t="s">
        <v>120</v>
      </c>
      <c r="C252" s="247" t="s">
        <v>121</v>
      </c>
      <c r="D252" s="226"/>
      <c r="E252" s="227"/>
      <c r="F252" s="228"/>
      <c r="G252" s="228">
        <f>SUMIF(AG253:AG262,"&lt;&gt;NOR",G253:G262)</f>
        <v>0</v>
      </c>
      <c r="H252" s="228"/>
      <c r="I252" s="228">
        <f>SUM(I253:I262)</f>
        <v>0</v>
      </c>
      <c r="J252" s="228"/>
      <c r="K252" s="228">
        <f>SUM(K253:K262)</f>
        <v>0</v>
      </c>
      <c r="L252" s="228"/>
      <c r="M252" s="228">
        <f>SUM(M253:M262)</f>
        <v>0</v>
      </c>
      <c r="N252" s="227"/>
      <c r="O252" s="227">
        <f>SUM(O253:O262)</f>
        <v>0</v>
      </c>
      <c r="P252" s="227"/>
      <c r="Q252" s="227">
        <f>SUM(Q253:Q262)</f>
        <v>0</v>
      </c>
      <c r="R252" s="228"/>
      <c r="S252" s="228"/>
      <c r="T252" s="229"/>
      <c r="U252" s="223"/>
      <c r="V252" s="223">
        <f>SUM(V253:V262)</f>
        <v>60.18</v>
      </c>
      <c r="W252" s="223"/>
      <c r="X252" s="223"/>
      <c r="AG252" t="s">
        <v>153</v>
      </c>
    </row>
    <row r="253" spans="1:60" outlineLevel="1" x14ac:dyDescent="0.2">
      <c r="A253" s="240">
        <v>132</v>
      </c>
      <c r="B253" s="241" t="s">
        <v>682</v>
      </c>
      <c r="C253" s="250" t="s">
        <v>683</v>
      </c>
      <c r="D253" s="242" t="s">
        <v>248</v>
      </c>
      <c r="E253" s="243">
        <v>26.459530000000001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3">
        <v>0</v>
      </c>
      <c r="O253" s="243">
        <f>ROUND(E253*N253,2)</f>
        <v>0</v>
      </c>
      <c r="P253" s="243">
        <v>0</v>
      </c>
      <c r="Q253" s="243">
        <f>ROUND(E253*P253,2)</f>
        <v>0</v>
      </c>
      <c r="R253" s="245"/>
      <c r="S253" s="245" t="s">
        <v>157</v>
      </c>
      <c r="T253" s="246" t="s">
        <v>157</v>
      </c>
      <c r="U253" s="221">
        <v>0.26500000000000001</v>
      </c>
      <c r="V253" s="221">
        <f>ROUND(E253*U253,2)</f>
        <v>7.01</v>
      </c>
      <c r="W253" s="221"/>
      <c r="X253" s="221" t="s">
        <v>684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685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40">
        <v>133</v>
      </c>
      <c r="B254" s="241" t="s">
        <v>1215</v>
      </c>
      <c r="C254" s="250" t="s">
        <v>1216</v>
      </c>
      <c r="D254" s="242" t="s">
        <v>248</v>
      </c>
      <c r="E254" s="243">
        <v>13.22977</v>
      </c>
      <c r="F254" s="244"/>
      <c r="G254" s="245">
        <f>ROUND(E254*F254,2)</f>
        <v>0</v>
      </c>
      <c r="H254" s="244"/>
      <c r="I254" s="245">
        <f>ROUND(E254*H254,2)</f>
        <v>0</v>
      </c>
      <c r="J254" s="244"/>
      <c r="K254" s="245">
        <f>ROUND(E254*J254,2)</f>
        <v>0</v>
      </c>
      <c r="L254" s="245">
        <v>21</v>
      </c>
      <c r="M254" s="245">
        <f>G254*(1+L254/100)</f>
        <v>0</v>
      </c>
      <c r="N254" s="243">
        <v>0</v>
      </c>
      <c r="O254" s="243">
        <f>ROUND(E254*N254,2)</f>
        <v>0</v>
      </c>
      <c r="P254" s="243">
        <v>0</v>
      </c>
      <c r="Q254" s="243">
        <f>ROUND(E254*P254,2)</f>
        <v>0</v>
      </c>
      <c r="R254" s="245" t="s">
        <v>329</v>
      </c>
      <c r="S254" s="245" t="s">
        <v>157</v>
      </c>
      <c r="T254" s="246" t="s">
        <v>157</v>
      </c>
      <c r="U254" s="221">
        <v>0.93300000000000005</v>
      </c>
      <c r="V254" s="221">
        <f>ROUND(E254*U254,2)</f>
        <v>12.34</v>
      </c>
      <c r="W254" s="221"/>
      <c r="X254" s="221" t="s">
        <v>684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685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1">
        <v>134</v>
      </c>
      <c r="B255" s="232" t="s">
        <v>688</v>
      </c>
      <c r="C255" s="248" t="s">
        <v>689</v>
      </c>
      <c r="D255" s="233" t="s">
        <v>248</v>
      </c>
      <c r="E255" s="234">
        <v>26.459530000000001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4">
        <v>0</v>
      </c>
      <c r="O255" s="234">
        <f>ROUND(E255*N255,2)</f>
        <v>0</v>
      </c>
      <c r="P255" s="234">
        <v>0</v>
      </c>
      <c r="Q255" s="234">
        <f>ROUND(E255*P255,2)</f>
        <v>0</v>
      </c>
      <c r="R255" s="236" t="s">
        <v>329</v>
      </c>
      <c r="S255" s="236" t="s">
        <v>157</v>
      </c>
      <c r="T255" s="237" t="s">
        <v>157</v>
      </c>
      <c r="U255" s="221">
        <v>0.49</v>
      </c>
      <c r="V255" s="221">
        <f>ROUND(E255*U255,2)</f>
        <v>12.97</v>
      </c>
      <c r="W255" s="221"/>
      <c r="X255" s="221" t="s">
        <v>684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685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49" t="s">
        <v>690</v>
      </c>
      <c r="D256" s="238"/>
      <c r="E256" s="238"/>
      <c r="F256" s="238"/>
      <c r="G256" s="238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162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0">
        <v>135</v>
      </c>
      <c r="B257" s="241" t="s">
        <v>691</v>
      </c>
      <c r="C257" s="250" t="s">
        <v>692</v>
      </c>
      <c r="D257" s="242" t="s">
        <v>248</v>
      </c>
      <c r="E257" s="243">
        <v>238.13577000000001</v>
      </c>
      <c r="F257" s="244"/>
      <c r="G257" s="245">
        <f>ROUND(E257*F257,2)</f>
        <v>0</v>
      </c>
      <c r="H257" s="244"/>
      <c r="I257" s="245">
        <f>ROUND(E257*H257,2)</f>
        <v>0</v>
      </c>
      <c r="J257" s="244"/>
      <c r="K257" s="245">
        <f>ROUND(E257*J257,2)</f>
        <v>0</v>
      </c>
      <c r="L257" s="245">
        <v>21</v>
      </c>
      <c r="M257" s="245">
        <f>G257*(1+L257/100)</f>
        <v>0</v>
      </c>
      <c r="N257" s="243">
        <v>0</v>
      </c>
      <c r="O257" s="243">
        <f>ROUND(E257*N257,2)</f>
        <v>0</v>
      </c>
      <c r="P257" s="243">
        <v>0</v>
      </c>
      <c r="Q257" s="243">
        <f>ROUND(E257*P257,2)</f>
        <v>0</v>
      </c>
      <c r="R257" s="245" t="s">
        <v>329</v>
      </c>
      <c r="S257" s="245" t="s">
        <v>157</v>
      </c>
      <c r="T257" s="246" t="s">
        <v>157</v>
      </c>
      <c r="U257" s="221">
        <v>0</v>
      </c>
      <c r="V257" s="221">
        <f>ROUND(E257*U257,2)</f>
        <v>0</v>
      </c>
      <c r="W257" s="221"/>
      <c r="X257" s="221" t="s">
        <v>684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685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40">
        <v>136</v>
      </c>
      <c r="B258" s="241" t="s">
        <v>693</v>
      </c>
      <c r="C258" s="250" t="s">
        <v>694</v>
      </c>
      <c r="D258" s="242" t="s">
        <v>248</v>
      </c>
      <c r="E258" s="243">
        <v>26.459530000000001</v>
      </c>
      <c r="F258" s="244"/>
      <c r="G258" s="245">
        <f>ROUND(E258*F258,2)</f>
        <v>0</v>
      </c>
      <c r="H258" s="244"/>
      <c r="I258" s="245">
        <f>ROUND(E258*H258,2)</f>
        <v>0</v>
      </c>
      <c r="J258" s="244"/>
      <c r="K258" s="245">
        <f>ROUND(E258*J258,2)</f>
        <v>0</v>
      </c>
      <c r="L258" s="245">
        <v>21</v>
      </c>
      <c r="M258" s="245">
        <f>G258*(1+L258/100)</f>
        <v>0</v>
      </c>
      <c r="N258" s="243">
        <v>0</v>
      </c>
      <c r="O258" s="243">
        <f>ROUND(E258*N258,2)</f>
        <v>0</v>
      </c>
      <c r="P258" s="243">
        <v>0</v>
      </c>
      <c r="Q258" s="243">
        <f>ROUND(E258*P258,2)</f>
        <v>0</v>
      </c>
      <c r="R258" s="245" t="s">
        <v>329</v>
      </c>
      <c r="S258" s="245" t="s">
        <v>157</v>
      </c>
      <c r="T258" s="246" t="s">
        <v>157</v>
      </c>
      <c r="U258" s="221">
        <v>0.94199999999999995</v>
      </c>
      <c r="V258" s="221">
        <f>ROUND(E258*U258,2)</f>
        <v>24.92</v>
      </c>
      <c r="W258" s="221"/>
      <c r="X258" s="221" t="s">
        <v>684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685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40">
        <v>137</v>
      </c>
      <c r="B259" s="241" t="s">
        <v>695</v>
      </c>
      <c r="C259" s="250" t="s">
        <v>696</v>
      </c>
      <c r="D259" s="242" t="s">
        <v>248</v>
      </c>
      <c r="E259" s="243">
        <v>26.459530000000001</v>
      </c>
      <c r="F259" s="244"/>
      <c r="G259" s="245">
        <f>ROUND(E259*F259,2)</f>
        <v>0</v>
      </c>
      <c r="H259" s="244"/>
      <c r="I259" s="245">
        <f>ROUND(E259*H259,2)</f>
        <v>0</v>
      </c>
      <c r="J259" s="244"/>
      <c r="K259" s="245">
        <f>ROUND(E259*J259,2)</f>
        <v>0</v>
      </c>
      <c r="L259" s="245">
        <v>21</v>
      </c>
      <c r="M259" s="245">
        <f>G259*(1+L259/100)</f>
        <v>0</v>
      </c>
      <c r="N259" s="243">
        <v>0</v>
      </c>
      <c r="O259" s="243">
        <f>ROUND(E259*N259,2)</f>
        <v>0</v>
      </c>
      <c r="P259" s="243">
        <v>0</v>
      </c>
      <c r="Q259" s="243">
        <f>ROUND(E259*P259,2)</f>
        <v>0</v>
      </c>
      <c r="R259" s="245" t="s">
        <v>329</v>
      </c>
      <c r="S259" s="245" t="s">
        <v>157</v>
      </c>
      <c r="T259" s="246" t="s">
        <v>157</v>
      </c>
      <c r="U259" s="221">
        <v>0.105</v>
      </c>
      <c r="V259" s="221">
        <f>ROUND(E259*U259,2)</f>
        <v>2.78</v>
      </c>
      <c r="W259" s="221"/>
      <c r="X259" s="221" t="s">
        <v>684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685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40">
        <v>138</v>
      </c>
      <c r="B260" s="241" t="s">
        <v>697</v>
      </c>
      <c r="C260" s="250" t="s">
        <v>698</v>
      </c>
      <c r="D260" s="242" t="s">
        <v>248</v>
      </c>
      <c r="E260" s="243">
        <v>26.459530000000001</v>
      </c>
      <c r="F260" s="244"/>
      <c r="G260" s="245">
        <f>ROUND(E260*F260,2)</f>
        <v>0</v>
      </c>
      <c r="H260" s="244"/>
      <c r="I260" s="245">
        <f>ROUND(E260*H260,2)</f>
        <v>0</v>
      </c>
      <c r="J260" s="244"/>
      <c r="K260" s="245">
        <f>ROUND(E260*J260,2)</f>
        <v>0</v>
      </c>
      <c r="L260" s="245">
        <v>21</v>
      </c>
      <c r="M260" s="245">
        <f>G260*(1+L260/100)</f>
        <v>0</v>
      </c>
      <c r="N260" s="243">
        <v>0</v>
      </c>
      <c r="O260" s="243">
        <f>ROUND(E260*N260,2)</f>
        <v>0</v>
      </c>
      <c r="P260" s="243">
        <v>0</v>
      </c>
      <c r="Q260" s="243">
        <f>ROUND(E260*P260,2)</f>
        <v>0</v>
      </c>
      <c r="R260" s="245" t="s">
        <v>329</v>
      </c>
      <c r="S260" s="245" t="s">
        <v>157</v>
      </c>
      <c r="T260" s="246" t="s">
        <v>157</v>
      </c>
      <c r="U260" s="221">
        <v>0</v>
      </c>
      <c r="V260" s="221">
        <f>ROUND(E260*U260,2)</f>
        <v>0</v>
      </c>
      <c r="W260" s="221"/>
      <c r="X260" s="221" t="s">
        <v>684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685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1">
        <v>139</v>
      </c>
      <c r="B261" s="232" t="s">
        <v>699</v>
      </c>
      <c r="C261" s="248" t="s">
        <v>700</v>
      </c>
      <c r="D261" s="233" t="s">
        <v>248</v>
      </c>
      <c r="E261" s="234">
        <v>26.459530000000001</v>
      </c>
      <c r="F261" s="235"/>
      <c r="G261" s="236">
        <f>ROUND(E261*F261,2)</f>
        <v>0</v>
      </c>
      <c r="H261" s="235"/>
      <c r="I261" s="236">
        <f>ROUND(E261*H261,2)</f>
        <v>0</v>
      </c>
      <c r="J261" s="235"/>
      <c r="K261" s="236">
        <f>ROUND(E261*J261,2)</f>
        <v>0</v>
      </c>
      <c r="L261" s="236">
        <v>21</v>
      </c>
      <c r="M261" s="236">
        <f>G261*(1+L261/100)</f>
        <v>0</v>
      </c>
      <c r="N261" s="234">
        <v>0</v>
      </c>
      <c r="O261" s="234">
        <f>ROUND(E261*N261,2)</f>
        <v>0</v>
      </c>
      <c r="P261" s="234">
        <v>0</v>
      </c>
      <c r="Q261" s="234">
        <f>ROUND(E261*P261,2)</f>
        <v>0</v>
      </c>
      <c r="R261" s="236" t="s">
        <v>701</v>
      </c>
      <c r="S261" s="236" t="s">
        <v>157</v>
      </c>
      <c r="T261" s="237" t="s">
        <v>157</v>
      </c>
      <c r="U261" s="221">
        <v>6.0000000000000001E-3</v>
      </c>
      <c r="V261" s="221">
        <f>ROUND(E261*U261,2)</f>
        <v>0.16</v>
      </c>
      <c r="W261" s="221"/>
      <c r="X261" s="221" t="s">
        <v>684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685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60" t="s">
        <v>702</v>
      </c>
      <c r="D262" s="256"/>
      <c r="E262" s="256"/>
      <c r="F262" s="256"/>
      <c r="G262" s="256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199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">
      <c r="A263" s="3"/>
      <c r="B263" s="4"/>
      <c r="C263" s="251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AE263">
        <v>15</v>
      </c>
      <c r="AF263">
        <v>21</v>
      </c>
      <c r="AG263" t="s">
        <v>139</v>
      </c>
    </row>
    <row r="264" spans="1:60" x14ac:dyDescent="0.2">
      <c r="A264" s="213"/>
      <c r="B264" s="214" t="s">
        <v>29</v>
      </c>
      <c r="C264" s="252"/>
      <c r="D264" s="215"/>
      <c r="E264" s="216"/>
      <c r="F264" s="216"/>
      <c r="G264" s="230">
        <f>G8+G57+G91+G94+G96+G98+G116+G142+G172+G213+G240+G247+G252</f>
        <v>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f>SUMIF(L7:L262,AE263,G7:G262)</f>
        <v>0</v>
      </c>
      <c r="AF264">
        <f>SUMIF(L7:L262,AF263,G7:G262)</f>
        <v>0</v>
      </c>
      <c r="AG264" t="s">
        <v>191</v>
      </c>
    </row>
    <row r="265" spans="1:60" x14ac:dyDescent="0.2">
      <c r="C265" s="253"/>
      <c r="D265" s="10"/>
      <c r="AG265" t="s">
        <v>192</v>
      </c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xZBODcu8/A0Rf0uvi3zB3NXr8PlQ5L61fGu9xhRvZucShHc9sxrWN4Somsnud+DoerbVWpbinjpEXqsAtVvkA==" saltValue="pydTTCZVRhmSFIAwWGqCcQ==" spinCount="100000" sheet="1"/>
  <mergeCells count="37">
    <mergeCell ref="C262:G262"/>
    <mergeCell ref="C150:G150"/>
    <mergeCell ref="C152:G152"/>
    <mergeCell ref="C154:G154"/>
    <mergeCell ref="C156:G156"/>
    <mergeCell ref="C246:G246"/>
    <mergeCell ref="C256:G256"/>
    <mergeCell ref="C118:G118"/>
    <mergeCell ref="C119:G119"/>
    <mergeCell ref="C141:G141"/>
    <mergeCell ref="C144:G144"/>
    <mergeCell ref="C146:G146"/>
    <mergeCell ref="C148:G148"/>
    <mergeCell ref="C71:G71"/>
    <mergeCell ref="C74:G74"/>
    <mergeCell ref="C77:G77"/>
    <mergeCell ref="C79:G79"/>
    <mergeCell ref="C82:G82"/>
    <mergeCell ref="C87:G87"/>
    <mergeCell ref="C36:G36"/>
    <mergeCell ref="C41:G41"/>
    <mergeCell ref="C49:G49"/>
    <mergeCell ref="C56:G56"/>
    <mergeCell ref="C59:G59"/>
    <mergeCell ref="C68:G68"/>
    <mergeCell ref="C17:G17"/>
    <mergeCell ref="C20:G20"/>
    <mergeCell ref="C23:G23"/>
    <mergeCell ref="C26:G26"/>
    <mergeCell ref="C29:G29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05 05 Naklady</vt:lpstr>
      <vt:lpstr>01 01.1 Pol</vt:lpstr>
      <vt:lpstr>01 01.2 Pol</vt:lpstr>
      <vt:lpstr>02 02.1 Pol</vt:lpstr>
      <vt:lpstr>02 02.2 Pol</vt:lpstr>
      <vt:lpstr>03 03.1 Pol</vt:lpstr>
      <vt:lpstr>03 03.2 Pol</vt:lpstr>
      <vt:lpstr>04 04.1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'01 01.2 Pol'!Názvy_tisku</vt:lpstr>
      <vt:lpstr>'02 02.1 Pol'!Názvy_tisku</vt:lpstr>
      <vt:lpstr>'02 02.2 Pol'!Názvy_tisku</vt:lpstr>
      <vt:lpstr>'03 03.1 Pol'!Názvy_tisku</vt:lpstr>
      <vt:lpstr>'03 03.2 Pol'!Názvy_tisku</vt:lpstr>
      <vt:lpstr>'04 04.1 Pol'!Názvy_tisku</vt:lpstr>
      <vt:lpstr>'05 05 Naklady'!Názvy_tisku</vt:lpstr>
      <vt:lpstr>oadresa</vt:lpstr>
      <vt:lpstr>Stavba!Objednatel</vt:lpstr>
      <vt:lpstr>Stavba!Objekt</vt:lpstr>
      <vt:lpstr>'01 01.1 Pol'!Oblast_tisku</vt:lpstr>
      <vt:lpstr>'01 01.2 Pol'!Oblast_tisku</vt:lpstr>
      <vt:lpstr>'02 02.1 Pol'!Oblast_tisku</vt:lpstr>
      <vt:lpstr>'02 02.2 Pol'!Oblast_tisku</vt:lpstr>
      <vt:lpstr>'03 03.1 Pol'!Oblast_tisku</vt:lpstr>
      <vt:lpstr>'03 03.2 Pol'!Oblast_tisku</vt:lpstr>
      <vt:lpstr>'04 04.1 Pol'!Oblast_tisku</vt:lpstr>
      <vt:lpstr>'05 05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Hanáček</dc:creator>
  <cp:lastModifiedBy>Patrik Hanáček</cp:lastModifiedBy>
  <cp:lastPrinted>2019-03-19T12:27:02Z</cp:lastPrinted>
  <dcterms:created xsi:type="dcterms:W3CDTF">2009-04-08T07:15:50Z</dcterms:created>
  <dcterms:modified xsi:type="dcterms:W3CDTF">2022-07-19T10:15:16Z</dcterms:modified>
</cp:coreProperties>
</file>