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kapitulace" sheetId="1" r:id="rId1"/>
    <sheet name="objekt" sheetId="2" r:id="rId2"/>
  </sheets>
  <definedNames>
    <definedName name="_xlnm.Print_Area" localSheetId="1">'objekt'!$A$1:$G$59</definedName>
  </definedNames>
  <calcPr fullCalcOnLoad="1"/>
</workbook>
</file>

<file path=xl/sharedStrings.xml><?xml version="1.0" encoding="utf-8"?>
<sst xmlns="http://schemas.openxmlformats.org/spreadsheetml/2006/main" count="125" uniqueCount="83">
  <si>
    <t>POČET</t>
  </si>
  <si>
    <t>MJ</t>
  </si>
  <si>
    <t>ks</t>
  </si>
  <si>
    <t>m</t>
  </si>
  <si>
    <t>hod</t>
  </si>
  <si>
    <t>CELKEM</t>
  </si>
  <si>
    <t>NÁZEV</t>
  </si>
  <si>
    <t>OSTATNÍ</t>
  </si>
  <si>
    <t>JC</t>
  </si>
  <si>
    <t>MEZISOUČET</t>
  </si>
  <si>
    <t>1.</t>
  </si>
  <si>
    <t>2.</t>
  </si>
  <si>
    <t>3.</t>
  </si>
  <si>
    <t>ROZPOČET včetně montáže a zapojení, ceny uvedeny bez DPH</t>
  </si>
  <si>
    <t>POLOŽKA</t>
  </si>
  <si>
    <t>4.</t>
  </si>
  <si>
    <t xml:space="preserve">pomocný instalační materiál </t>
  </si>
  <si>
    <t xml:space="preserve">koordinace ostatních profesí během stavby </t>
  </si>
  <si>
    <t>Rekapitulace rozpočtu</t>
  </si>
  <si>
    <t>Projektové a průzkumné práce</t>
  </si>
  <si>
    <t>Dokumentace skutečného provedení stavby</t>
  </si>
  <si>
    <t>Celkem</t>
  </si>
  <si>
    <t>Základní rozpočtové náklady</t>
  </si>
  <si>
    <t>Mimostav. doprava 3.6% z dodávky</t>
  </si>
  <si>
    <t>Daň z přidané hodnoty</t>
  </si>
  <si>
    <t>sazba DPH</t>
  </si>
  <si>
    <t xml:space="preserve">% z </t>
  </si>
  <si>
    <t>DPH celkem</t>
  </si>
  <si>
    <t>Celkem s DPH</t>
  </si>
  <si>
    <t>Dodávky včetně montážních prácí a služeb části silnoproud celkem</t>
  </si>
  <si>
    <t>PPV obor 001-025</t>
  </si>
  <si>
    <t>"SK" svorka křížová Fe/Zn</t>
  </si>
  <si>
    <t>"SS" svorka spojovací Fe/Zn</t>
  </si>
  <si>
    <t>"SZ" svorka zkušební</t>
  </si>
  <si>
    <t>"OŠ" - označovací štítek Fe/Zn</t>
  </si>
  <si>
    <t>"OÚ" - ochranný úhelník se dvěma držáky Fe/Zn, l=250mm</t>
  </si>
  <si>
    <t>drát AlMgSi ø 8mm</t>
  </si>
  <si>
    <t>revize bleskosvodu</t>
  </si>
  <si>
    <t>"SJ" - svorka jímačová se spodní a horní stříškou</t>
  </si>
  <si>
    <t>stupeň:</t>
  </si>
  <si>
    <t>DPS</t>
  </si>
  <si>
    <t>t</t>
  </si>
  <si>
    <t>ekologická likvidace bleskosvodu</t>
  </si>
  <si>
    <t>platový okapový žlab, l=3m, včetně uchycení a montáže</t>
  </si>
  <si>
    <t>demontáž stávajícího bleskosvodu bez zachování funkčnosti</t>
  </si>
  <si>
    <t>zpětná montáž stávajícího bleskosvodu na vyšší střeše objektu B</t>
  </si>
  <si>
    <t>"OŠ" - označovací štítek plastový, stabilní proti UV záření</t>
  </si>
  <si>
    <t>UZEMNĚNÍ VČETNĚ MONTÁŽE A ZAPOJENÍ</t>
  </si>
  <si>
    <t>drát FeZn ø 10mm</t>
  </si>
  <si>
    <t>zemnící pásek FeZn 30/4 mm</t>
  </si>
  <si>
    <t>svar oboustranný 10cm na pásek FeZn 30/4mm včetně antikorozní ochrany</t>
  </si>
  <si>
    <t>BLESKOSVOD OBJEKTU B VČETNĚ MONTÁŽE A ZAPOJENÍ</t>
  </si>
  <si>
    <t>BLESKOSVOD STODOLY VČETNĚ MONTÁŽE A ZAPOJENÍ</t>
  </si>
  <si>
    <t>"PV 1" - podpěra HVI vodiče do stěny Fe/Zn</t>
  </si>
  <si>
    <t>vodič vysokonapěťový HVI light, s&lt;0,90m (pevná hmota)</t>
  </si>
  <si>
    <t>"DNS1" - držák podpůrné trubky na stěnu, DN40-50mm, odstup od stěny 46mm, nerez</t>
  </si>
  <si>
    <t>"DNS2" - držák podpůrné trubky na stěnu, s nastavitelnou délkou od stěny 400-700mm, nerez</t>
  </si>
  <si>
    <t>demontáž stávajícího bleskosvodu na vyšší střeše objektu B se zachováním funkčnosti (posun)</t>
  </si>
  <si>
    <t>demontáž kovového okapového žlabu bez zachování funkčnosti</t>
  </si>
  <si>
    <t>"SZK" - svorka zkušební Fe/Zn v krabici do země včetně umístění do země</t>
  </si>
  <si>
    <t>"JT" (3,14m) - podpůrná trubka včetně jímací tyče pro vodič HVI light, GFK/AL (podpůrná trubka l=2,64m, jímací tyč l=0,5m, ∅ 10mm, nerez)</t>
  </si>
  <si>
    <t>"JR1,5" -  jímací tyč, l = 1500mm, FeZn</t>
  </si>
  <si>
    <t>"PV 18" - podpěra vedení do dřeva, Fe/Zn</t>
  </si>
  <si>
    <t>"SO" - svorka okapová Fe/Zn</t>
  </si>
  <si>
    <t>"ITJ93" - izolační tyč pro jímací tyč - 0,93m, včetně svorky pro uchycení na stěnu</t>
  </si>
  <si>
    <t>"ITV93" - izolační tyč pro vodič - 0,93m, včetně svorky pro uchycení na stěnu</t>
  </si>
  <si>
    <t>"SU" - svorka univerzální na oplechování Fe/Zn</t>
  </si>
  <si>
    <t>"PV 11" - podpěra vedení pod tašky, FeZn</t>
  </si>
  <si>
    <t>"PV 11c" - podpěra vedení pod tašky, FeZn</t>
  </si>
  <si>
    <t>"PV 15" - podpěra vedení na hřebenáče, FeZn</t>
  </si>
  <si>
    <t>Lipka - Pracoviště Jezírko, č.p. 97, 664 01 Bílovice nad Svitavou</t>
  </si>
  <si>
    <t xml:space="preserve">Umístění FVE na budovu "B" a stodolu </t>
  </si>
  <si>
    <t xml:space="preserve">Lipka - Pracoviště Jezírko, č.p. 97, 664 01 Bílovice nad Svitavou, Umístění FVE na budovu "B" a stodolu </t>
  </si>
  <si>
    <t>D.1.4.1 Bleskosvodná instalace a uzemnění</t>
  </si>
  <si>
    <t>Celkem D.1.4.1 Bleskosvodná instalace a uzemnění</t>
  </si>
  <si>
    <t>Rozpočet - D.1.4.1 Bleskosvodná instalace a uzemnění</t>
  </si>
  <si>
    <t xml:space="preserve">poplatek za skládku horniny 1-4 </t>
  </si>
  <si>
    <t>výkop rýhy ručně pro zemnící pásek 47m x 0,60 x 0,35m, tř. těžitelnosti II skupiny 4</t>
  </si>
  <si>
    <t>zásyp sypaninou z jakékoliv horniny ručně 47m x 0,60 x 0,35m</t>
  </si>
  <si>
    <t>odvoz suti do vzdálenosti do 15km</t>
  </si>
  <si>
    <t>dovoz zeminy včetně dodání</t>
  </si>
  <si>
    <t xml:space="preserve">úprava střešních tašek s provětráváním jako celek </t>
  </si>
  <si>
    <t xml:space="preserve">demontáž záchytného systému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</si>
</sst>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"/>
    <numFmt numFmtId="168" formatCode="_-* #,##0.00\ [$€-1]_-;\-* #,##0.00\ [$€-1]_-;_-* &quot;-&quot;??\ [$€-1]_-;_-@_-"/>
    <numFmt numFmtId="169" formatCode="_-[$€-2]\ * #,##0.00_-;\-[$€-2]\ * #,##0.00_-;_-[$€-2]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[$-405]d\.\ mmmm\ yyyy"/>
    <numFmt numFmtId="175" formatCode="[$¥€-2]\ #\ ##,000_);[Red]\([$€-2]\ #\ ##,000\)"/>
    <numFmt numFmtId="176" formatCode="#,##0.00\ [$Kč-405]"/>
    <numFmt numFmtId="177" formatCode="#,##0.00_ ;\-#,##0.00\ "/>
    <numFmt numFmtId="178" formatCode="#,##0.00&quot; Kč&quot;"/>
    <numFmt numFmtId="179" formatCode="_-* #,##0.00&quot; Kč&quot;_-;\-* #,##0.00&quot; Kč&quot;_-;_-* \-??&quot; Kč&quot;_-;_-@_-"/>
  </numFmts>
  <fonts count="58">
    <font>
      <sz val="10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4" fontId="7" fillId="0" borderId="10" xfId="38" applyFont="1" applyFill="1" applyBorder="1" applyAlignment="1">
      <alignment horizontal="right" vertical="center"/>
    </xf>
    <xf numFmtId="44" fontId="6" fillId="0" borderId="11" xfId="38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Continuous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6" fillId="0" borderId="11" xfId="41" applyFont="1" applyFill="1" applyBorder="1" applyAlignment="1">
      <alignment horizontal="center" vertical="center"/>
    </xf>
    <xf numFmtId="44" fontId="6" fillId="0" borderId="11" xfId="41" applyFont="1" applyFill="1" applyBorder="1" applyAlignment="1">
      <alignment horizontal="right" vertical="center"/>
    </xf>
    <xf numFmtId="44" fontId="6" fillId="0" borderId="17" xfId="41" applyFont="1" applyFill="1" applyBorder="1" applyAlignment="1">
      <alignment horizontal="right" vertical="center"/>
    </xf>
    <xf numFmtId="44" fontId="7" fillId="0" borderId="18" xfId="4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166" fontId="0" fillId="0" borderId="25" xfId="0" applyNumberFormat="1" applyBorder="1" applyAlignment="1">
      <alignment horizontal="right"/>
    </xf>
    <xf numFmtId="0" fontId="0" fillId="0" borderId="29" xfId="0" applyBorder="1" applyAlignment="1">
      <alignment/>
    </xf>
    <xf numFmtId="0" fontId="1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166" fontId="11" fillId="0" borderId="22" xfId="0" applyNumberFormat="1" applyFont="1" applyBorder="1" applyAlignment="1">
      <alignment horizontal="right"/>
    </xf>
    <xf numFmtId="166" fontId="0" fillId="0" borderId="25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13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177" fontId="14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13" fillId="0" borderId="31" xfId="0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166" fontId="13" fillId="0" borderId="32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11" fillId="0" borderId="30" xfId="0" applyFont="1" applyBorder="1" applyAlignment="1">
      <alignment/>
    </xf>
    <xf numFmtId="166" fontId="11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6" fontId="0" fillId="0" borderId="25" xfId="0" applyNumberFormat="1" applyFont="1" applyFill="1" applyBorder="1" applyAlignment="1">
      <alignment horizontal="right"/>
    </xf>
    <xf numFmtId="44" fontId="5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20" xfId="0" applyFont="1" applyBorder="1" applyAlignment="1">
      <alignment horizontal="left" vertical="center"/>
    </xf>
    <xf numFmtId="44" fontId="6" fillId="0" borderId="11" xfId="39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centerContinuous" vertical="center"/>
      <protection locked="0"/>
    </xf>
    <xf numFmtId="44" fontId="6" fillId="0" borderId="17" xfId="39" applyFont="1" applyFill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44" fontId="6" fillId="0" borderId="11" xfId="39" applyFont="1" applyFill="1" applyBorder="1" applyAlignment="1">
      <alignment horizontal="centerContinuous" vertical="center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44" fontId="6" fillId="0" borderId="17" xfId="39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6" fillId="0" borderId="12" xfId="41" applyFont="1" applyFill="1" applyBorder="1" applyAlignment="1">
      <alignment horizontal="center" vertical="center"/>
    </xf>
    <xf numFmtId="44" fontId="6" fillId="0" borderId="12" xfId="41" applyFont="1" applyFill="1" applyBorder="1" applyAlignment="1">
      <alignment horizontal="right" vertical="center"/>
    </xf>
    <xf numFmtId="44" fontId="6" fillId="0" borderId="12" xfId="38" applyFont="1" applyFill="1" applyBorder="1" applyAlignment="1">
      <alignment horizontal="center" vertical="center"/>
    </xf>
    <xf numFmtId="44" fontId="6" fillId="0" borderId="14" xfId="39" applyFont="1" applyFill="1" applyBorder="1" applyAlignment="1">
      <alignment horizontal="center" vertical="center"/>
    </xf>
    <xf numFmtId="44" fontId="6" fillId="0" borderId="12" xfId="39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4" fontId="6" fillId="0" borderId="11" xfId="40" applyFont="1" applyFill="1" applyBorder="1" applyAlignment="1">
      <alignment horizontal="center" vertical="center"/>
    </xf>
    <xf numFmtId="44" fontId="6" fillId="0" borderId="12" xfId="39" applyFont="1" applyFill="1" applyBorder="1" applyAlignment="1">
      <alignment horizontal="centerContinuous" vertical="center"/>
    </xf>
    <xf numFmtId="166" fontId="6" fillId="0" borderId="12" xfId="0" applyNumberFormat="1" applyFont="1" applyFill="1" applyBorder="1" applyAlignment="1">
      <alignment horizontal="right" vertical="center"/>
    </xf>
    <xf numFmtId="44" fontId="6" fillId="0" borderId="12" xfId="4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 wrapText="1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center"/>
      <protection locked="0"/>
    </xf>
    <xf numFmtId="44" fontId="6" fillId="0" borderId="39" xfId="39" applyFont="1" applyFill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166" fontId="6" fillId="0" borderId="14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>
      <alignment horizontal="center" wrapText="1"/>
    </xf>
    <xf numFmtId="0" fontId="21" fillId="0" borderId="41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Měna 2 2" xfId="40"/>
    <cellStyle name="měny 2" xfId="41"/>
    <cellStyle name="měny 2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NP-ARS_vykaz_vymer_1 II round Pgaj" xfId="50"/>
    <cellStyle name="Normální 2" xfId="51"/>
    <cellStyle name="Normální 4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2" max="2" width="54.375" style="0" customWidth="1"/>
    <col min="3" max="3" width="6.75390625" style="0" customWidth="1"/>
    <col min="4" max="4" width="7.875" style="0" customWidth="1"/>
    <col min="5" max="5" width="12.875" style="0" customWidth="1"/>
    <col min="6" max="6" width="17.125" style="0" customWidth="1"/>
    <col min="7" max="7" width="12.00390625" style="0" bestFit="1" customWidth="1"/>
  </cols>
  <sheetData>
    <row r="1" ht="13.5" thickBot="1"/>
    <row r="2" spans="1:6" ht="22.5" customHeight="1">
      <c r="A2" s="113" t="s">
        <v>70</v>
      </c>
      <c r="B2" s="114"/>
      <c r="C2" s="114"/>
      <c r="D2" s="114"/>
      <c r="E2" s="114"/>
      <c r="F2" s="115"/>
    </row>
    <row r="3" spans="1:6" ht="22.5" customHeight="1">
      <c r="A3" s="119" t="s">
        <v>71</v>
      </c>
      <c r="B3" s="120"/>
      <c r="C3" s="120"/>
      <c r="D3" s="120"/>
      <c r="E3" s="120"/>
      <c r="F3" s="121"/>
    </row>
    <row r="4" spans="1:6" ht="29.25" customHeight="1" thickBot="1">
      <c r="A4" s="116" t="s">
        <v>75</v>
      </c>
      <c r="B4" s="117"/>
      <c r="C4" s="117"/>
      <c r="D4" s="117"/>
      <c r="E4" s="117"/>
      <c r="F4" s="118"/>
    </row>
    <row r="5" spans="1:6" ht="12.75">
      <c r="A5" s="29"/>
      <c r="B5" s="30"/>
      <c r="C5" s="31"/>
      <c r="D5" s="31"/>
      <c r="E5" s="32"/>
      <c r="F5" s="33"/>
    </row>
    <row r="6" spans="1:6" ht="12.75">
      <c r="A6" s="29"/>
      <c r="B6" s="30"/>
      <c r="C6" s="31"/>
      <c r="D6" s="31"/>
      <c r="E6" s="32"/>
      <c r="F6" s="33"/>
    </row>
    <row r="7" spans="1:6" ht="15.75">
      <c r="A7" s="34"/>
      <c r="B7" s="35" t="s">
        <v>18</v>
      </c>
      <c r="C7" s="36"/>
      <c r="D7" s="36"/>
      <c r="E7" s="36"/>
      <c r="F7" s="37"/>
    </row>
    <row r="8" spans="1:6" ht="15">
      <c r="A8" s="38"/>
      <c r="B8" s="39" t="s">
        <v>19</v>
      </c>
      <c r="C8" s="40"/>
      <c r="D8" s="40"/>
      <c r="E8" s="40"/>
      <c r="F8" s="41"/>
    </row>
    <row r="9" spans="1:6" ht="12.75">
      <c r="A9" s="42"/>
      <c r="B9" s="32" t="s">
        <v>20</v>
      </c>
      <c r="C9" s="32"/>
      <c r="D9" s="32"/>
      <c r="E9" s="32"/>
      <c r="F9" s="43"/>
    </row>
    <row r="10" spans="1:6" ht="15.75" thickBot="1">
      <c r="A10" s="44"/>
      <c r="B10" s="45" t="s">
        <v>21</v>
      </c>
      <c r="C10" s="46"/>
      <c r="D10" s="46"/>
      <c r="E10" s="46"/>
      <c r="F10" s="47">
        <v>0</v>
      </c>
    </row>
    <row r="11" spans="1:6" ht="15">
      <c r="A11" s="38"/>
      <c r="B11" s="39" t="s">
        <v>22</v>
      </c>
      <c r="C11" s="40"/>
      <c r="D11" s="40"/>
      <c r="E11" s="40"/>
      <c r="F11" s="41"/>
    </row>
    <row r="12" spans="1:6" ht="12.75">
      <c r="A12" s="29"/>
      <c r="B12" s="32" t="s">
        <v>29</v>
      </c>
      <c r="C12" s="32"/>
      <c r="D12" s="32"/>
      <c r="E12" s="32"/>
      <c r="F12" s="43">
        <f>objekt!G59</f>
        <v>0</v>
      </c>
    </row>
    <row r="13" spans="1:6" ht="12.75">
      <c r="A13" s="29"/>
      <c r="B13" s="32" t="s">
        <v>23</v>
      </c>
      <c r="C13" s="32"/>
      <c r="D13" s="32"/>
      <c r="E13" s="32"/>
      <c r="F13" s="72">
        <f>(F12)*0.036</f>
        <v>0</v>
      </c>
    </row>
    <row r="14" spans="1:6" ht="12.75">
      <c r="A14" s="29"/>
      <c r="B14" s="32" t="s">
        <v>30</v>
      </c>
      <c r="C14" s="32"/>
      <c r="D14" s="32"/>
      <c r="E14" s="32"/>
      <c r="F14" s="72">
        <f>(F12)*0.03</f>
        <v>0</v>
      </c>
    </row>
    <row r="15" spans="1:6" ht="15.75" thickBot="1">
      <c r="A15" s="44"/>
      <c r="B15" s="45" t="s">
        <v>21</v>
      </c>
      <c r="C15" s="49"/>
      <c r="D15" s="49"/>
      <c r="E15" s="49"/>
      <c r="F15" s="47">
        <f>SUM(F12:F14)</f>
        <v>0</v>
      </c>
    </row>
    <row r="16" spans="1:6" ht="12.75">
      <c r="A16" s="29"/>
      <c r="B16" s="32"/>
      <c r="C16" s="32"/>
      <c r="D16" s="32"/>
      <c r="E16" s="32"/>
      <c r="F16" s="33"/>
    </row>
    <row r="17" spans="1:6" ht="12.75">
      <c r="A17" s="42"/>
      <c r="B17" s="50" t="s">
        <v>24</v>
      </c>
      <c r="C17" s="51"/>
      <c r="D17" s="51"/>
      <c r="E17" s="51"/>
      <c r="F17" s="52"/>
    </row>
    <row r="18" spans="1:6" ht="12.75">
      <c r="A18" s="29"/>
      <c r="B18" s="32" t="s">
        <v>25</v>
      </c>
      <c r="C18" s="30">
        <v>21</v>
      </c>
      <c r="D18" s="53" t="s">
        <v>26</v>
      </c>
      <c r="E18" s="54">
        <f>SUM(F15)</f>
        <v>0</v>
      </c>
      <c r="F18" s="48">
        <f>E18*0.21</f>
        <v>0</v>
      </c>
    </row>
    <row r="19" spans="1:6" ht="12.75">
      <c r="A19" s="42"/>
      <c r="B19" s="32"/>
      <c r="C19" s="30"/>
      <c r="D19" s="53"/>
      <c r="E19" s="55"/>
      <c r="F19" s="48"/>
    </row>
    <row r="20" spans="1:6" ht="12.75">
      <c r="A20" s="29"/>
      <c r="B20" s="56" t="s">
        <v>27</v>
      </c>
      <c r="C20" s="57"/>
      <c r="D20" s="57"/>
      <c r="E20" s="58"/>
      <c r="F20" s="59">
        <f>SUM(F18:F19)</f>
        <v>0</v>
      </c>
    </row>
    <row r="21" spans="1:6" ht="15.75" thickBot="1">
      <c r="A21" s="60"/>
      <c r="B21" s="61" t="s">
        <v>28</v>
      </c>
      <c r="C21" s="61"/>
      <c r="D21" s="61"/>
      <c r="E21" s="61"/>
      <c r="F21" s="62">
        <f>F20+F15</f>
        <v>0</v>
      </c>
    </row>
    <row r="22" ht="12.75">
      <c r="E22" s="63"/>
    </row>
    <row r="23" spans="1:3" ht="12.75">
      <c r="A23" s="64"/>
      <c r="B23" s="64"/>
      <c r="C23" s="64"/>
    </row>
    <row r="24" spans="1:3" ht="12.75">
      <c r="A24" s="90"/>
      <c r="B24" s="65"/>
      <c r="C24" s="64"/>
    </row>
    <row r="25" spans="1:3" ht="12.75">
      <c r="A25" s="65"/>
      <c r="B25" s="65"/>
      <c r="C25" s="64"/>
    </row>
    <row r="34" spans="1:6" ht="12.75">
      <c r="A34" s="66"/>
      <c r="B34" s="67"/>
      <c r="C34" s="66"/>
      <c r="D34" s="66"/>
      <c r="E34" s="68"/>
      <c r="F34" s="69"/>
    </row>
    <row r="35" spans="1:6" ht="12.75">
      <c r="A35" s="66"/>
      <c r="B35" s="70"/>
      <c r="C35" s="66"/>
      <c r="D35" s="66"/>
      <c r="E35" s="68"/>
      <c r="F35" s="68"/>
    </row>
    <row r="36" spans="1:6" ht="12.75">
      <c r="A36" s="66"/>
      <c r="B36" s="70"/>
      <c r="C36" s="66"/>
      <c r="D36" s="66"/>
      <c r="E36" s="68"/>
      <c r="F36" s="68"/>
    </row>
    <row r="37" spans="1:6" ht="12.75">
      <c r="A37" s="66"/>
      <c r="B37" s="70"/>
      <c r="C37" s="66"/>
      <c r="D37" s="66"/>
      <c r="E37" s="68"/>
      <c r="F37" s="68"/>
    </row>
    <row r="38" ht="12.75">
      <c r="B38" s="71"/>
    </row>
  </sheetData>
  <sheetProtection/>
  <mergeCells count="3">
    <mergeCell ref="A2:F2"/>
    <mergeCell ref="A4:F4"/>
    <mergeCell ref="A3:F3"/>
  </mergeCells>
  <printOptions/>
  <pageMargins left="0.3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1">
      <selection activeCell="G52" sqref="G52"/>
    </sheetView>
  </sheetViews>
  <sheetFormatPr defaultColWidth="9.00390625" defaultRowHeight="12.75"/>
  <cols>
    <col min="1" max="1" width="3.75390625" style="18" customWidth="1"/>
    <col min="2" max="2" width="3.75390625" style="13" customWidth="1"/>
    <col min="3" max="3" width="95.75390625" style="4" customWidth="1"/>
    <col min="4" max="4" width="11.375" style="4" bestFit="1" customWidth="1"/>
    <col min="5" max="5" width="4.75390625" style="4" customWidth="1"/>
    <col min="6" max="6" width="16.375" style="4" customWidth="1"/>
    <col min="7" max="7" width="18.00390625" style="4" customWidth="1"/>
    <col min="8" max="8" width="8.75390625" style="4" customWidth="1"/>
    <col min="9" max="9" width="11.375" style="4" customWidth="1"/>
    <col min="10" max="16384" width="9.125" style="4" customWidth="1"/>
  </cols>
  <sheetData>
    <row r="1" spans="1:7" ht="21" customHeight="1">
      <c r="A1" s="145" t="s">
        <v>14</v>
      </c>
      <c r="B1" s="146"/>
      <c r="C1" s="149" t="s">
        <v>13</v>
      </c>
      <c r="D1" s="150"/>
      <c r="E1" s="150"/>
      <c r="F1" s="151"/>
      <c r="G1" s="22"/>
    </row>
    <row r="2" spans="1:7" ht="20.25" customHeight="1">
      <c r="A2" s="147"/>
      <c r="B2" s="148"/>
      <c r="C2" s="152" t="s">
        <v>72</v>
      </c>
      <c r="D2" s="153"/>
      <c r="E2" s="153"/>
      <c r="F2" s="153"/>
      <c r="G2" s="154"/>
    </row>
    <row r="3" spans="1:7" ht="20.25" customHeight="1" thickBot="1">
      <c r="A3" s="147"/>
      <c r="B3" s="148"/>
      <c r="C3" s="155" t="s">
        <v>73</v>
      </c>
      <c r="D3" s="156"/>
      <c r="E3" s="156"/>
      <c r="F3" s="101" t="s">
        <v>39</v>
      </c>
      <c r="G3" s="23" t="s">
        <v>40</v>
      </c>
    </row>
    <row r="4" spans="1:7" ht="27" customHeight="1" thickBot="1">
      <c r="A4" s="147"/>
      <c r="B4" s="148"/>
      <c r="C4" s="24" t="s">
        <v>6</v>
      </c>
      <c r="D4" s="10" t="s">
        <v>0</v>
      </c>
      <c r="E4" s="25" t="s">
        <v>1</v>
      </c>
      <c r="F4" s="11" t="s">
        <v>8</v>
      </c>
      <c r="G4" s="11" t="s">
        <v>5</v>
      </c>
    </row>
    <row r="5" spans="1:7" ht="18" customHeight="1" thickBot="1">
      <c r="A5" s="19" t="s">
        <v>10</v>
      </c>
      <c r="B5" s="21"/>
      <c r="C5" s="127" t="s">
        <v>51</v>
      </c>
      <c r="D5" s="127"/>
      <c r="E5" s="127"/>
      <c r="F5" s="127"/>
      <c r="G5" s="128"/>
    </row>
    <row r="6" spans="1:7" ht="18" customHeight="1">
      <c r="A6" s="136"/>
      <c r="B6" s="76">
        <v>1</v>
      </c>
      <c r="C6" s="86" t="s">
        <v>31</v>
      </c>
      <c r="D6" s="77">
        <v>14</v>
      </c>
      <c r="E6" s="87" t="s">
        <v>2</v>
      </c>
      <c r="F6" s="91"/>
      <c r="G6" s="78"/>
    </row>
    <row r="7" spans="1:7" ht="18" customHeight="1">
      <c r="A7" s="137"/>
      <c r="B7" s="12">
        <v>2</v>
      </c>
      <c r="C7" s="88" t="s">
        <v>32</v>
      </c>
      <c r="D7" s="9">
        <v>228</v>
      </c>
      <c r="E7" s="5" t="s">
        <v>2</v>
      </c>
      <c r="F7" s="98"/>
      <c r="G7" s="80"/>
    </row>
    <row r="8" spans="1:7" ht="18" customHeight="1">
      <c r="A8" s="137"/>
      <c r="B8" s="12">
        <v>3</v>
      </c>
      <c r="C8" s="8" t="s">
        <v>33</v>
      </c>
      <c r="D8" s="3">
        <v>2</v>
      </c>
      <c r="E8" s="5" t="s">
        <v>2</v>
      </c>
      <c r="F8" s="95"/>
      <c r="G8" s="89"/>
    </row>
    <row r="9" spans="1:7" ht="18" customHeight="1">
      <c r="A9" s="137"/>
      <c r="B9" s="12">
        <v>4</v>
      </c>
      <c r="C9" s="7" t="s">
        <v>34</v>
      </c>
      <c r="D9" s="3">
        <v>2</v>
      </c>
      <c r="E9" s="5" t="s">
        <v>2</v>
      </c>
      <c r="F9" s="91"/>
      <c r="G9" s="16"/>
    </row>
    <row r="10" spans="1:7" ht="18" customHeight="1">
      <c r="A10" s="137"/>
      <c r="B10" s="12">
        <v>5</v>
      </c>
      <c r="C10" s="88" t="s">
        <v>35</v>
      </c>
      <c r="D10" s="9">
        <v>2</v>
      </c>
      <c r="E10" s="5" t="s">
        <v>2</v>
      </c>
      <c r="F10" s="98"/>
      <c r="G10" s="80"/>
    </row>
    <row r="11" spans="1:7" ht="18" customHeight="1">
      <c r="A11" s="137"/>
      <c r="B11" s="12">
        <v>6</v>
      </c>
      <c r="C11" s="88" t="s">
        <v>61</v>
      </c>
      <c r="D11" s="3">
        <v>2</v>
      </c>
      <c r="E11" s="5" t="s">
        <v>2</v>
      </c>
      <c r="F11" s="99"/>
      <c r="G11" s="97"/>
    </row>
    <row r="12" spans="1:7" ht="18" customHeight="1">
      <c r="A12" s="137"/>
      <c r="B12" s="12">
        <v>7</v>
      </c>
      <c r="C12" s="88" t="s">
        <v>38</v>
      </c>
      <c r="D12" s="3">
        <v>2</v>
      </c>
      <c r="E12" s="5" t="s">
        <v>2</v>
      </c>
      <c r="F12" s="100"/>
      <c r="G12" s="97"/>
    </row>
    <row r="13" spans="1:7" s="28" customFormat="1" ht="18" customHeight="1">
      <c r="A13" s="137"/>
      <c r="B13" s="12">
        <v>8</v>
      </c>
      <c r="C13" s="82" t="s">
        <v>63</v>
      </c>
      <c r="D13" s="102">
        <v>2</v>
      </c>
      <c r="E13" s="79" t="s">
        <v>2</v>
      </c>
      <c r="F13" s="98"/>
      <c r="G13" s="80"/>
    </row>
    <row r="14" spans="1:7" s="28" customFormat="1" ht="18" customHeight="1">
      <c r="A14" s="137"/>
      <c r="B14" s="12">
        <v>9</v>
      </c>
      <c r="C14" s="82" t="s">
        <v>64</v>
      </c>
      <c r="D14" s="83">
        <v>4</v>
      </c>
      <c r="E14" s="79" t="s">
        <v>2</v>
      </c>
      <c r="F14" s="92"/>
      <c r="G14" s="14"/>
    </row>
    <row r="15" spans="1:7" s="28" customFormat="1" ht="18" customHeight="1">
      <c r="A15" s="137"/>
      <c r="B15" s="12">
        <v>10</v>
      </c>
      <c r="C15" s="82" t="s">
        <v>65</v>
      </c>
      <c r="D15" s="83">
        <v>12</v>
      </c>
      <c r="E15" s="79" t="s">
        <v>2</v>
      </c>
      <c r="F15" s="92"/>
      <c r="G15" s="14"/>
    </row>
    <row r="16" spans="1:7" ht="18" customHeight="1">
      <c r="A16" s="137"/>
      <c r="B16" s="12">
        <v>11</v>
      </c>
      <c r="C16" s="7" t="s">
        <v>66</v>
      </c>
      <c r="D16" s="3">
        <v>3</v>
      </c>
      <c r="E16" s="5" t="s">
        <v>2</v>
      </c>
      <c r="F16" s="91"/>
      <c r="G16" s="16"/>
    </row>
    <row r="17" spans="1:7" ht="18" customHeight="1">
      <c r="A17" s="137"/>
      <c r="B17" s="12">
        <v>12</v>
      </c>
      <c r="C17" s="7" t="s">
        <v>67</v>
      </c>
      <c r="D17" s="3">
        <v>10</v>
      </c>
      <c r="E17" s="5" t="s">
        <v>2</v>
      </c>
      <c r="F17" s="91"/>
      <c r="G17" s="16"/>
    </row>
    <row r="18" spans="1:7" ht="18" customHeight="1">
      <c r="A18" s="137"/>
      <c r="B18" s="12">
        <v>13</v>
      </c>
      <c r="C18" s="7" t="s">
        <v>68</v>
      </c>
      <c r="D18" s="3">
        <v>6</v>
      </c>
      <c r="E18" s="5" t="s">
        <v>2</v>
      </c>
      <c r="F18" s="91"/>
      <c r="G18" s="16"/>
    </row>
    <row r="19" spans="1:7" ht="18" customHeight="1">
      <c r="A19" s="137"/>
      <c r="B19" s="12">
        <v>14</v>
      </c>
      <c r="C19" s="7" t="s">
        <v>69</v>
      </c>
      <c r="D19" s="3">
        <v>6</v>
      </c>
      <c r="E19" s="5" t="s">
        <v>2</v>
      </c>
      <c r="F19" s="91"/>
      <c r="G19" s="16"/>
    </row>
    <row r="20" spans="1:7" ht="18" customHeight="1">
      <c r="A20" s="137"/>
      <c r="B20" s="12">
        <v>15</v>
      </c>
      <c r="C20" s="7" t="s">
        <v>62</v>
      </c>
      <c r="D20" s="3">
        <v>2</v>
      </c>
      <c r="E20" s="5" t="s">
        <v>2</v>
      </c>
      <c r="F20" s="98"/>
      <c r="G20" s="16"/>
    </row>
    <row r="21" spans="1:7" ht="18" customHeight="1" thickBot="1">
      <c r="A21" s="137"/>
      <c r="B21" s="12">
        <v>16</v>
      </c>
      <c r="C21" s="7" t="s">
        <v>36</v>
      </c>
      <c r="D21" s="3">
        <v>65</v>
      </c>
      <c r="E21" s="5" t="s">
        <v>3</v>
      </c>
      <c r="F21" s="91"/>
      <c r="G21" s="14"/>
    </row>
    <row r="22" spans="1:7" ht="18" customHeight="1" thickBot="1">
      <c r="A22" s="20"/>
      <c r="B22" s="21"/>
      <c r="C22" s="129" t="s">
        <v>9</v>
      </c>
      <c r="D22" s="129"/>
      <c r="E22" s="129"/>
      <c r="F22" s="130"/>
      <c r="G22" s="17">
        <f>SUM(G6:G21)</f>
        <v>0</v>
      </c>
    </row>
    <row r="23" spans="1:7" ht="18" customHeight="1" thickBot="1">
      <c r="A23" s="131"/>
      <c r="B23" s="132"/>
      <c r="C23" s="132"/>
      <c r="D23" s="132"/>
      <c r="E23" s="132"/>
      <c r="F23" s="132"/>
      <c r="G23" s="133"/>
    </row>
    <row r="24" spans="1:7" s="28" customFormat="1" ht="18" customHeight="1" thickBot="1">
      <c r="A24" s="96" t="s">
        <v>11</v>
      </c>
      <c r="B24" s="74"/>
      <c r="C24" s="142" t="s">
        <v>52</v>
      </c>
      <c r="D24" s="142"/>
      <c r="E24" s="142"/>
      <c r="F24" s="142"/>
      <c r="G24" s="143"/>
    </row>
    <row r="25" spans="1:7" s="28" customFormat="1" ht="18" customHeight="1">
      <c r="A25" s="125"/>
      <c r="B25" s="81">
        <v>1</v>
      </c>
      <c r="C25" s="84" t="s">
        <v>59</v>
      </c>
      <c r="D25" s="83">
        <v>2</v>
      </c>
      <c r="E25" s="79" t="s">
        <v>2</v>
      </c>
      <c r="F25" s="95"/>
      <c r="G25" s="89"/>
    </row>
    <row r="26" spans="1:7" s="28" customFormat="1" ht="18" customHeight="1">
      <c r="A26" s="125"/>
      <c r="B26" s="81">
        <v>2</v>
      </c>
      <c r="C26" s="82" t="s">
        <v>46</v>
      </c>
      <c r="D26" s="102">
        <f>D25</f>
        <v>2</v>
      </c>
      <c r="E26" s="79" t="s">
        <v>2</v>
      </c>
      <c r="F26" s="98"/>
      <c r="G26" s="80"/>
    </row>
    <row r="27" spans="1:7" s="28" customFormat="1" ht="18" customHeight="1">
      <c r="A27" s="125"/>
      <c r="B27" s="81">
        <v>3</v>
      </c>
      <c r="C27" s="103" t="s">
        <v>53</v>
      </c>
      <c r="D27" s="83">
        <v>11</v>
      </c>
      <c r="E27" s="79" t="s">
        <v>2</v>
      </c>
      <c r="F27" s="91"/>
      <c r="G27" s="16"/>
    </row>
    <row r="28" spans="1:7" s="28" customFormat="1" ht="18" customHeight="1">
      <c r="A28" s="125"/>
      <c r="B28" s="81">
        <v>4</v>
      </c>
      <c r="C28" s="103" t="s">
        <v>55</v>
      </c>
      <c r="D28" s="102">
        <v>2</v>
      </c>
      <c r="E28" s="79" t="s">
        <v>2</v>
      </c>
      <c r="F28" s="91"/>
      <c r="G28" s="16"/>
    </row>
    <row r="29" spans="1:7" s="28" customFormat="1" ht="18" customHeight="1">
      <c r="A29" s="125"/>
      <c r="B29" s="81">
        <v>5</v>
      </c>
      <c r="C29" s="103" t="s">
        <v>56</v>
      </c>
      <c r="D29" s="102">
        <v>4</v>
      </c>
      <c r="E29" s="79" t="s">
        <v>2</v>
      </c>
      <c r="F29" s="91"/>
      <c r="G29" s="16"/>
    </row>
    <row r="30" spans="1:7" s="28" customFormat="1" ht="30.75" customHeight="1">
      <c r="A30" s="126"/>
      <c r="B30" s="109">
        <v>6</v>
      </c>
      <c r="C30" s="82" t="s">
        <v>60</v>
      </c>
      <c r="D30" s="107">
        <v>2</v>
      </c>
      <c r="E30" s="107" t="s">
        <v>2</v>
      </c>
      <c r="F30" s="110"/>
      <c r="G30" s="108"/>
    </row>
    <row r="31" spans="1:7" s="28" customFormat="1" ht="18" customHeight="1" thickBot="1">
      <c r="A31" s="125"/>
      <c r="B31" s="81">
        <v>7</v>
      </c>
      <c r="C31" s="103" t="s">
        <v>54</v>
      </c>
      <c r="D31" s="83">
        <v>20</v>
      </c>
      <c r="E31" s="79" t="s">
        <v>3</v>
      </c>
      <c r="F31" s="91"/>
      <c r="G31" s="14"/>
    </row>
    <row r="32" spans="1:7" s="28" customFormat="1" ht="18" customHeight="1" thickBot="1">
      <c r="A32" s="104"/>
      <c r="B32" s="74"/>
      <c r="C32" s="140" t="s">
        <v>9</v>
      </c>
      <c r="D32" s="140"/>
      <c r="E32" s="140"/>
      <c r="F32" s="141"/>
      <c r="G32" s="17">
        <f>SUM(G25:G31)</f>
        <v>0</v>
      </c>
    </row>
    <row r="33" spans="1:7" s="28" customFormat="1" ht="18" customHeight="1" thickBot="1">
      <c r="A33" s="122"/>
      <c r="B33" s="123"/>
      <c r="C33" s="123"/>
      <c r="D33" s="123"/>
      <c r="E33" s="123"/>
      <c r="F33" s="123"/>
      <c r="G33" s="124"/>
    </row>
    <row r="34" spans="1:7" s="28" customFormat="1" ht="18" customHeight="1" thickBot="1">
      <c r="A34" s="96" t="s">
        <v>12</v>
      </c>
      <c r="B34" s="74"/>
      <c r="C34" s="142" t="s">
        <v>47</v>
      </c>
      <c r="D34" s="142"/>
      <c r="E34" s="142"/>
      <c r="F34" s="142"/>
      <c r="G34" s="143"/>
    </row>
    <row r="35" spans="1:7" s="28" customFormat="1" ht="18" customHeight="1">
      <c r="A35" s="144"/>
      <c r="B35" s="105">
        <v>1</v>
      </c>
      <c r="C35" s="103" t="s">
        <v>48</v>
      </c>
      <c r="D35" s="83">
        <v>8</v>
      </c>
      <c r="E35" s="79" t="s">
        <v>3</v>
      </c>
      <c r="F35" s="91"/>
      <c r="G35" s="14"/>
    </row>
    <row r="36" spans="1:7" s="28" customFormat="1" ht="18" customHeight="1">
      <c r="A36" s="125"/>
      <c r="B36" s="106">
        <v>2</v>
      </c>
      <c r="C36" s="103" t="s">
        <v>49</v>
      </c>
      <c r="D36" s="83">
        <v>47</v>
      </c>
      <c r="E36" s="79" t="s">
        <v>3</v>
      </c>
      <c r="F36" s="91"/>
      <c r="G36" s="15"/>
    </row>
    <row r="37" spans="1:7" s="28" customFormat="1" ht="18" customHeight="1">
      <c r="A37" s="125"/>
      <c r="B37" s="106">
        <v>3</v>
      </c>
      <c r="C37" s="103" t="s">
        <v>50</v>
      </c>
      <c r="D37" s="83">
        <v>4</v>
      </c>
      <c r="E37" s="83" t="s">
        <v>2</v>
      </c>
      <c r="F37" s="91"/>
      <c r="G37" s="15"/>
    </row>
    <row r="38" spans="1:7" s="28" customFormat="1" ht="18" customHeight="1">
      <c r="A38" s="125"/>
      <c r="B38" s="106">
        <v>4</v>
      </c>
      <c r="C38" s="103" t="s">
        <v>77</v>
      </c>
      <c r="D38" s="83">
        <v>10</v>
      </c>
      <c r="E38" s="3" t="s">
        <v>41</v>
      </c>
      <c r="F38" s="91"/>
      <c r="G38" s="15"/>
    </row>
    <row r="39" spans="1:7" ht="18" customHeight="1">
      <c r="A39" s="125"/>
      <c r="B39" s="111">
        <v>5</v>
      </c>
      <c r="C39" s="7" t="s">
        <v>79</v>
      </c>
      <c r="D39" s="112">
        <v>13</v>
      </c>
      <c r="E39" s="3" t="s">
        <v>41</v>
      </c>
      <c r="F39" s="91"/>
      <c r="G39" s="14"/>
    </row>
    <row r="40" spans="1:7" ht="18" customHeight="1">
      <c r="A40" s="125"/>
      <c r="B40" s="111">
        <v>6</v>
      </c>
      <c r="C40" s="7" t="s">
        <v>76</v>
      </c>
      <c r="D40" s="112">
        <v>13</v>
      </c>
      <c r="E40" s="3" t="s">
        <v>41</v>
      </c>
      <c r="F40" s="91"/>
      <c r="G40" s="14"/>
    </row>
    <row r="41" spans="1:7" ht="18" customHeight="1">
      <c r="A41" s="125"/>
      <c r="B41" s="111">
        <v>7</v>
      </c>
      <c r="C41" s="7" t="s">
        <v>80</v>
      </c>
      <c r="D41" s="112">
        <v>14</v>
      </c>
      <c r="E41" s="3" t="s">
        <v>41</v>
      </c>
      <c r="F41" s="91"/>
      <c r="G41" s="14"/>
    </row>
    <row r="42" spans="1:7" s="28" customFormat="1" ht="18" customHeight="1" thickBot="1">
      <c r="A42" s="125"/>
      <c r="B42" s="106">
        <v>8</v>
      </c>
      <c r="C42" s="103" t="s">
        <v>78</v>
      </c>
      <c r="D42" s="83">
        <v>10</v>
      </c>
      <c r="E42" s="3" t="s">
        <v>41</v>
      </c>
      <c r="F42" s="91"/>
      <c r="G42" s="15"/>
    </row>
    <row r="43" spans="1:7" s="28" customFormat="1" ht="18" customHeight="1" thickBot="1">
      <c r="A43" s="104"/>
      <c r="B43" s="74"/>
      <c r="C43" s="140" t="s">
        <v>9</v>
      </c>
      <c r="D43" s="140"/>
      <c r="E43" s="140"/>
      <c r="F43" s="141"/>
      <c r="G43" s="17">
        <f>SUM(G35:G42)</f>
        <v>0</v>
      </c>
    </row>
    <row r="44" spans="1:7" s="28" customFormat="1" ht="18" customHeight="1" thickBot="1">
      <c r="A44" s="122"/>
      <c r="B44" s="123"/>
      <c r="C44" s="123"/>
      <c r="D44" s="123"/>
      <c r="E44" s="123"/>
      <c r="F44" s="123"/>
      <c r="G44" s="124"/>
    </row>
    <row r="45" spans="1:7" ht="18" customHeight="1" thickBot="1">
      <c r="A45" s="19" t="s">
        <v>15</v>
      </c>
      <c r="B45" s="21"/>
      <c r="C45" s="127" t="s">
        <v>7</v>
      </c>
      <c r="D45" s="127"/>
      <c r="E45" s="127"/>
      <c r="F45" s="127"/>
      <c r="G45" s="128"/>
    </row>
    <row r="46" spans="1:7" ht="18" customHeight="1">
      <c r="A46" s="138"/>
      <c r="B46" s="12">
        <v>1</v>
      </c>
      <c r="C46" s="86" t="s">
        <v>44</v>
      </c>
      <c r="D46" s="77">
        <v>16</v>
      </c>
      <c r="E46" s="87" t="s">
        <v>4</v>
      </c>
      <c r="F46" s="91"/>
      <c r="G46" s="78"/>
    </row>
    <row r="47" spans="1:7" ht="18" customHeight="1">
      <c r="A47" s="138"/>
      <c r="B47" s="12">
        <v>2</v>
      </c>
      <c r="C47" s="86" t="s">
        <v>42</v>
      </c>
      <c r="D47" s="77">
        <v>0.05</v>
      </c>
      <c r="E47" s="87" t="s">
        <v>41</v>
      </c>
      <c r="F47" s="91"/>
      <c r="G47" s="78"/>
    </row>
    <row r="48" spans="1:7" ht="18" customHeight="1">
      <c r="A48" s="138"/>
      <c r="B48" s="12">
        <v>3</v>
      </c>
      <c r="C48" s="86" t="s">
        <v>57</v>
      </c>
      <c r="D48" s="77">
        <v>4</v>
      </c>
      <c r="E48" s="87" t="s">
        <v>4</v>
      </c>
      <c r="F48" s="91"/>
      <c r="G48" s="78"/>
    </row>
    <row r="49" spans="1:7" ht="18" customHeight="1">
      <c r="A49" s="138"/>
      <c r="B49" s="12">
        <v>4</v>
      </c>
      <c r="C49" s="86" t="s">
        <v>45</v>
      </c>
      <c r="D49" s="77">
        <v>4</v>
      </c>
      <c r="E49" s="87" t="s">
        <v>4</v>
      </c>
      <c r="F49" s="91"/>
      <c r="G49" s="78"/>
    </row>
    <row r="50" spans="1:7" ht="18" customHeight="1">
      <c r="A50" s="138"/>
      <c r="B50" s="12">
        <v>5</v>
      </c>
      <c r="C50" s="86" t="s">
        <v>81</v>
      </c>
      <c r="D50" s="77">
        <v>1</v>
      </c>
      <c r="E50" s="87" t="s">
        <v>2</v>
      </c>
      <c r="F50" s="91"/>
      <c r="G50" s="78"/>
    </row>
    <row r="51" spans="1:7" ht="18" customHeight="1">
      <c r="A51" s="138"/>
      <c r="B51" s="12">
        <v>6</v>
      </c>
      <c r="C51" s="86" t="s">
        <v>58</v>
      </c>
      <c r="D51" s="77">
        <v>4</v>
      </c>
      <c r="E51" s="87" t="s">
        <v>4</v>
      </c>
      <c r="F51" s="91"/>
      <c r="G51" s="78"/>
    </row>
    <row r="52" spans="1:7" ht="18" customHeight="1">
      <c r="A52" s="138"/>
      <c r="B52" s="12">
        <v>7</v>
      </c>
      <c r="C52" s="86" t="s">
        <v>43</v>
      </c>
      <c r="D52" s="3">
        <v>2</v>
      </c>
      <c r="E52" s="5" t="s">
        <v>2</v>
      </c>
      <c r="F52" s="91"/>
      <c r="G52" s="14"/>
    </row>
    <row r="53" spans="1:7" ht="18" customHeight="1">
      <c r="A53" s="138"/>
      <c r="B53" s="12">
        <v>8</v>
      </c>
      <c r="C53" s="86" t="s">
        <v>82</v>
      </c>
      <c r="D53" s="77">
        <v>4</v>
      </c>
      <c r="E53" s="87" t="s">
        <v>4</v>
      </c>
      <c r="F53" s="91"/>
      <c r="G53" s="78"/>
    </row>
    <row r="54" spans="1:7" ht="18" customHeight="1">
      <c r="A54" s="138"/>
      <c r="B54" s="12">
        <v>9</v>
      </c>
      <c r="C54" s="8" t="s">
        <v>16</v>
      </c>
      <c r="D54" s="3">
        <v>32</v>
      </c>
      <c r="E54" s="5" t="s">
        <v>2</v>
      </c>
      <c r="F54" s="93"/>
      <c r="G54" s="2"/>
    </row>
    <row r="55" spans="1:7" ht="18" customHeight="1">
      <c r="A55" s="138"/>
      <c r="B55" s="12">
        <v>10</v>
      </c>
      <c r="C55" s="8" t="s">
        <v>17</v>
      </c>
      <c r="D55" s="3">
        <v>12</v>
      </c>
      <c r="E55" s="5" t="s">
        <v>4</v>
      </c>
      <c r="F55" s="93"/>
      <c r="G55" s="2"/>
    </row>
    <row r="56" spans="1:7" s="28" customFormat="1" ht="18" customHeight="1" thickBot="1">
      <c r="A56" s="139"/>
      <c r="B56" s="12">
        <v>11</v>
      </c>
      <c r="C56" s="84" t="s">
        <v>37</v>
      </c>
      <c r="D56" s="6">
        <v>20</v>
      </c>
      <c r="E56" s="85" t="s">
        <v>4</v>
      </c>
      <c r="F56" s="94"/>
      <c r="G56" s="75"/>
    </row>
    <row r="57" spans="1:7" s="27" customFormat="1" ht="18" customHeight="1" thickBot="1">
      <c r="A57" s="20"/>
      <c r="B57" s="21"/>
      <c r="C57" s="129" t="s">
        <v>9</v>
      </c>
      <c r="D57" s="129"/>
      <c r="E57" s="129"/>
      <c r="F57" s="130"/>
      <c r="G57" s="1">
        <f>SUM(G46:G56)</f>
        <v>0</v>
      </c>
    </row>
    <row r="58" spans="1:7" ht="18" customHeight="1" thickBot="1">
      <c r="A58" s="131"/>
      <c r="B58" s="132"/>
      <c r="C58" s="132"/>
      <c r="D58" s="132"/>
      <c r="E58" s="132"/>
      <c r="F58" s="132"/>
      <c r="G58" s="133"/>
    </row>
    <row r="59" spans="1:7" ht="18" customHeight="1" thickBot="1">
      <c r="A59" s="26"/>
      <c r="B59" s="21"/>
      <c r="C59" s="134" t="s">
        <v>74</v>
      </c>
      <c r="D59" s="134"/>
      <c r="E59" s="134"/>
      <c r="F59" s="135"/>
      <c r="G59" s="73">
        <f>SUM(G22,G32,G43,G57)</f>
        <v>0</v>
      </c>
    </row>
  </sheetData>
  <sheetProtection/>
  <mergeCells count="21">
    <mergeCell ref="A1:B4"/>
    <mergeCell ref="C1:F1"/>
    <mergeCell ref="C2:G2"/>
    <mergeCell ref="C3:E3"/>
    <mergeCell ref="C24:G24"/>
    <mergeCell ref="C5:G5"/>
    <mergeCell ref="A6:A21"/>
    <mergeCell ref="C22:F22"/>
    <mergeCell ref="A46:A56"/>
    <mergeCell ref="C32:F32"/>
    <mergeCell ref="A23:G23"/>
    <mergeCell ref="C34:G34"/>
    <mergeCell ref="A35:A42"/>
    <mergeCell ref="C43:F43"/>
    <mergeCell ref="A44:G44"/>
    <mergeCell ref="A33:G33"/>
    <mergeCell ref="A25:A31"/>
    <mergeCell ref="C45:G45"/>
    <mergeCell ref="C57:F57"/>
    <mergeCell ref="A58:G58"/>
    <mergeCell ref="C59:F59"/>
  </mergeCells>
  <printOptions/>
  <pageMargins left="0.35433070866141736" right="0.15748031496062992" top="0.31496062992125984" bottom="0.5118110236220472" header="0.15748031496062992" footer="0.31496062992125984"/>
  <pageSetup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Iva Vladíková</cp:lastModifiedBy>
  <cp:lastPrinted>2022-11-17T17:27:42Z</cp:lastPrinted>
  <dcterms:created xsi:type="dcterms:W3CDTF">2003-01-31T15:03:46Z</dcterms:created>
  <dcterms:modified xsi:type="dcterms:W3CDTF">2022-12-05T11:18:34Z</dcterms:modified>
  <cp:category/>
  <cp:version/>
  <cp:contentType/>
  <cp:contentStatus/>
</cp:coreProperties>
</file>