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>
    <definedName name="_xlnm.Print_Area" localSheetId="0">'List1'!$A$1:$I$70</definedName>
  </definedNames>
  <calcPr fullCalcOnLoad="1"/>
</workbook>
</file>

<file path=xl/sharedStrings.xml><?xml version="1.0" encoding="utf-8"?>
<sst xmlns="http://schemas.openxmlformats.org/spreadsheetml/2006/main" count="123" uniqueCount="79">
  <si>
    <t>Místo:</t>
  </si>
  <si>
    <t>Položka</t>
  </si>
  <si>
    <t>Název</t>
  </si>
  <si>
    <t>Množství</t>
  </si>
  <si>
    <t>MJ</t>
  </si>
  <si>
    <t>Cena/Mj</t>
  </si>
  <si>
    <t>Celk.cena</t>
  </si>
  <si>
    <t>m</t>
  </si>
  <si>
    <t>ks</t>
  </si>
  <si>
    <r>
      <t>m</t>
    </r>
    <r>
      <rPr>
        <vertAlign val="superscript"/>
        <sz val="8"/>
        <rFont val="Arial"/>
        <family val="2"/>
      </rPr>
      <t>2</t>
    </r>
  </si>
  <si>
    <t>Specifikace mater.</t>
  </si>
  <si>
    <t>Hm./MJ</t>
  </si>
  <si>
    <t>Hmotn.</t>
  </si>
  <si>
    <t>Povlakové krytiny</t>
  </si>
  <si>
    <t>P.č.</t>
  </si>
  <si>
    <t xml:space="preserve">Díl 712  </t>
  </si>
  <si>
    <t>Tmel Pu Emfi kartuše 310 ml.</t>
  </si>
  <si>
    <t>712 37-1801.R00</t>
  </si>
  <si>
    <t>l</t>
  </si>
  <si>
    <t>712 87-1801.R00</t>
  </si>
  <si>
    <t>712 96-1901.R00</t>
  </si>
  <si>
    <t>t</t>
  </si>
  <si>
    <t>Povlakové krytiny celkem</t>
  </si>
  <si>
    <t>Základ daně z přidané hodnoty</t>
  </si>
  <si>
    <t>Cena celkem</t>
  </si>
  <si>
    <t>Ev.číslo:</t>
  </si>
  <si>
    <t>Předmět:</t>
  </si>
  <si>
    <t>Stavba:</t>
  </si>
  <si>
    <t>Zadavatel:</t>
  </si>
  <si>
    <t>Uchazeč:</t>
  </si>
  <si>
    <t>Vypracoval:</t>
  </si>
  <si>
    <t>712 39-1175.R00</t>
  </si>
  <si>
    <t>Připevnění izolace kotvicími pásky, úhelníky</t>
  </si>
  <si>
    <t>Vnitřní roh PVC</t>
  </si>
  <si>
    <t>Vnější roh PVC</t>
  </si>
  <si>
    <t>Zálivková hmota Z 01</t>
  </si>
  <si>
    <t>712 39-1171.R00</t>
  </si>
  <si>
    <t>Samostatné vytažení izolace, fólií PVC polož.volně</t>
  </si>
  <si>
    <t>Údržba proniků střech fólií PVC</t>
  </si>
  <si>
    <t>998 71-2102.R00</t>
  </si>
  <si>
    <t xml:space="preserve">Přesun hmot pro povlakové krytiny, výšky do 12 m  </t>
  </si>
  <si>
    <t>Koutová lišta VIPLANYL 60 rš 100 mm</t>
  </si>
  <si>
    <t>Díl 764</t>
  </si>
  <si>
    <t>Konstrukce klempířské</t>
  </si>
  <si>
    <t>998 76-4102.R00</t>
  </si>
  <si>
    <t>Přesun hmot pro klempířské konstr., výšky do 12 m</t>
  </si>
  <si>
    <t>Konstrukce klempířské celkem</t>
  </si>
  <si>
    <t>Povlaková krytina střech do 10°, podklad. textilie</t>
  </si>
  <si>
    <t>Geotextilie FILTEK 200g/m2</t>
  </si>
  <si>
    <t>Stěnová lišta VIPLANYL 60 rš 71mm</t>
  </si>
  <si>
    <t>Izolační fólie Dekplan 76 tl. 1,5 mm</t>
  </si>
  <si>
    <t>Šroub TURBO 7,5 x 152 mm</t>
  </si>
  <si>
    <t>Izolační fólie PVC střešní tl. 2 mm na detaily</t>
  </si>
  <si>
    <t>Povlaková krytina střech do 10°, fólií PVC vč. oprav</t>
  </si>
  <si>
    <t>Rohová lišta VIPLANYL 60 rš 100mm</t>
  </si>
  <si>
    <t>764 22-3420.R00</t>
  </si>
  <si>
    <t>Oplechování okapů poplast. plech</t>
  </si>
  <si>
    <t>Okapový plech VIPLANYL 60 rš 250 mm</t>
  </si>
  <si>
    <t>Vrut do dřeva 5 x 40 mm</t>
  </si>
  <si>
    <t>Garance:</t>
  </si>
  <si>
    <t>Daň z přidané hodnoty(DPH) 21%</t>
  </si>
  <si>
    <t>Nemocnice Kyjov, příspěvková organizace</t>
  </si>
  <si>
    <t>Strážovská 1247/22, 697 01 Kyjov</t>
  </si>
  <si>
    <t>Nemocnice Kyjov</t>
  </si>
  <si>
    <t>Objekt:</t>
  </si>
  <si>
    <t>Čistič PVC fólií Sarna Cleaner</t>
  </si>
  <si>
    <t>Střešní vpust PVC D 110 mm</t>
  </si>
  <si>
    <t>764 23-3491.R00</t>
  </si>
  <si>
    <t>Montáž lemování zdí poplast. plech</t>
  </si>
  <si>
    <t>Kotvící prvek AL 01/50</t>
  </si>
  <si>
    <t>PC 01</t>
  </si>
  <si>
    <t>Demontáž a zpětná montáž dlažby kolem VZT</t>
  </si>
  <si>
    <t>Kotevní prvek spádové skladby střechy</t>
  </si>
  <si>
    <t>Lemovací plech VIPLANYL 60 rš 200 mm</t>
  </si>
  <si>
    <r>
      <t xml:space="preserve">Položkový rozpočet </t>
    </r>
    <r>
      <rPr>
        <sz val="10"/>
        <rFont val="Arial"/>
        <family val="2"/>
      </rPr>
      <t>- levá a pravá část střechy</t>
    </r>
  </si>
  <si>
    <t>Chirurgie JIP</t>
  </si>
  <si>
    <t>Položkový rozpočet</t>
  </si>
  <si>
    <t>Příloha č. 3 ZD</t>
  </si>
  <si>
    <t>Havarijní stav střechy budovy C - chirurgie JIP - Nemocnice Kyjov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</si>
</sst>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.##0.00,&quot;Kč&quot;"/>
    <numFmt numFmtId="167" formatCode="#,##0\ &quot;Kč&quot;"/>
    <numFmt numFmtId="168" formatCode="0.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"/>
    <numFmt numFmtId="178" formatCode="#,##0.000"/>
    <numFmt numFmtId="179" formatCode="#,##0.00\ &quot;Kč&quot;"/>
    <numFmt numFmtId="180" formatCode="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#,##0.000000000000000"/>
    <numFmt numFmtId="190" formatCode="#,##0.0000000000000000"/>
    <numFmt numFmtId="191" formatCode="#,##0.00000000000000000"/>
    <numFmt numFmtId="192" formatCode="#,##0.000000000000000000"/>
    <numFmt numFmtId="193" formatCode="#,##0.0000000000000000000"/>
    <numFmt numFmtId="194" formatCode="#,##0.00000000000000000000"/>
    <numFmt numFmtId="195" formatCode="#,##0.0"/>
    <numFmt numFmtId="196" formatCode="[$€-2]\ #\ ##,000_);[Red]\([$€-2]\ #\ ##,000\)"/>
  </numFmts>
  <fonts count="46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 horizontal="left"/>
    </xf>
    <xf numFmtId="170" fontId="2" fillId="33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4" fontId="1" fillId="34" borderId="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 horizontal="centerContinuous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7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" fontId="7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49" fontId="0" fillId="33" borderId="0" xfId="0" applyNumberFormat="1" applyFont="1" applyFill="1" applyAlignment="1">
      <alignment/>
    </xf>
    <xf numFmtId="0" fontId="2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77" fontId="2" fillId="33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2" fillId="35" borderId="22" xfId="0" applyFont="1" applyFill="1" applyBorder="1" applyAlignment="1">
      <alignment horizontal="center"/>
    </xf>
    <xf numFmtId="0" fontId="7" fillId="35" borderId="23" xfId="0" applyNumberFormat="1" applyFont="1" applyFill="1" applyBorder="1" applyAlignment="1">
      <alignment horizontal="left"/>
    </xf>
    <xf numFmtId="0" fontId="7" fillId="35" borderId="23" xfId="0" applyFont="1" applyFill="1" applyBorder="1" applyAlignment="1">
      <alignment/>
    </xf>
    <xf numFmtId="0" fontId="0" fillId="35" borderId="23" xfId="0" applyFill="1" applyBorder="1" applyAlignment="1">
      <alignment/>
    </xf>
    <xf numFmtId="0" fontId="1" fillId="35" borderId="23" xfId="0" applyFont="1" applyFill="1" applyBorder="1" applyAlignment="1">
      <alignment horizontal="right"/>
    </xf>
    <xf numFmtId="3" fontId="9" fillId="35" borderId="23" xfId="0" applyNumberFormat="1" applyFont="1" applyFill="1" applyBorder="1" applyAlignment="1">
      <alignment horizontal="left"/>
    </xf>
    <xf numFmtId="4" fontId="1" fillId="35" borderId="23" xfId="0" applyNumberFormat="1" applyFont="1" applyFill="1" applyBorder="1" applyAlignment="1">
      <alignment horizontal="left"/>
    </xf>
    <xf numFmtId="4" fontId="7" fillId="35" borderId="24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left"/>
    </xf>
    <xf numFmtId="0" fontId="7" fillId="35" borderId="23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right"/>
    </xf>
    <xf numFmtId="4" fontId="7" fillId="34" borderId="0" xfId="0" applyNumberFormat="1" applyFont="1" applyFill="1" applyBorder="1" applyAlignment="1">
      <alignment/>
    </xf>
    <xf numFmtId="0" fontId="2" fillId="35" borderId="22" xfId="0" applyFont="1" applyFill="1" applyBorder="1" applyAlignment="1">
      <alignment/>
    </xf>
    <xf numFmtId="4" fontId="2" fillId="35" borderId="23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 horizontal="left"/>
    </xf>
    <xf numFmtId="0" fontId="1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/>
    </xf>
    <xf numFmtId="170" fontId="2" fillId="34" borderId="11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6" fillId="35" borderId="14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2" fontId="6" fillId="35" borderId="14" xfId="0" applyNumberFormat="1" applyFont="1" applyFill="1" applyBorder="1" applyAlignment="1">
      <alignment horizontal="left"/>
    </xf>
    <xf numFmtId="3" fontId="6" fillId="35" borderId="14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5" borderId="0" xfId="0" applyFont="1" applyFill="1" applyBorder="1" applyAlignment="1">
      <alignment/>
    </xf>
    <xf numFmtId="2" fontId="6" fillId="35" borderId="0" xfId="0" applyNumberFormat="1" applyFont="1" applyFill="1" applyBorder="1" applyAlignment="1">
      <alignment horizontal="right"/>
    </xf>
    <xf numFmtId="167" fontId="6" fillId="35" borderId="0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167" fontId="6" fillId="35" borderId="23" xfId="0" applyNumberFormat="1" applyFont="1" applyFill="1" applyBorder="1" applyAlignment="1">
      <alignment/>
    </xf>
    <xf numFmtId="3" fontId="2" fillId="35" borderId="14" xfId="0" applyNumberFormat="1" applyFont="1" applyFill="1" applyBorder="1" applyAlignment="1">
      <alignment horizontal="left"/>
    </xf>
    <xf numFmtId="167" fontId="10" fillId="35" borderId="15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167" fontId="0" fillId="35" borderId="26" xfId="0" applyNumberFormat="1" applyFont="1" applyFill="1" applyBorder="1" applyAlignment="1">
      <alignment horizontal="right"/>
    </xf>
    <xf numFmtId="0" fontId="0" fillId="35" borderId="22" xfId="0" applyFont="1" applyFill="1" applyBorder="1" applyAlignment="1">
      <alignment/>
    </xf>
    <xf numFmtId="167" fontId="0" fillId="35" borderId="24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/>
    </xf>
    <xf numFmtId="0" fontId="12" fillId="34" borderId="11" xfId="0" applyFont="1" applyFill="1" applyBorder="1" applyAlignment="1">
      <alignment/>
    </xf>
    <xf numFmtId="0" fontId="8" fillId="34" borderId="0" xfId="0" applyFont="1" applyFill="1" applyAlignment="1">
      <alignment/>
    </xf>
    <xf numFmtId="177" fontId="2" fillId="34" borderId="11" xfId="0" applyNumberFormat="1" applyFont="1" applyFill="1" applyBorder="1" applyAlignment="1">
      <alignment/>
    </xf>
    <xf numFmtId="4" fontId="2" fillId="34" borderId="0" xfId="0" applyNumberFormat="1" applyFont="1" applyFill="1" applyAlignment="1">
      <alignment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="145" zoomScaleNormal="145" zoomScaleSheetLayoutView="100" workbookViewId="0" topLeftCell="A46">
      <selection activeCell="C6" sqref="C6"/>
    </sheetView>
  </sheetViews>
  <sheetFormatPr defaultColWidth="9.140625" defaultRowHeight="12.75"/>
  <cols>
    <col min="1" max="1" width="2.8515625" style="0" customWidth="1"/>
    <col min="2" max="2" width="13.140625" style="0" customWidth="1"/>
    <col min="3" max="3" width="34.7109375" style="0" customWidth="1"/>
    <col min="4" max="4" width="7.28125" style="0" customWidth="1"/>
    <col min="5" max="5" width="3.7109375" style="0" customWidth="1"/>
    <col min="6" max="6" width="6.421875" style="0" customWidth="1"/>
    <col min="7" max="7" width="6.57421875" style="0" customWidth="1"/>
    <col min="8" max="8" width="7.140625" style="0" customWidth="1"/>
    <col min="9" max="9" width="10.8515625" style="0" customWidth="1"/>
    <col min="10" max="10" width="13.8515625" style="0" bestFit="1" customWidth="1"/>
    <col min="11" max="11" width="9.421875" style="0" customWidth="1"/>
  </cols>
  <sheetData>
    <row r="1" s="7" customFormat="1" ht="12.75">
      <c r="A1" s="74" t="s">
        <v>77</v>
      </c>
    </row>
    <row r="2" spans="1:11" s="1" customFormat="1" ht="20.25">
      <c r="A2" s="98" t="s">
        <v>76</v>
      </c>
      <c r="B2" s="99"/>
      <c r="C2" s="99"/>
      <c r="D2" s="99"/>
      <c r="E2" s="99"/>
      <c r="F2" s="99"/>
      <c r="G2" s="99"/>
      <c r="H2" s="99"/>
      <c r="I2" s="100"/>
      <c r="J2" s="14"/>
      <c r="K2" s="15"/>
    </row>
    <row r="3" s="1" customFormat="1" ht="12.75" customHeight="1">
      <c r="K3" s="14"/>
    </row>
    <row r="4" spans="1:3" s="1" customFormat="1" ht="12.75">
      <c r="A4" s="1" t="s">
        <v>25</v>
      </c>
      <c r="C4" s="8"/>
    </row>
    <row r="5" spans="1:3" s="1" customFormat="1" ht="12.75">
      <c r="A5" s="1" t="s">
        <v>26</v>
      </c>
      <c r="C5" s="34" t="s">
        <v>78</v>
      </c>
    </row>
    <row r="6" s="1" customFormat="1" ht="12.75">
      <c r="C6" s="34"/>
    </row>
    <row r="7" spans="1:10" s="1" customFormat="1" ht="12.75">
      <c r="A7" s="1" t="s">
        <v>27</v>
      </c>
      <c r="C7" s="6" t="s">
        <v>63</v>
      </c>
      <c r="J7" s="2"/>
    </row>
    <row r="8" spans="1:10" s="1" customFormat="1" ht="12.75">
      <c r="A8" s="1" t="s">
        <v>64</v>
      </c>
      <c r="C8" s="6" t="s">
        <v>75</v>
      </c>
      <c r="J8" s="2"/>
    </row>
    <row r="9" spans="1:10" s="1" customFormat="1" ht="12.75">
      <c r="A9" s="1" t="s">
        <v>0</v>
      </c>
      <c r="C9" s="6" t="s">
        <v>62</v>
      </c>
      <c r="J9" s="2"/>
    </row>
    <row r="10" s="1" customFormat="1" ht="12.75"/>
    <row r="11" spans="1:3" s="1" customFormat="1" ht="12.75">
      <c r="A11" s="1" t="s">
        <v>28</v>
      </c>
      <c r="C11" s="6" t="s">
        <v>61</v>
      </c>
    </row>
    <row r="12" s="1" customFormat="1" ht="12.75">
      <c r="C12" s="6" t="s">
        <v>62</v>
      </c>
    </row>
    <row r="13" s="1" customFormat="1" ht="12.75">
      <c r="C13" s="6"/>
    </row>
    <row r="14" s="1" customFormat="1" ht="12.75">
      <c r="C14" s="6"/>
    </row>
    <row r="15" s="1" customFormat="1" ht="12.75" customHeight="1">
      <c r="A15" s="1" t="s">
        <v>29</v>
      </c>
    </row>
    <row r="16" s="1" customFormat="1" ht="12.75" customHeight="1"/>
    <row r="17" s="6" customFormat="1" ht="12.75" customHeight="1"/>
    <row r="18" s="6" customFormat="1" ht="12.75" customHeight="1"/>
    <row r="19" s="6" customFormat="1" ht="12.75" customHeight="1">
      <c r="A19" s="6" t="s">
        <v>59</v>
      </c>
    </row>
    <row r="20" s="6" customFormat="1" ht="12.75" customHeight="1"/>
    <row r="21" spans="1:9" s="1" customFormat="1" ht="12.75" customHeight="1">
      <c r="A21" s="1" t="s">
        <v>30</v>
      </c>
      <c r="I21" s="16"/>
    </row>
    <row r="22" s="1" customFormat="1" ht="12.75" customHeight="1">
      <c r="I22" s="16"/>
    </row>
    <row r="23" spans="1:9" s="17" customFormat="1" ht="12.75">
      <c r="A23" s="101" t="s">
        <v>74</v>
      </c>
      <c r="B23" s="101"/>
      <c r="C23" s="101"/>
      <c r="D23" s="101"/>
      <c r="E23" s="101"/>
      <c r="F23" s="101"/>
      <c r="G23" s="101"/>
      <c r="H23" s="101"/>
      <c r="I23" s="101"/>
    </row>
    <row r="24" spans="1:9" s="17" customFormat="1" ht="12.75">
      <c r="A24" s="42" t="s">
        <v>14</v>
      </c>
      <c r="B24" s="43" t="s">
        <v>1</v>
      </c>
      <c r="C24" s="43" t="s">
        <v>2</v>
      </c>
      <c r="D24" s="44" t="s">
        <v>3</v>
      </c>
      <c r="E24" s="44" t="s">
        <v>4</v>
      </c>
      <c r="F24" s="43" t="s">
        <v>11</v>
      </c>
      <c r="G24" s="44" t="s">
        <v>12</v>
      </c>
      <c r="H24" s="44" t="s">
        <v>5</v>
      </c>
      <c r="I24" s="45" t="s">
        <v>6</v>
      </c>
    </row>
    <row r="25" spans="1:9" s="17" customFormat="1" ht="12.75">
      <c r="A25" s="46"/>
      <c r="B25" s="46"/>
      <c r="C25" s="46"/>
      <c r="D25" s="47"/>
      <c r="E25" s="47"/>
      <c r="F25" s="46"/>
      <c r="G25" s="47"/>
      <c r="H25" s="47"/>
      <c r="I25" s="48"/>
    </row>
    <row r="26" spans="1:9" s="17" customFormat="1" ht="12.75">
      <c r="A26" s="18"/>
      <c r="B26" s="19" t="s">
        <v>15</v>
      </c>
      <c r="C26" s="19" t="s">
        <v>13</v>
      </c>
      <c r="D26" s="20"/>
      <c r="E26" s="21"/>
      <c r="F26" s="22"/>
      <c r="G26" s="21"/>
      <c r="H26" s="20"/>
      <c r="I26" s="23"/>
    </row>
    <row r="27" spans="1:9" s="17" customFormat="1" ht="12.75">
      <c r="A27" s="11">
        <v>1</v>
      </c>
      <c r="B27" s="5" t="s">
        <v>17</v>
      </c>
      <c r="C27" s="5" t="s">
        <v>53</v>
      </c>
      <c r="D27" s="24">
        <v>300.9</v>
      </c>
      <c r="E27" s="25" t="s">
        <v>9</v>
      </c>
      <c r="F27" s="9">
        <v>3E-05</v>
      </c>
      <c r="G27" s="9">
        <f aca="true" t="shared" si="0" ref="G27:G46">SUM(D27*F27)</f>
        <v>0.009027</v>
      </c>
      <c r="H27" s="24"/>
      <c r="I27" s="3">
        <f aca="true" t="shared" si="1" ref="I27:I48">SUM(D27*H27)</f>
        <v>0</v>
      </c>
    </row>
    <row r="28" spans="1:9" s="1" customFormat="1" ht="12.75">
      <c r="A28" s="11">
        <f aca="true" t="shared" si="2" ref="A28:A48">SUM(A27+1)</f>
        <v>2</v>
      </c>
      <c r="B28" s="4" t="s">
        <v>10</v>
      </c>
      <c r="C28" s="5" t="s">
        <v>50</v>
      </c>
      <c r="D28" s="24">
        <f>D27*1.15</f>
        <v>346.03499999999997</v>
      </c>
      <c r="E28" s="25" t="s">
        <v>9</v>
      </c>
      <c r="F28" s="9">
        <v>0.0019</v>
      </c>
      <c r="G28" s="9">
        <f>SUM(D28*F28)</f>
        <v>0.6574665</v>
      </c>
      <c r="H28" s="24"/>
      <c r="I28" s="3">
        <f>SUM(D28*H28)</f>
        <v>0</v>
      </c>
    </row>
    <row r="29" spans="1:9" s="1" customFormat="1" ht="12.75">
      <c r="A29" s="11">
        <f t="shared" si="2"/>
        <v>3</v>
      </c>
      <c r="B29" s="4" t="s">
        <v>10</v>
      </c>
      <c r="C29" s="5" t="s">
        <v>33</v>
      </c>
      <c r="D29" s="24">
        <v>18</v>
      </c>
      <c r="E29" s="25" t="s">
        <v>8</v>
      </c>
      <c r="F29" s="9">
        <v>1E-05</v>
      </c>
      <c r="G29" s="9">
        <f t="shared" si="0"/>
        <v>0.00018</v>
      </c>
      <c r="H29" s="24"/>
      <c r="I29" s="3">
        <f t="shared" si="1"/>
        <v>0</v>
      </c>
    </row>
    <row r="30" spans="1:9" s="1" customFormat="1" ht="12.75">
      <c r="A30" s="11">
        <f t="shared" si="2"/>
        <v>4</v>
      </c>
      <c r="B30" s="4" t="s">
        <v>10</v>
      </c>
      <c r="C30" s="5" t="s">
        <v>34</v>
      </c>
      <c r="D30" s="24">
        <v>16</v>
      </c>
      <c r="E30" s="25" t="s">
        <v>8</v>
      </c>
      <c r="F30" s="9">
        <v>1E-05</v>
      </c>
      <c r="G30" s="9">
        <f t="shared" si="0"/>
        <v>0.00016</v>
      </c>
      <c r="H30" s="24"/>
      <c r="I30" s="3">
        <f t="shared" si="1"/>
        <v>0</v>
      </c>
    </row>
    <row r="31" spans="1:9" s="6" customFormat="1" ht="12.75">
      <c r="A31" s="11">
        <f t="shared" si="2"/>
        <v>5</v>
      </c>
      <c r="B31" s="4" t="s">
        <v>10</v>
      </c>
      <c r="C31" s="5" t="s">
        <v>72</v>
      </c>
      <c r="D31" s="24">
        <v>1130</v>
      </c>
      <c r="E31" s="25" t="s">
        <v>8</v>
      </c>
      <c r="F31" s="9">
        <v>1E-05</v>
      </c>
      <c r="G31" s="9">
        <f t="shared" si="0"/>
        <v>0.011300000000000001</v>
      </c>
      <c r="H31" s="24"/>
      <c r="I31" s="3">
        <f t="shared" si="1"/>
        <v>0</v>
      </c>
    </row>
    <row r="32" spans="1:9" s="1" customFormat="1" ht="12.75">
      <c r="A32" s="11">
        <f t="shared" si="2"/>
        <v>6</v>
      </c>
      <c r="B32" s="4" t="s">
        <v>10</v>
      </c>
      <c r="C32" s="5" t="s">
        <v>35</v>
      </c>
      <c r="D32" s="24">
        <v>4.5</v>
      </c>
      <c r="E32" s="26" t="s">
        <v>18</v>
      </c>
      <c r="F32" s="9">
        <v>0.002</v>
      </c>
      <c r="G32" s="9">
        <f t="shared" si="0"/>
        <v>0.009000000000000001</v>
      </c>
      <c r="H32" s="24"/>
      <c r="I32" s="3">
        <f t="shared" si="1"/>
        <v>0</v>
      </c>
    </row>
    <row r="33" spans="1:9" s="1" customFormat="1" ht="12.75">
      <c r="A33" s="11">
        <f t="shared" si="2"/>
        <v>7</v>
      </c>
      <c r="B33" s="4" t="s">
        <v>10</v>
      </c>
      <c r="C33" s="5" t="s">
        <v>16</v>
      </c>
      <c r="D33" s="24">
        <v>14</v>
      </c>
      <c r="E33" s="26" t="s">
        <v>8</v>
      </c>
      <c r="F33" s="9">
        <v>0.00075</v>
      </c>
      <c r="G33" s="9">
        <f t="shared" si="0"/>
        <v>0.0105</v>
      </c>
      <c r="H33" s="24"/>
      <c r="I33" s="3">
        <f t="shared" si="1"/>
        <v>0</v>
      </c>
    </row>
    <row r="34" spans="1:9" s="6" customFormat="1" ht="12.75">
      <c r="A34" s="11">
        <f t="shared" si="2"/>
        <v>8</v>
      </c>
      <c r="B34" s="4" t="s">
        <v>10</v>
      </c>
      <c r="C34" s="10" t="s">
        <v>65</v>
      </c>
      <c r="D34" s="24">
        <v>1.75</v>
      </c>
      <c r="E34" s="25" t="s">
        <v>8</v>
      </c>
      <c r="F34" s="9">
        <v>0.0015</v>
      </c>
      <c r="G34" s="9">
        <f>SUM(D34*F34)</f>
        <v>0.002625</v>
      </c>
      <c r="H34" s="24"/>
      <c r="I34" s="3">
        <f t="shared" si="1"/>
        <v>0</v>
      </c>
    </row>
    <row r="35" spans="1:9" s="1" customFormat="1" ht="12.75">
      <c r="A35" s="11">
        <f t="shared" si="2"/>
        <v>9</v>
      </c>
      <c r="B35" s="4" t="s">
        <v>36</v>
      </c>
      <c r="C35" s="4" t="s">
        <v>47</v>
      </c>
      <c r="D35" s="24">
        <v>397.7</v>
      </c>
      <c r="E35" s="25" t="s">
        <v>9</v>
      </c>
      <c r="F35" s="9">
        <v>0</v>
      </c>
      <c r="G35" s="9">
        <f t="shared" si="0"/>
        <v>0</v>
      </c>
      <c r="H35" s="24"/>
      <c r="I35" s="3">
        <f t="shared" si="1"/>
        <v>0</v>
      </c>
    </row>
    <row r="36" spans="1:9" s="1" customFormat="1" ht="12.75">
      <c r="A36" s="11">
        <f t="shared" si="2"/>
        <v>10</v>
      </c>
      <c r="B36" s="4" t="s">
        <v>10</v>
      </c>
      <c r="C36" s="5" t="s">
        <v>48</v>
      </c>
      <c r="D36" s="24">
        <v>462.2</v>
      </c>
      <c r="E36" s="25" t="s">
        <v>9</v>
      </c>
      <c r="F36" s="9">
        <v>0.0005</v>
      </c>
      <c r="G36" s="9">
        <f t="shared" si="0"/>
        <v>0.2311</v>
      </c>
      <c r="H36" s="24"/>
      <c r="I36" s="3">
        <f t="shared" si="1"/>
        <v>0</v>
      </c>
    </row>
    <row r="37" spans="1:10" s="6" customFormat="1" ht="12.75">
      <c r="A37" s="11">
        <f t="shared" si="2"/>
        <v>11</v>
      </c>
      <c r="B37" s="4" t="s">
        <v>31</v>
      </c>
      <c r="C37" s="5" t="s">
        <v>32</v>
      </c>
      <c r="D37" s="40">
        <v>310</v>
      </c>
      <c r="E37" s="41" t="s">
        <v>7</v>
      </c>
      <c r="F37" s="9">
        <v>1E-05</v>
      </c>
      <c r="G37" s="9">
        <f t="shared" si="0"/>
        <v>0.0031000000000000003</v>
      </c>
      <c r="H37" s="40"/>
      <c r="I37" s="3">
        <f t="shared" si="1"/>
        <v>0</v>
      </c>
      <c r="J37" s="8"/>
    </row>
    <row r="38" spans="1:9" s="1" customFormat="1" ht="12.75">
      <c r="A38" s="11">
        <f t="shared" si="2"/>
        <v>12</v>
      </c>
      <c r="B38" s="4" t="s">
        <v>10</v>
      </c>
      <c r="C38" s="5" t="s">
        <v>41</v>
      </c>
      <c r="D38" s="24">
        <v>154</v>
      </c>
      <c r="E38" s="25" t="s">
        <v>7</v>
      </c>
      <c r="F38" s="9">
        <v>0.001</v>
      </c>
      <c r="G38" s="9">
        <f t="shared" si="0"/>
        <v>0.154</v>
      </c>
      <c r="H38" s="24"/>
      <c r="I38" s="3">
        <f t="shared" si="1"/>
        <v>0</v>
      </c>
    </row>
    <row r="39" spans="1:10" s="12" customFormat="1" ht="12.75">
      <c r="A39" s="11">
        <f t="shared" si="2"/>
        <v>13</v>
      </c>
      <c r="B39" s="71" t="s">
        <v>10</v>
      </c>
      <c r="C39" s="10" t="s">
        <v>54</v>
      </c>
      <c r="D39" s="40">
        <v>104</v>
      </c>
      <c r="E39" s="41" t="s">
        <v>7</v>
      </c>
      <c r="F39" s="72">
        <v>0.001</v>
      </c>
      <c r="G39" s="72">
        <f t="shared" si="0"/>
        <v>0.10400000000000001</v>
      </c>
      <c r="H39" s="40"/>
      <c r="I39" s="73">
        <f t="shared" si="1"/>
        <v>0</v>
      </c>
      <c r="J39" s="74"/>
    </row>
    <row r="40" spans="1:10" s="12" customFormat="1" ht="12.75">
      <c r="A40" s="11">
        <f t="shared" si="2"/>
        <v>14</v>
      </c>
      <c r="B40" s="71" t="s">
        <v>10</v>
      </c>
      <c r="C40" s="10" t="s">
        <v>49</v>
      </c>
      <c r="D40" s="40">
        <v>66</v>
      </c>
      <c r="E40" s="41" t="s">
        <v>7</v>
      </c>
      <c r="F40" s="72">
        <v>0.00071</v>
      </c>
      <c r="G40" s="72">
        <f t="shared" si="0"/>
        <v>0.04686</v>
      </c>
      <c r="H40" s="40"/>
      <c r="I40" s="73">
        <f t="shared" si="1"/>
        <v>0</v>
      </c>
      <c r="J40" s="74"/>
    </row>
    <row r="41" spans="1:10" s="12" customFormat="1" ht="12.75">
      <c r="A41" s="11">
        <f t="shared" si="2"/>
        <v>15</v>
      </c>
      <c r="B41" s="71" t="s">
        <v>10</v>
      </c>
      <c r="C41" s="10" t="s">
        <v>51</v>
      </c>
      <c r="D41" s="40">
        <v>1490</v>
      </c>
      <c r="E41" s="41" t="s">
        <v>8</v>
      </c>
      <c r="F41" s="72">
        <v>1.2E-05</v>
      </c>
      <c r="G41" s="72">
        <f>SUM(D41*F41)</f>
        <v>0.01788</v>
      </c>
      <c r="H41" s="40"/>
      <c r="I41" s="73">
        <f>SUM(D41*H41)</f>
        <v>0</v>
      </c>
      <c r="J41" s="74"/>
    </row>
    <row r="42" spans="1:9" s="1" customFormat="1" ht="12.75">
      <c r="A42" s="11">
        <f t="shared" si="2"/>
        <v>16</v>
      </c>
      <c r="B42" s="5" t="s">
        <v>19</v>
      </c>
      <c r="C42" s="5" t="s">
        <v>37</v>
      </c>
      <c r="D42" s="24">
        <v>96.8</v>
      </c>
      <c r="E42" s="25" t="s">
        <v>9</v>
      </c>
      <c r="F42" s="9">
        <v>3E-05</v>
      </c>
      <c r="G42" s="9">
        <f t="shared" si="0"/>
        <v>0.002904</v>
      </c>
      <c r="H42" s="24"/>
      <c r="I42" s="3">
        <f t="shared" si="1"/>
        <v>0</v>
      </c>
    </row>
    <row r="43" spans="1:9" s="1" customFormat="1" ht="12.75">
      <c r="A43" s="11">
        <f t="shared" si="2"/>
        <v>17</v>
      </c>
      <c r="B43" s="4" t="s">
        <v>10</v>
      </c>
      <c r="C43" s="5" t="s">
        <v>50</v>
      </c>
      <c r="D43" s="24">
        <f>SUM(D42*1.2)</f>
        <v>116.16</v>
      </c>
      <c r="E43" s="25" t="s">
        <v>9</v>
      </c>
      <c r="F43" s="9">
        <v>0.0019</v>
      </c>
      <c r="G43" s="9">
        <f t="shared" si="0"/>
        <v>0.22070399999999998</v>
      </c>
      <c r="H43" s="24"/>
      <c r="I43" s="3">
        <f t="shared" si="1"/>
        <v>0</v>
      </c>
    </row>
    <row r="44" spans="1:9" s="1" customFormat="1" ht="12.75">
      <c r="A44" s="11">
        <f t="shared" si="2"/>
        <v>18</v>
      </c>
      <c r="B44" s="5" t="s">
        <v>20</v>
      </c>
      <c r="C44" s="5" t="s">
        <v>38</v>
      </c>
      <c r="D44" s="24">
        <v>9</v>
      </c>
      <c r="E44" s="26" t="s">
        <v>8</v>
      </c>
      <c r="F44" s="9">
        <v>3E-05</v>
      </c>
      <c r="G44" s="9">
        <f t="shared" si="0"/>
        <v>0.00027</v>
      </c>
      <c r="H44" s="24"/>
      <c r="I44" s="3">
        <f t="shared" si="1"/>
        <v>0</v>
      </c>
    </row>
    <row r="45" spans="1:9" s="1" customFormat="1" ht="12.75">
      <c r="A45" s="11">
        <f t="shared" si="2"/>
        <v>19</v>
      </c>
      <c r="B45" s="4" t="s">
        <v>10</v>
      </c>
      <c r="C45" s="5" t="s">
        <v>66</v>
      </c>
      <c r="D45" s="24">
        <v>4</v>
      </c>
      <c r="E45" s="26" t="s">
        <v>8</v>
      </c>
      <c r="F45" s="9">
        <v>0.0004</v>
      </c>
      <c r="G45" s="9">
        <f t="shared" si="0"/>
        <v>0.0016</v>
      </c>
      <c r="H45" s="24"/>
      <c r="I45" s="3">
        <f t="shared" si="1"/>
        <v>0</v>
      </c>
    </row>
    <row r="46" spans="1:9" s="1" customFormat="1" ht="12.75">
      <c r="A46" s="11">
        <f t="shared" si="2"/>
        <v>20</v>
      </c>
      <c r="B46" s="4" t="s">
        <v>10</v>
      </c>
      <c r="C46" s="10" t="s">
        <v>52</v>
      </c>
      <c r="D46" s="24">
        <v>3</v>
      </c>
      <c r="E46" s="25" t="s">
        <v>9</v>
      </c>
      <c r="F46" s="9">
        <v>0.0019</v>
      </c>
      <c r="G46" s="9">
        <f t="shared" si="0"/>
        <v>0.0057</v>
      </c>
      <c r="H46" s="24"/>
      <c r="I46" s="3">
        <f t="shared" si="1"/>
        <v>0</v>
      </c>
    </row>
    <row r="47" spans="1:9" s="1" customFormat="1" ht="12.75">
      <c r="A47" s="11">
        <f t="shared" si="2"/>
        <v>21</v>
      </c>
      <c r="B47" s="4" t="s">
        <v>70</v>
      </c>
      <c r="C47" s="10" t="s">
        <v>71</v>
      </c>
      <c r="D47" s="24">
        <v>18.25</v>
      </c>
      <c r="E47" s="25" t="s">
        <v>9</v>
      </c>
      <c r="F47" s="9"/>
      <c r="G47" s="9"/>
      <c r="H47" s="24"/>
      <c r="I47" s="3">
        <f t="shared" si="1"/>
        <v>0</v>
      </c>
    </row>
    <row r="48" spans="1:9" s="1" customFormat="1" ht="12.75">
      <c r="A48" s="11">
        <f t="shared" si="2"/>
        <v>22</v>
      </c>
      <c r="B48" s="4" t="s">
        <v>39</v>
      </c>
      <c r="C48" s="4" t="s">
        <v>40</v>
      </c>
      <c r="D48" s="4">
        <v>1.48</v>
      </c>
      <c r="E48" s="27" t="s">
        <v>21</v>
      </c>
      <c r="F48" s="9"/>
      <c r="G48" s="9"/>
      <c r="H48" s="24"/>
      <c r="I48" s="3">
        <f t="shared" si="1"/>
        <v>0</v>
      </c>
    </row>
    <row r="49" spans="1:9" s="1" customFormat="1" ht="12.75">
      <c r="A49" s="49"/>
      <c r="B49" s="50">
        <v>712</v>
      </c>
      <c r="C49" s="51" t="s">
        <v>22</v>
      </c>
      <c r="D49" s="52"/>
      <c r="E49" s="53"/>
      <c r="F49" s="54"/>
      <c r="G49" s="53"/>
      <c r="H49" s="55"/>
      <c r="I49" s="56">
        <f>SUM(I27:I48)</f>
        <v>0</v>
      </c>
    </row>
    <row r="50" spans="1:9" s="1" customFormat="1" ht="12.75">
      <c r="A50" s="28"/>
      <c r="B50" s="29"/>
      <c r="C50" s="30"/>
      <c r="D50" s="2"/>
      <c r="E50" s="31"/>
      <c r="F50" s="57"/>
      <c r="G50" s="31"/>
      <c r="H50" s="13"/>
      <c r="I50" s="32"/>
    </row>
    <row r="51" spans="1:22" ht="12.75">
      <c r="A51" s="35"/>
      <c r="B51" s="36" t="s">
        <v>42</v>
      </c>
      <c r="C51" s="36" t="s">
        <v>43</v>
      </c>
      <c r="D51" s="33"/>
      <c r="E51" s="37"/>
      <c r="F51" s="37"/>
      <c r="G51" s="37"/>
      <c r="H51" s="37"/>
      <c r="I51" s="3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70">
        <v>23</v>
      </c>
      <c r="B52" s="10" t="s">
        <v>55</v>
      </c>
      <c r="C52" s="10" t="s">
        <v>56</v>
      </c>
      <c r="D52" s="71">
        <v>56.89</v>
      </c>
      <c r="E52" s="93" t="s">
        <v>7</v>
      </c>
      <c r="F52" s="39">
        <v>0.00126</v>
      </c>
      <c r="G52" s="72">
        <f aca="true" t="shared" si="3" ref="G52:G57">SUM(D52*F52)</f>
        <v>0.0716814</v>
      </c>
      <c r="H52" s="71"/>
      <c r="I52" s="73">
        <f aca="true" t="shared" si="4" ref="I52:I58">SUM(D52*H52)</f>
        <v>0</v>
      </c>
      <c r="J52" s="1"/>
      <c r="K52" s="6"/>
      <c r="L52" s="6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12" s="1" customFormat="1" ht="12.75">
      <c r="A53" s="70">
        <f aca="true" t="shared" si="5" ref="A53:A58">SUM(A52+1)</f>
        <v>24</v>
      </c>
      <c r="B53" s="71" t="s">
        <v>10</v>
      </c>
      <c r="C53" s="94" t="s">
        <v>57</v>
      </c>
      <c r="D53" s="40">
        <v>60</v>
      </c>
      <c r="E53" s="41" t="s">
        <v>7</v>
      </c>
      <c r="F53" s="72">
        <v>0.0025</v>
      </c>
      <c r="G53" s="72">
        <f t="shared" si="3"/>
        <v>0.15</v>
      </c>
      <c r="H53" s="40"/>
      <c r="I53" s="73">
        <f t="shared" si="4"/>
        <v>0</v>
      </c>
      <c r="K53" s="6"/>
      <c r="L53" s="6"/>
    </row>
    <row r="54" spans="1:9" s="95" customFormat="1" ht="12.75">
      <c r="A54" s="70">
        <f t="shared" si="5"/>
        <v>25</v>
      </c>
      <c r="B54" s="71" t="s">
        <v>10</v>
      </c>
      <c r="C54" s="10" t="s">
        <v>58</v>
      </c>
      <c r="D54" s="40">
        <v>300</v>
      </c>
      <c r="E54" s="93" t="s">
        <v>8</v>
      </c>
      <c r="F54" s="72">
        <v>2E-05</v>
      </c>
      <c r="G54" s="72">
        <f t="shared" si="3"/>
        <v>0.006</v>
      </c>
      <c r="H54" s="40"/>
      <c r="I54" s="73">
        <f t="shared" si="4"/>
        <v>0</v>
      </c>
    </row>
    <row r="55" spans="1:22" ht="12.75">
      <c r="A55" s="70">
        <f t="shared" si="5"/>
        <v>26</v>
      </c>
      <c r="B55" s="10" t="s">
        <v>67</v>
      </c>
      <c r="C55" s="10" t="s">
        <v>68</v>
      </c>
      <c r="D55" s="71">
        <v>34.32</v>
      </c>
      <c r="E55" s="93" t="s">
        <v>7</v>
      </c>
      <c r="F55" s="96">
        <v>0.00083</v>
      </c>
      <c r="G55" s="72">
        <f t="shared" si="3"/>
        <v>0.0284856</v>
      </c>
      <c r="H55" s="71"/>
      <c r="I55" s="73">
        <f t="shared" si="4"/>
        <v>0</v>
      </c>
      <c r="J55" s="1"/>
      <c r="K55" s="6"/>
      <c r="L55" s="6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12" s="1" customFormat="1" ht="12.75">
      <c r="A56" s="70">
        <f t="shared" si="5"/>
        <v>27</v>
      </c>
      <c r="B56" s="71" t="s">
        <v>10</v>
      </c>
      <c r="C56" s="94" t="s">
        <v>73</v>
      </c>
      <c r="D56" s="40">
        <v>38</v>
      </c>
      <c r="E56" s="41" t="s">
        <v>7</v>
      </c>
      <c r="F56" s="72">
        <v>0.002</v>
      </c>
      <c r="G56" s="72">
        <f t="shared" si="3"/>
        <v>0.076</v>
      </c>
      <c r="H56" s="40"/>
      <c r="I56" s="73">
        <f t="shared" si="4"/>
        <v>0</v>
      </c>
      <c r="K56" s="6"/>
      <c r="L56" s="6"/>
    </row>
    <row r="57" spans="1:10" s="12" customFormat="1" ht="12.75">
      <c r="A57" s="70">
        <f t="shared" si="5"/>
        <v>28</v>
      </c>
      <c r="B57" s="71" t="s">
        <v>10</v>
      </c>
      <c r="C57" s="10" t="s">
        <v>69</v>
      </c>
      <c r="D57" s="40">
        <v>180</v>
      </c>
      <c r="E57" s="93" t="s">
        <v>8</v>
      </c>
      <c r="F57" s="72">
        <v>2E-05</v>
      </c>
      <c r="G57" s="72">
        <f t="shared" si="3"/>
        <v>0.0036000000000000003</v>
      </c>
      <c r="H57" s="40"/>
      <c r="I57" s="73">
        <f t="shared" si="4"/>
        <v>0</v>
      </c>
      <c r="J57" s="97"/>
    </row>
    <row r="58" spans="1:9" s="1" customFormat="1" ht="12.75">
      <c r="A58" s="70">
        <f t="shared" si="5"/>
        <v>29</v>
      </c>
      <c r="B58" s="4" t="s">
        <v>44</v>
      </c>
      <c r="C58" s="5" t="s">
        <v>45</v>
      </c>
      <c r="D58" s="40">
        <v>0.29</v>
      </c>
      <c r="E58" s="26" t="s">
        <v>21</v>
      </c>
      <c r="F58" s="39"/>
      <c r="G58" s="39"/>
      <c r="H58" s="24"/>
      <c r="I58" s="3">
        <f t="shared" si="4"/>
        <v>0</v>
      </c>
    </row>
    <row r="59" spans="1:9" s="1" customFormat="1" ht="12.75">
      <c r="A59" s="62"/>
      <c r="B59" s="58">
        <v>764</v>
      </c>
      <c r="C59" s="58" t="s">
        <v>46</v>
      </c>
      <c r="D59" s="63"/>
      <c r="E59" s="53"/>
      <c r="F59" s="54"/>
      <c r="G59" s="53"/>
      <c r="H59" s="55"/>
      <c r="I59" s="56">
        <f>SUM(I52:I58)</f>
        <v>0</v>
      </c>
    </row>
    <row r="60" spans="1:9" s="7" customFormat="1" ht="12.75">
      <c r="A60" s="64"/>
      <c r="B60" s="59"/>
      <c r="C60" s="59"/>
      <c r="D60" s="65"/>
      <c r="E60" s="60"/>
      <c r="F60" s="66"/>
      <c r="G60" s="60"/>
      <c r="H60" s="13"/>
      <c r="I60" s="61"/>
    </row>
    <row r="61" spans="1:9" s="79" customFormat="1" ht="12.75">
      <c r="A61" s="67" t="s">
        <v>23</v>
      </c>
      <c r="B61" s="68"/>
      <c r="C61" s="69"/>
      <c r="D61" s="75"/>
      <c r="E61" s="77"/>
      <c r="F61" s="85"/>
      <c r="G61" s="76"/>
      <c r="H61" s="78"/>
      <c r="I61" s="86">
        <f>SUM(I49+I59)</f>
        <v>0</v>
      </c>
    </row>
    <row r="62" spans="1:9" s="79" customFormat="1" ht="12.75">
      <c r="A62" s="89" t="s">
        <v>60</v>
      </c>
      <c r="B62" s="87"/>
      <c r="C62" s="87"/>
      <c r="D62" s="81"/>
      <c r="E62" s="80"/>
      <c r="F62" s="80"/>
      <c r="G62" s="80"/>
      <c r="H62" s="82"/>
      <c r="I62" s="90">
        <f>SUM(I61*0.21)</f>
        <v>0</v>
      </c>
    </row>
    <row r="63" spans="1:9" s="79" customFormat="1" ht="12.75">
      <c r="A63" s="91" t="s">
        <v>24</v>
      </c>
      <c r="B63" s="88"/>
      <c r="C63" s="88"/>
      <c r="D63" s="83"/>
      <c r="E63" s="83"/>
      <c r="F63" s="83"/>
      <c r="G63" s="83"/>
      <c r="H63" s="84"/>
      <c r="I63" s="92">
        <f>SUM(I61+I62)</f>
        <v>0</v>
      </c>
    </row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</sheetData>
  <sheetProtection selectLockedCells="1" selectUnlockedCells="1"/>
  <mergeCells count="2">
    <mergeCell ref="A2:I2"/>
    <mergeCell ref="A23:I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&amp;CStránka &amp;P z &amp;N&amp;R&amp;"Arial,Kurzíva"&amp;7IZOLACE ŠALŠA s.r.o., Jungmannova 1031/34, 697 01 Kyjov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 Šalša</dc:creator>
  <cp:keywords/>
  <dc:description/>
  <cp:lastModifiedBy>Lenka KREJČIŘÍKOVÁ</cp:lastModifiedBy>
  <cp:lastPrinted>2023-01-04T12:52:47Z</cp:lastPrinted>
  <dcterms:created xsi:type="dcterms:W3CDTF">2003-04-11T11:11:39Z</dcterms:created>
  <dcterms:modified xsi:type="dcterms:W3CDTF">2023-03-01T07:40:02Z</dcterms:modified>
  <cp:category/>
  <cp:version/>
  <cp:contentType/>
  <cp:contentStatus/>
</cp:coreProperties>
</file>