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0 00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Naklady'!$A$1:$X$33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G41" i="1"/>
  <c r="F41" i="1"/>
  <c r="G40" i="1"/>
  <c r="F40" i="1"/>
  <c r="G39" i="1"/>
  <c r="F39" i="1"/>
  <c r="G32" i="12"/>
  <c r="BA28" i="12"/>
  <c r="BA25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1" i="12"/>
  <c r="M21" i="12" s="1"/>
  <c r="I21" i="12"/>
  <c r="K21" i="12"/>
  <c r="K18" i="12" s="1"/>
  <c r="O21" i="12"/>
  <c r="O18" i="12" s="1"/>
  <c r="Q21" i="12"/>
  <c r="V21" i="12"/>
  <c r="V18" i="12" s="1"/>
  <c r="G24" i="12"/>
  <c r="I24" i="12"/>
  <c r="K24" i="12"/>
  <c r="M24" i="12"/>
  <c r="O24" i="12"/>
  <c r="Q24" i="12"/>
  <c r="V24" i="12"/>
  <c r="G27" i="12"/>
  <c r="G18" i="12" s="1"/>
  <c r="I27" i="12"/>
  <c r="K27" i="12"/>
  <c r="O27" i="12"/>
  <c r="Q27" i="12"/>
  <c r="V27" i="12"/>
  <c r="AE32" i="12"/>
  <c r="AF32" i="12"/>
  <c r="I20" i="1"/>
  <c r="I19" i="1"/>
  <c r="I18" i="1"/>
  <c r="I17" i="1"/>
  <c r="I16" i="1"/>
  <c r="I54" i="1"/>
  <c r="J53" i="1"/>
  <c r="J52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4" i="1" l="1"/>
  <c r="G28" i="1"/>
  <c r="G23" i="1"/>
  <c r="M27" i="12"/>
  <c r="M18" i="12" s="1"/>
  <c r="M12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<sst xmlns="http://schemas.openxmlformats.org/spreadsheetml/2006/main" count="207" uniqueCount="125">
  <si>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</si>
  <si>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</si>
  <si>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</si>
  <si>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</si>
  <si>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</si>
  <si>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</si>
  <si>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</si>
  <si>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</si>
  <si>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</si>
  <si>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</si>
  <si>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</si>
  <si>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</si>
  <si>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</si>
  <si>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</si>
  <si>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</si>
  <si>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</si>
  <si>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</si>
  <si>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</si>
  <si>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</si>
  <si>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</si>
  <si>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</si>
  <si>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</si>
  <si>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</si>
  <si>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</si>
  <si>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</si>
  <si>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</si>
  <si>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</si>
  <si>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</si>
  <si>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</si>
  <si>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</si>
  <si>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</si>
  <si>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</si>
  <si>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</si>
  <si>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</si>
  <si>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</si>
  <si>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</si>
  <si>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</si>
  <si>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</si>
  <si>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</si>
  <si>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</si>
  <si>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</si>
  <si>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</si>
  <si>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</si>
  <si>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</si>
  <si>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</si>
  <si>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MEDICO/N026</t>
  </si>
  <si>
    <t>URGENTNÍ PŘÍJEM 1. ETAPA - REKONSTRUKCE A MODERNIZACE BUDOVY H V NEMOCNICI ZNOJMO</t>
  </si>
  <si>
    <t>Stavba</t>
  </si>
  <si>
    <t>Ostatní a vedlejší náklady</t>
  </si>
  <si>
    <t>Celkem za stavbu</t>
  </si>
  <si>
    <t>CZK</t>
  </si>
  <si>
    <t>#POPS</t>
  </si>
  <si>
    <t>Popis stavby: MEDICO/N026 - URGENTNÍ PŘÍJEM 1. ETAPA - REKONSTRUKCE A MODERNIZACE BUDOVY H V NEMOCNICI ZNOJMO</t>
  </si>
  <si>
    <t>#POPO</t>
  </si>
  <si>
    <t>Popis objektu: 00 - VEDLEJŠÍ A OSTATNÍ NÁKLADY</t>
  </si>
  <si>
    <t>#POPR</t>
  </si>
  <si>
    <t>Popis rozpočtu: 00 - VEDLEJŠÍ A OSTATNÍ NÁKLADY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</si>
  <si>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</si>
  <si>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</si>
  <si>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</si>
  <si>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</si>
  <si>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</si>
  <si>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</si>
  <si>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</si>
  <si>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</si>
  <si>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</si>
  <si>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</si>
  <si>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</si>
  <si>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</si>
  <si>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</si>
  <si>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</si>
  <si>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</si>
  <si>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</si>
  <si>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</si>
  <si>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</si>
  <si>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</si>
  <si>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</si>
  <si>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</si>
  <si>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</si>
  <si>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</si>
  <si>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</si>
  <si>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</si>
  <si>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</si>
  <si>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</si>
  <si>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</si>
  <si>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</si>
  <si>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</si>
  <si>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</si>
  <si>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</si>
  <si>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</si>
  <si>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</si>
  <si>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</si>
  <si>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</si>
  <si>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22/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</si>
  <si>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</si>
  <si>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</si>
  <si>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</si>
  <si>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</si>
  <si>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</si>
  <si>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</si>
  <si>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</si>
  <si>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</si>
  <si>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</si>
  <si>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</si>
  <si>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</si>
  <si>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</si>
  <si>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</si>
  <si>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</si>
  <si>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</si>
  <si>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</si>
  <si>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</si>
  <si>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</si>
  <si>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</si>
  <si>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</si>
  <si>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</si>
  <si>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</si>
  <si>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</si>
  <si>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</si>
  <si>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</si>
  <si>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</si>
  <si>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</si>
  <si>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1</t>
  </si>
  <si>
    <t>VV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</si>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</sst>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14187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SUMIF(F52:F53,A16,I52:I53)+SUMIF(F52:F53,"PSU",I52:I53)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SUMIF(F52:F53,A17,I52:I53)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SUMIF(F52:F53,A18,I52:I53)</f>
        <v>0</v>
      </c>
      <c r="J18" s="84"/>
    </row>
    <row r="19" spans="1:10" ht="23.25" customHeight="1" x14ac:dyDescent="0.2">
      <c r="A19" s="195" t="s">
        <v>59</v>
      </c>
      <c r="B19" s="38" t="s">
        <v>27</v>
      </c>
      <c r="C19" s="62"/>
      <c r="D19" s="63"/>
      <c r="E19" s="82"/>
      <c r="F19" s="83"/>
      <c r="G19" s="82"/>
      <c r="H19" s="83"/>
      <c r="I19" s="82">
        <f>SUMIF(F52:F53,A19,I52:I53)</f>
        <v>0</v>
      </c>
      <c r="J19" s="84"/>
    </row>
    <row r="20" spans="1:10" ht="23.25" customHeight="1" x14ac:dyDescent="0.2">
      <c r="A20" s="195" t="s">
        <v>60</v>
      </c>
      <c r="B20" s="38" t="s">
        <v>28</v>
      </c>
      <c r="C20" s="62"/>
      <c r="D20" s="63"/>
      <c r="E20" s="82"/>
      <c r="F20" s="83"/>
      <c r="G20" s="82"/>
      <c r="H20" s="83"/>
      <c r="I20" s="82">
        <f>SUMIF(F52:F53,A20,I52:I53)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'00 00 Naklady'!AE32</f>
        <v>0</v>
      </c>
      <c r="G39" s="149">
        <f>'00 00 Naklady'!AF32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48</v>
      </c>
      <c r="D40" s="153"/>
      <c r="E40" s="153"/>
      <c r="F40" s="154">
        <f>'00 00 Naklady'!AE32</f>
        <v>0</v>
      </c>
      <c r="G40" s="155">
        <f>'00 00 Naklady'!AF32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'00 00 Naklady'!AE32</f>
        <v>0</v>
      </c>
      <c r="G41" s="150">
        <f>'00 00 Naklady'!AF32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75" t="s">
        <v>57</v>
      </c>
    </row>
    <row r="51" spans="1:10" ht="25.5" customHeight="1" x14ac:dyDescent="0.2">
      <c r="A51" s="177"/>
      <c r="B51" s="180" t="s">
        <v>17</v>
      </c>
      <c r="C51" s="180" t="s">
        <v>5</v>
      </c>
      <c r="D51" s="181"/>
      <c r="E51" s="181"/>
      <c r="F51" s="182" t="s">
        <v>58</v>
      </c>
      <c r="G51" s="182"/>
      <c r="H51" s="182"/>
      <c r="I51" s="182" t="s">
        <v>29</v>
      </c>
      <c r="J51" s="182" t="s">
        <v>0</v>
      </c>
    </row>
    <row r="52" spans="1:10" ht="36.75" customHeight="1" x14ac:dyDescent="0.2">
      <c r="A52" s="178"/>
      <c r="B52" s="183" t="s">
        <v>59</v>
      </c>
      <c r="C52" s="184" t="s">
        <v>27</v>
      </c>
      <c r="D52" s="185"/>
      <c r="E52" s="185"/>
      <c r="F52" s="191" t="s">
        <v>59</v>
      </c>
      <c r="G52" s="192"/>
      <c r="H52" s="192"/>
      <c r="I52" s="192">
        <f>'00 00 Naklady'!G8</f>
        <v>0</v>
      </c>
      <c r="J52" s="189" t="str">
        <f>IF(I54=0,"",I52/I54*100)</f>
        <v/>
      </c>
    </row>
    <row r="53" spans="1:10" ht="36.75" customHeight="1" x14ac:dyDescent="0.2">
      <c r="A53" s="178"/>
      <c r="B53" s="183" t="s">
        <v>60</v>
      </c>
      <c r="C53" s="184" t="s">
        <v>28</v>
      </c>
      <c r="D53" s="185"/>
      <c r="E53" s="185"/>
      <c r="F53" s="191" t="s">
        <v>60</v>
      </c>
      <c r="G53" s="192"/>
      <c r="H53" s="192"/>
      <c r="I53" s="192">
        <f>'00 00 Naklady'!G18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3"/>
      <c r="G54" s="194"/>
      <c r="H54" s="194"/>
      <c r="I54" s="194">
        <f>SUM(I52:I53)</f>
        <v>0</v>
      </c>
      <c r="J54" s="190">
        <f>SUM(J52:J53)</f>
        <v>0</v>
      </c>
    </row>
    <row r="55" spans="1:10" x14ac:dyDescent="0.2">
      <c r="F55" s="134"/>
      <c r="G55" s="134"/>
      <c r="H55" s="134"/>
      <c r="I55" s="134"/>
      <c r="J55" s="135"/>
    </row>
    <row r="56" spans="1:10" x14ac:dyDescent="0.2">
      <c r="F56" s="134"/>
      <c r="G56" s="134"/>
      <c r="H56" s="134"/>
      <c r="I56" s="134"/>
      <c r="J56" s="135"/>
    </row>
    <row r="57" spans="1:10" x14ac:dyDescent="0.2">
      <c r="F57" s="134"/>
      <c r="G57" s="134"/>
      <c r="H57" s="134"/>
      <c r="I57" s="134"/>
      <c r="J57" s="135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61</v>
      </c>
      <c r="B1" s="196"/>
      <c r="C1" s="196"/>
      <c r="D1" s="196"/>
      <c r="E1" s="196"/>
      <c r="F1" s="196"/>
      <c r="G1" s="196"/>
      <c r="AG1" t="s">
        <v>62</v>
      </c>
    </row>
    <row r="2" spans="1:60" ht="24.95" customHeight="1" x14ac:dyDescent="0.2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63</v>
      </c>
    </row>
    <row r="3" spans="1:60" ht="24.95" customHeight="1" x14ac:dyDescent="0.2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64</v>
      </c>
      <c r="AG3" t="s">
        <v>65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66</v>
      </c>
    </row>
    <row r="5" spans="1:60" x14ac:dyDescent="0.2">
      <c r="D5" s="10"/>
    </row>
    <row r="6" spans="1:60" ht="38.25" x14ac:dyDescent="0.2">
      <c r="A6" s="207" t="s">
        <v>67</v>
      </c>
      <c r="B6" s="209" t="s">
        <v>68</v>
      </c>
      <c r="C6" s="209" t="s">
        <v>69</v>
      </c>
      <c r="D6" s="208" t="s">
        <v>70</v>
      </c>
      <c r="E6" s="207" t="s">
        <v>71</v>
      </c>
      <c r="F6" s="206" t="s">
        <v>72</v>
      </c>
      <c r="G6" s="207" t="s">
        <v>29</v>
      </c>
      <c r="H6" s="210" t="s">
        <v>30</v>
      </c>
      <c r="I6" s="210" t="s">
        <v>73</v>
      </c>
      <c r="J6" s="210" t="s">
        <v>31</v>
      </c>
      <c r="K6" s="210" t="s">
        <v>74</v>
      </c>
      <c r="L6" s="210" t="s">
        <v>75</v>
      </c>
      <c r="M6" s="210" t="s">
        <v>76</v>
      </c>
      <c r="N6" s="210" t="s">
        <v>77</v>
      </c>
      <c r="O6" s="210" t="s">
        <v>78</v>
      </c>
      <c r="P6" s="210" t="s">
        <v>79</v>
      </c>
      <c r="Q6" s="210" t="s">
        <v>80</v>
      </c>
      <c r="R6" s="210" t="s">
        <v>81</v>
      </c>
      <c r="S6" s="210" t="s">
        <v>82</v>
      </c>
      <c r="T6" s="210" t="s">
        <v>83</v>
      </c>
      <c r="U6" s="210" t="s">
        <v>84</v>
      </c>
      <c r="V6" s="210" t="s">
        <v>85</v>
      </c>
      <c r="W6" s="210" t="s">
        <v>86</v>
      </c>
      <c r="X6" s="210" t="s">
        <v>87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88</v>
      </c>
      <c r="B8" s="226" t="s">
        <v>59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89</v>
      </c>
    </row>
    <row r="9" spans="1:60" outlineLevel="1" x14ac:dyDescent="0.2">
      <c r="A9" s="231">
        <v>1</v>
      </c>
      <c r="B9" s="232" t="s">
        <v>90</v>
      </c>
      <c r="C9" s="244" t="s">
        <v>91</v>
      </c>
      <c r="D9" s="233" t="s">
        <v>92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93</v>
      </c>
      <c r="T9" s="237" t="s">
        <v>94</v>
      </c>
      <c r="U9" s="221">
        <v>0</v>
      </c>
      <c r="V9" s="221">
        <f>ROUND(E9*U9,2)</f>
        <v>0</v>
      </c>
      <c r="W9" s="221"/>
      <c r="X9" s="221" t="s">
        <v>95</v>
      </c>
      <c r="Y9" s="211"/>
      <c r="Z9" s="211"/>
      <c r="AA9" s="211"/>
      <c r="AB9" s="211"/>
      <c r="AC9" s="211"/>
      <c r="AD9" s="211"/>
      <c r="AE9" s="211"/>
      <c r="AF9" s="211"/>
      <c r="AG9" s="211" t="s">
        <v>96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3.75" outlineLevel="1" x14ac:dyDescent="0.2">
      <c r="A10" s="218"/>
      <c r="B10" s="219"/>
      <c r="C10" s="245" t="s">
        <v>97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98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99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1">
        <v>2</v>
      </c>
      <c r="B12" s="232" t="s">
        <v>100</v>
      </c>
      <c r="C12" s="244" t="s">
        <v>101</v>
      </c>
      <c r="D12" s="233" t="s">
        <v>92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93</v>
      </c>
      <c r="T12" s="237" t="s">
        <v>94</v>
      </c>
      <c r="U12" s="221">
        <v>0</v>
      </c>
      <c r="V12" s="221">
        <f>ROUND(E12*U12,2)</f>
        <v>0</v>
      </c>
      <c r="W12" s="221"/>
      <c r="X12" s="221" t="s">
        <v>95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96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45" t="s">
        <v>102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98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99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3</v>
      </c>
      <c r="B15" s="232" t="s">
        <v>103</v>
      </c>
      <c r="C15" s="244" t="s">
        <v>104</v>
      </c>
      <c r="D15" s="233" t="s">
        <v>92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93</v>
      </c>
      <c r="T15" s="237" t="s">
        <v>94</v>
      </c>
      <c r="U15" s="221">
        <v>0</v>
      </c>
      <c r="V15" s="221">
        <f>ROUND(E15*U15,2)</f>
        <v>0</v>
      </c>
      <c r="W15" s="221"/>
      <c r="X15" s="221" t="s">
        <v>95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96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8"/>
      <c r="B16" s="219"/>
      <c r="C16" s="245" t="s">
        <v>105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98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46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99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25" t="s">
        <v>88</v>
      </c>
      <c r="B18" s="226" t="s">
        <v>60</v>
      </c>
      <c r="C18" s="243" t="s">
        <v>28</v>
      </c>
      <c r="D18" s="227"/>
      <c r="E18" s="228"/>
      <c r="F18" s="229"/>
      <c r="G18" s="229">
        <f>SUMIF(AG19:AG30,"&lt;&gt;NOR",G19:G30)</f>
        <v>0</v>
      </c>
      <c r="H18" s="229"/>
      <c r="I18" s="229">
        <f>SUM(I19:I30)</f>
        <v>0</v>
      </c>
      <c r="J18" s="229"/>
      <c r="K18" s="229">
        <f>SUM(K19:K30)</f>
        <v>0</v>
      </c>
      <c r="L18" s="229"/>
      <c r="M18" s="229">
        <f>SUM(M19:M30)</f>
        <v>0</v>
      </c>
      <c r="N18" s="228"/>
      <c r="O18" s="228">
        <f>SUM(O19:O30)</f>
        <v>0</v>
      </c>
      <c r="P18" s="228"/>
      <c r="Q18" s="228">
        <f>SUM(Q19:Q30)</f>
        <v>0</v>
      </c>
      <c r="R18" s="229"/>
      <c r="S18" s="229"/>
      <c r="T18" s="230"/>
      <c r="U18" s="224"/>
      <c r="V18" s="224">
        <f>SUM(V19:V30)</f>
        <v>0</v>
      </c>
      <c r="W18" s="224"/>
      <c r="X18" s="224"/>
      <c r="AG18" t="s">
        <v>89</v>
      </c>
    </row>
    <row r="19" spans="1:60" outlineLevel="1" x14ac:dyDescent="0.2">
      <c r="A19" s="231">
        <v>4</v>
      </c>
      <c r="B19" s="232" t="s">
        <v>106</v>
      </c>
      <c r="C19" s="244" t="s">
        <v>107</v>
      </c>
      <c r="D19" s="233" t="s">
        <v>108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109</v>
      </c>
      <c r="T19" s="237" t="s">
        <v>94</v>
      </c>
      <c r="U19" s="221">
        <v>0</v>
      </c>
      <c r="V19" s="221">
        <f>ROUND(E19*U19,2)</f>
        <v>0</v>
      </c>
      <c r="W19" s="221"/>
      <c r="X19" s="221" t="s">
        <v>110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111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47"/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99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1">
        <v>5</v>
      </c>
      <c r="B21" s="232" t="s">
        <v>112</v>
      </c>
      <c r="C21" s="244" t="s">
        <v>113</v>
      </c>
      <c r="D21" s="233" t="s">
        <v>92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93</v>
      </c>
      <c r="T21" s="237" t="s">
        <v>94</v>
      </c>
      <c r="U21" s="221">
        <v>0</v>
      </c>
      <c r="V21" s="221">
        <f>ROUND(E21*U21,2)</f>
        <v>0</v>
      </c>
      <c r="W21" s="221"/>
      <c r="X21" s="221" t="s">
        <v>95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45" outlineLevel="1" x14ac:dyDescent="0.2">
      <c r="A22" s="218"/>
      <c r="B22" s="219"/>
      <c r="C22" s="245" t="s">
        <v>114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98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38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46"/>
      <c r="D23" s="240"/>
      <c r="E23" s="240"/>
      <c r="F23" s="240"/>
      <c r="G23" s="240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99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31">
        <v>6</v>
      </c>
      <c r="B24" s="232" t="s">
        <v>115</v>
      </c>
      <c r="C24" s="244" t="s">
        <v>116</v>
      </c>
      <c r="D24" s="233" t="s">
        <v>92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93</v>
      </c>
      <c r="T24" s="237" t="s">
        <v>94</v>
      </c>
      <c r="U24" s="221">
        <v>0</v>
      </c>
      <c r="V24" s="221">
        <f>ROUND(E24*U24,2)</f>
        <v>0</v>
      </c>
      <c r="W24" s="221"/>
      <c r="X24" s="221" t="s">
        <v>95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96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45" t="s">
        <v>117</v>
      </c>
      <c r="D25" s="239"/>
      <c r="E25" s="239"/>
      <c r="F25" s="239"/>
      <c r="G25" s="239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98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38" t="str">
        <f>C25</f>
        <v>Náklady zhotovitele, související s prováděním zkoušek a revizí předepsaných technickými normami nebo objednatelem a které jsou pro provedení díla nezbytné.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46"/>
      <c r="D26" s="240"/>
      <c r="E26" s="240"/>
      <c r="F26" s="240"/>
      <c r="G26" s="240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99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31">
        <v>7</v>
      </c>
      <c r="B27" s="232" t="s">
        <v>118</v>
      </c>
      <c r="C27" s="244" t="s">
        <v>119</v>
      </c>
      <c r="D27" s="233" t="s">
        <v>92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93</v>
      </c>
      <c r="T27" s="237" t="s">
        <v>94</v>
      </c>
      <c r="U27" s="221">
        <v>0</v>
      </c>
      <c r="V27" s="221">
        <f>ROUND(E27*U27,2)</f>
        <v>0</v>
      </c>
      <c r="W27" s="221"/>
      <c r="X27" s="221" t="s">
        <v>95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96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5" t="s">
        <v>120</v>
      </c>
      <c r="D28" s="239"/>
      <c r="E28" s="239"/>
      <c r="F28" s="239"/>
      <c r="G28" s="239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11"/>
      <c r="Z28" s="211"/>
      <c r="AA28" s="211"/>
      <c r="AB28" s="211"/>
      <c r="AC28" s="211"/>
      <c r="AD28" s="211"/>
      <c r="AE28" s="211"/>
      <c r="AF28" s="211"/>
      <c r="AG28" s="211" t="s">
        <v>98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38" t="str">
        <f>C28</f>
        <v>Náklady na vyhotovení dokumentace skutečného provedení stavby a její předání objednateli v požadované formě a požadovaném počtu.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48" t="s">
        <v>121</v>
      </c>
      <c r="D29" s="222"/>
      <c r="E29" s="223">
        <v>1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122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46"/>
      <c r="D30" s="240"/>
      <c r="E30" s="240"/>
      <c r="F30" s="240"/>
      <c r="G30" s="240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99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3"/>
      <c r="B31" s="4"/>
      <c r="C31" s="249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75</v>
      </c>
    </row>
    <row r="32" spans="1:60" x14ac:dyDescent="0.2">
      <c r="A32" s="214"/>
      <c r="B32" s="215" t="s">
        <v>29</v>
      </c>
      <c r="C32" s="250"/>
      <c r="D32" s="216"/>
      <c r="E32" s="217"/>
      <c r="F32" s="217"/>
      <c r="G32" s="242">
        <f>G8+G18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f>SUMIF(L7:L30,AE31,G7:G30)</f>
        <v>0</v>
      </c>
      <c r="AF32">
        <f>SUMIF(L7:L30,AF31,G7:G30)</f>
        <v>0</v>
      </c>
      <c r="AG32" t="s">
        <v>123</v>
      </c>
    </row>
    <row r="33" spans="3:33" x14ac:dyDescent="0.2">
      <c r="C33" s="251"/>
      <c r="D33" s="10"/>
      <c r="AG33" t="s">
        <v>124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17">
    <mergeCell ref="C23:G23"/>
    <mergeCell ref="C25:G25"/>
    <mergeCell ref="C26:G26"/>
    <mergeCell ref="C28:G28"/>
    <mergeCell ref="C30:G30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2022-04-16T15:36:44Z</dcterms:modified>
</cp:coreProperties>
</file>