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0"/>
  </bookViews>
  <sheets>
    <sheet name="rekapitulace" sheetId="4" r:id="rId1"/>
    <sheet name="1-Vedlejší" sheetId="2" r:id="rId2"/>
    <sheet name="SO 1" sheetId="1" r:id="rId3"/>
    <sheet name="SO 2" sheetId="3" r:id="rId4"/>
  </sheets>
  <definedNames/>
  <calcPr calcId="162913"/>
</workbook>
</file>

<file path=xl/sharedStrings.xml><?xml version="1.0" encoding="utf-8"?>
<sst xmlns="http://schemas.openxmlformats.org/spreadsheetml/2006/main" count="406" uniqueCount="138">
  <si>
    <t>ASPE10</t>
  </si>
  <si>
    <t>S</t>
  </si>
  <si>
    <t>Firma: Správa a údržba silnic Jihomoravského kraje, příspěvková organizace kraje</t>
  </si>
  <si>
    <t xml:space="preserve">Stavba: </t>
  </si>
  <si>
    <t>O</t>
  </si>
  <si>
    <t>Rozpočet:</t>
  </si>
  <si>
    <t>0,00</t>
  </si>
  <si>
    <t>15,00</t>
  </si>
  <si>
    <t>21,00</t>
  </si>
  <si>
    <t>3</t>
  </si>
  <si>
    <t>0</t>
  </si>
  <si>
    <t>2</t>
  </si>
  <si>
    <t>Typ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</si>
  <si>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</si>
  <si>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</si>
  <si>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</si>
  <si>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</si>
  <si>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</si>
  <si>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</si>
  <si>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</si>
  <si>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</si>
  <si>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</si>
  <si>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</si>
  <si>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</si>
  <si>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</si>
  <si>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</si>
  <si>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</si>
  <si>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</si>
  <si>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</si>
  <si>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</si>
  <si>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</si>
  <si>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</si>
  <si>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</si>
  <si>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</si>
  <si>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</si>
  <si>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</si>
  <si>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Kompletní dopravně inženýrská opatření po celou dobu trvání stavby podle návrhu zhotovitele.  
Jedná se zejména o:  
- dopravní zařízení a světelné signály, jejich dodávka, montáž, demontáž, kontrola, údržba, servis, přemisťování, přeznačování a manipulace s nimi po dobu     výstavby, tzn. vyznačení míst prací stavby jednotlivých etap, vyznačení případných objížděk jednotlivých etap,  
- zajištění řízení dopravy odpovědnými zaměstnanci zhotovitele v dobách určených investorem nebo PČR (předpoklad minimálně špičkové hodiny),  
- zajištění projekční a inženýrské činnosti pro projednání a povolení DIO,  
- zajištění potřebných povolení.</t>
  </si>
  <si>
    <t>VV</t>
  </si>
  <si>
    <t>TS</t>
  </si>
  <si>
    <t>zahrnuje veškeré náklady spojené s objednatelem požadovanými zařízeními</t>
  </si>
  <si>
    <t>Zemní práce</t>
  </si>
  <si>
    <t>113728</t>
  </si>
  <si>
    <t>FRÉZOVÁNÍ ZPEVNĚNÝCH PLOCH ASFALTOVÝCH, ODVOZ DO 20KM</t>
  </si>
  <si>
    <t>M3</t>
  </si>
  <si>
    <t>Frézování zápichů na začátku a konci úseku</t>
  </si>
  <si>
    <t>200*0,05=10,000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</si>
  <si>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</si>
  <si>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11372A</t>
  </si>
  <si>
    <t>FRÉZOVÁNÍ ZPEVNĚNÝCH PLOCH ASFALTOVÝCH - BEZ DOPRAVY</t>
  </si>
  <si>
    <t>rozfrézování vozovky pro recyklaci za studena do hloubky 200 mm</t>
  </si>
  <si>
    <t>2662*0,2=532,400 [A]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</si>
  <si>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</si>
  <si>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18110</t>
  </si>
  <si>
    <t>ÚPRAVA PLÁNĚ SE ZHUTNĚNÍM V HORNINĚ TŘ. I</t>
  </si>
  <si>
    <t>M2</t>
  </si>
  <si>
    <t>položka zahrnuje úpravu pláně včetně vyrovnání výškových rozdílů. Míru zhutnění určuje projekt.</t>
  </si>
  <si>
    <t>Komunikace</t>
  </si>
  <si>
    <t>567346</t>
  </si>
  <si>
    <t>VRSTVY PRO OBNOVU A OPRAVY Z RECYKL MATERIÁLU TL DO 200MM</t>
  </si>
  <si>
    <t>Zřízení vrstvy pro provedení recyklace za studena na místě v tl. 200 mm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</si>
  <si>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</si>
  <si>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572213</t>
  </si>
  <si>
    <t>SPOJOVACÍ POSTŘIK Z EMULZE DO 0,5KG/M2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</si>
  <si>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</si>
  <si>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574A55</t>
  </si>
  <si>
    <t>ASFALTOVÝ BETON PRO OBRUSNÉ VRSTVY ACO 16 TL. 60MM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</si>
  <si>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</si>
  <si>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58920</t>
  </si>
  <si>
    <t>VÝPLŇ SPAR MODIFIKOVANÝM ASFALTEM</t>
  </si>
  <si>
    <t>M</t>
  </si>
  <si>
    <t>položka zahrnuje:  
- dodávku předepsaného materiálu  
- vyčištění a výplň spar tímto materiálem</t>
  </si>
  <si>
    <t>8</t>
  </si>
  <si>
    <t>Potrubí</t>
  </si>
  <si>
    <t>89921</t>
  </si>
  <si>
    <t>VÝŠKOVÁ ÚPRAVA POKLOPŮ</t>
  </si>
  <si>
    <t>KUS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</si>
  <si>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</si>
  <si>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</si>
  <si>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</si>
  <si>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89923</t>
  </si>
  <si>
    <t>VÝŠKOVÁ ÚPRAVA KRYCÍCH HRNCŮ</t>
  </si>
  <si>
    <t>Ostatní konstrukce a práce</t>
  </si>
  <si>
    <t>919111</t>
  </si>
  <si>
    <t>ŘEZÁNÍ ASFALTOVÉHO KRYTU VOZOVEK TL DO 50MM</t>
  </si>
  <si>
    <t>položka zahrnuje řezání vozovkové vrstvy v předepsané tloušťce, včetně spotřeby vody</t>
  </si>
  <si>
    <t>93818</t>
  </si>
  <si>
    <t>OČIŠTĚNÍ ASFALT VOZOVEK ZAMETENÍM</t>
  </si>
  <si>
    <t>Očištění vozovky</t>
  </si>
  <si>
    <t>položka zahrnuje očištění předepsaným způsobem včetně odklizení vzniklého odpadu</t>
  </si>
  <si>
    <t>000</t>
  </si>
  <si>
    <t>Ostatní a vedlejší náklady</t>
  </si>
  <si>
    <t>O1</t>
  </si>
  <si>
    <t>00004</t>
  </si>
  <si>
    <t>R</t>
  </si>
  <si>
    <t>Zajištění povolení k uzavírkám - popsáno v zákoně č. 13/1997 Sb., a vyhlášce č. 104/1997</t>
  </si>
  <si>
    <t>1=1,000 [A]</t>
  </si>
  <si>
    <t>00005</t>
  </si>
  <si>
    <t>Zajištění stanovení, umístění, údržbu, přemístění a odstranění dočasného dopravního značení</t>
  </si>
  <si>
    <t>včetně dočasného zakrytí, přelepení, či otočení stávajících dopravních značek</t>
  </si>
  <si>
    <t>00014</t>
  </si>
  <si>
    <t>Zajištění provedení a výstupů veškerých zkoušek a revizí</t>
  </si>
  <si>
    <t>SO 1</t>
  </si>
  <si>
    <t>Oprava komunikace</t>
  </si>
  <si>
    <t>41312 Želetice, po kanalizaci</t>
  </si>
  <si>
    <t>1-Vedlejší</t>
  </si>
  <si>
    <t>014102</t>
  </si>
  <si>
    <t>POPLATKY ZA SKLÁDKU</t>
  </si>
  <si>
    <t>T</t>
  </si>
  <si>
    <t>suť</t>
  </si>
  <si>
    <t xml:space="preserve">"966168" </t>
  </si>
  <si>
    <t xml:space="preserve">9,818*2,40=23,563 [A] </t>
  </si>
  <si>
    <t>Vodorovné konstrukce</t>
  </si>
  <si>
    <t>PODKL A VÝPLŇ VRSTVY Z PROST BET DO C8/10</t>
  </si>
  <si>
    <t>hubený beton pro vyplnění mostní dutiny - předpoklad</t>
  </si>
  <si>
    <t>5,50*8,00*0,50=22,000 [A]</t>
  </si>
  <si>
    <t>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</si>
  <si>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BOURÁNÍ KONSTRUKCÍ ZE ŽELEZOBETONU S ODVOZEM DO 20KM</t>
  </si>
  <si>
    <t>bourání ŽB mostovky tl. 170 mm</t>
  </si>
  <si>
    <t xml:space="preserve">(10,50*5,50*0,17)*2=9,818 [A] </t>
  </si>
  <si>
    <t>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</si>
  <si>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SO 2</t>
  </si>
  <si>
    <t>Oprava mostu 41312-2</t>
  </si>
  <si>
    <t>I. Stavební náklady</t>
  </si>
  <si>
    <t xml:space="preserve"> Kontrolní rozpočet          bez DPH</t>
  </si>
  <si>
    <t>Kontrolní rozpočet           včetně DPH</t>
  </si>
  <si>
    <t>Objekt</t>
  </si>
  <si>
    <t>Popis</t>
  </si>
  <si>
    <t>KR s DPH</t>
  </si>
  <si>
    <t>Stavební náklady - celkem</t>
  </si>
  <si>
    <t>II. Ostatní a vedlejší náklady</t>
  </si>
  <si>
    <t xml:space="preserve">Vedlejší náklady </t>
  </si>
  <si>
    <t>Ostatní a vedlejší náklady - celkem</t>
  </si>
  <si>
    <t>Rekapitulace stavby</t>
  </si>
  <si>
    <t>Finanční náklady projektu celkem</t>
  </si>
  <si>
    <t xml:space="preserve">CELKEM VŠICHNI INVESTOŘI </t>
  </si>
  <si>
    <t>CÚ 2022</t>
  </si>
  <si>
    <t>III/41312 Želetice, oprava po kanalizaci</t>
  </si>
  <si>
    <t>Soupis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</si>
</sst>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11">
    <font>
      <sz val="1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b/>
      <sz val="14"/>
      <name val="Arial"/>
      <family val="2"/>
    </font>
    <font>
      <sz val="10"/>
      <color indexed="43"/>
      <name val="Arial"/>
      <family val="2"/>
    </font>
    <font>
      <b/>
      <sz val="16"/>
      <color rgb="FF000000"/>
      <name val="Arial"/>
      <family val="2"/>
    </font>
    <font>
      <b/>
      <sz val="16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98">
    <xf numFmtId="0" fontId="0" fillId="0" borderId="0" xfId="0"/>
    <xf numFmtId="0" fontId="0" fillId="2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0" fillId="2" borderId="4" xfId="0" applyFont="1" applyFill="1" applyBorder="1"/>
    <xf numFmtId="0" fontId="0" fillId="0" borderId="3" xfId="0" applyFont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4" fontId="3" fillId="2" borderId="4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4" fillId="0" borderId="3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0" fontId="0" fillId="0" borderId="0" xfId="20" applyAlignment="1">
      <alignment/>
      <protection/>
    </xf>
    <xf numFmtId="0" fontId="0" fillId="2" borderId="0" xfId="20" applyFill="1" applyAlignment="1">
      <alignment vertical="center"/>
      <protection/>
    </xf>
    <xf numFmtId="0" fontId="0" fillId="2" borderId="0" xfId="0" applyFont="1" applyFill="1"/>
    <xf numFmtId="0" fontId="0" fillId="2" borderId="2" xfId="0" applyFont="1" applyFill="1" applyBorder="1"/>
    <xf numFmtId="0" fontId="1" fillId="2" borderId="0" xfId="20" applyFont="1" applyFill="1" applyAlignment="1">
      <alignment vertical="center"/>
      <protection/>
    </xf>
    <xf numFmtId="0" fontId="0" fillId="2" borderId="1" xfId="0" applyFont="1" applyFill="1" applyBorder="1"/>
    <xf numFmtId="0" fontId="0" fillId="2" borderId="4" xfId="0" applyFont="1" applyFill="1" applyBorder="1"/>
    <xf numFmtId="0" fontId="3" fillId="2" borderId="3" xfId="0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5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0" fillId="2" borderId="2" xfId="0" applyFont="1" applyFill="1" applyBorder="1"/>
    <xf numFmtId="4" fontId="3" fillId="2" borderId="2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Font="1" applyBorder="1" applyAlignment="1">
      <alignment vertical="top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2" borderId="2" xfId="0" applyFont="1" applyFill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left" vertical="center" wrapText="1"/>
    </xf>
    <xf numFmtId="49" fontId="3" fillId="0" borderId="7" xfId="21" applyNumberFormat="1" applyFont="1" applyBorder="1" applyAlignment="1">
      <alignment horizontal="center" vertical="center"/>
      <protection/>
    </xf>
    <xf numFmtId="49" fontId="3" fillId="0" borderId="8" xfId="21" applyNumberFormat="1" applyFont="1" applyBorder="1" applyAlignment="1">
      <alignment vertical="center"/>
      <protection/>
    </xf>
    <xf numFmtId="4" fontId="3" fillId="0" borderId="8" xfId="21" applyNumberFormat="1" applyFont="1" applyBorder="1" applyAlignment="1">
      <alignment vertical="center"/>
      <protection/>
    </xf>
    <xf numFmtId="49" fontId="3" fillId="0" borderId="0" xfId="21" applyNumberFormat="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49" fontId="0" fillId="0" borderId="0" xfId="21" applyNumberFormat="1" applyFont="1" applyAlignment="1">
      <alignment vertical="center"/>
      <protection/>
    </xf>
    <xf numFmtId="14" fontId="0" fillId="0" borderId="0" xfId="21" applyNumberFormat="1" applyFont="1" applyAlignment="1">
      <alignment vertical="center"/>
      <protection/>
    </xf>
    <xf numFmtId="49" fontId="3" fillId="0" borderId="9" xfId="21" applyNumberFormat="1" applyFont="1" applyBorder="1" applyAlignment="1">
      <alignment vertical="center"/>
      <protection/>
    </xf>
    <xf numFmtId="49" fontId="3" fillId="0" borderId="10" xfId="21" applyNumberFormat="1" applyFont="1" applyBorder="1" applyAlignment="1">
      <alignment vertical="center"/>
      <protection/>
    </xf>
    <xf numFmtId="49" fontId="3" fillId="0" borderId="7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49" fontId="3" fillId="0" borderId="3" xfId="21" applyNumberFormat="1" applyFont="1" applyBorder="1" applyAlignment="1">
      <alignment vertical="center"/>
      <protection/>
    </xf>
    <xf numFmtId="4" fontId="3" fillId="0" borderId="3" xfId="21" applyNumberFormat="1" applyFont="1" applyBorder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4" fontId="3" fillId="0" borderId="8" xfId="21" applyNumberFormat="1" applyFont="1" applyBorder="1" applyAlignment="1">
      <alignment vertical="center" wrapText="1"/>
      <protection/>
    </xf>
    <xf numFmtId="0" fontId="0" fillId="0" borderId="0" xfId="21" applyFont="1" applyFill="1" applyAlignment="1">
      <alignment vertical="center"/>
      <protection/>
    </xf>
    <xf numFmtId="4" fontId="3" fillId="4" borderId="11" xfId="21" applyNumberFormat="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49" fontId="3" fillId="0" borderId="12" xfId="21" applyNumberFormat="1" applyFont="1" applyBorder="1" applyAlignment="1">
      <alignment vertical="center"/>
      <protection/>
    </xf>
    <xf numFmtId="49" fontId="3" fillId="0" borderId="13" xfId="21" applyNumberFormat="1" applyFont="1" applyBorder="1" applyAlignment="1">
      <alignment vertical="center"/>
      <protection/>
    </xf>
    <xf numFmtId="49" fontId="3" fillId="0" borderId="14" xfId="21" applyNumberFormat="1" applyFont="1" applyBorder="1" applyAlignment="1">
      <alignment vertical="center"/>
      <protection/>
    </xf>
    <xf numFmtId="0" fontId="0" fillId="0" borderId="15" xfId="21" applyFont="1" applyBorder="1" applyAlignment="1">
      <alignment horizontal="center" vertical="center" wrapText="1"/>
      <protection/>
    </xf>
    <xf numFmtId="4" fontId="3" fillId="0" borderId="3" xfId="21" applyNumberFormat="1" applyFont="1" applyBorder="1" applyAlignment="1">
      <alignment vertical="center" wrapText="1"/>
      <protection/>
    </xf>
    <xf numFmtId="49" fontId="3" fillId="0" borderId="6" xfId="21" applyNumberFormat="1" applyFont="1" applyBorder="1" applyAlignment="1">
      <alignment vertical="center"/>
      <protection/>
    </xf>
    <xf numFmtId="4" fontId="3" fillId="0" borderId="6" xfId="21" applyNumberFormat="1" applyFont="1" applyBorder="1" applyAlignment="1">
      <alignment vertical="center"/>
      <protection/>
    </xf>
    <xf numFmtId="4" fontId="3" fillId="4" borderId="16" xfId="21" applyNumberFormat="1" applyFont="1" applyFill="1" applyBorder="1" applyAlignment="1">
      <alignment vertical="center"/>
      <protection/>
    </xf>
    <xf numFmtId="4" fontId="3" fillId="4" borderId="10" xfId="21" applyNumberFormat="1" applyFont="1" applyFill="1" applyBorder="1" applyAlignment="1">
      <alignment vertical="center"/>
      <protection/>
    </xf>
    <xf numFmtId="49" fontId="0" fillId="0" borderId="0" xfId="21" applyNumberFormat="1" applyFont="1" applyAlignment="1">
      <alignment horizontal="center" vertical="center"/>
      <protection/>
    </xf>
    <xf numFmtId="0" fontId="9" fillId="2" borderId="0" xfId="0" applyFont="1" applyFill="1" applyAlignment="1">
      <alignment horizontal="center" vertical="center"/>
    </xf>
    <xf numFmtId="0" fontId="10" fillId="2" borderId="0" xfId="20" applyFont="1" applyFill="1" applyAlignment="1">
      <alignment horizontal="center" vertical="center"/>
      <protection/>
    </xf>
    <xf numFmtId="49" fontId="3" fillId="0" borderId="17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3" fillId="0" borderId="18" xfId="21" applyNumberFormat="1" applyFont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0" borderId="20" xfId="21" applyFont="1" applyBorder="1" applyAlignment="1">
      <alignment vertical="center"/>
      <protection/>
    </xf>
    <xf numFmtId="0" fontId="0" fillId="0" borderId="21" xfId="21" applyFont="1" applyBorder="1" applyAlignment="1">
      <alignment vertical="center"/>
      <protection/>
    </xf>
    <xf numFmtId="49" fontId="3" fillId="0" borderId="22" xfId="21" applyNumberFormat="1" applyFont="1" applyBorder="1" applyAlignment="1">
      <alignment horizontal="center" vertical="center" wrapText="1"/>
      <protection/>
    </xf>
    <xf numFmtId="0" fontId="0" fillId="0" borderId="23" xfId="21" applyFont="1" applyBorder="1" applyAlignment="1">
      <alignment horizontal="center" vertical="center" wrapText="1"/>
      <protection/>
    </xf>
    <xf numFmtId="49" fontId="7" fillId="0" borderId="0" xfId="21" applyNumberFormat="1" applyFont="1" applyAlignment="1">
      <alignment horizontal="center" vertical="center" wrapText="1"/>
      <protection/>
    </xf>
    <xf numFmtId="0" fontId="2" fillId="3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/>
    <xf numFmtId="0" fontId="1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 topLeftCell="A1">
      <selection activeCell="B1" sqref="B1:D1"/>
    </sheetView>
  </sheetViews>
  <sheetFormatPr defaultColWidth="9.140625" defaultRowHeight="12.75"/>
  <cols>
    <col min="1" max="1" width="7.00390625" style="57" customWidth="1"/>
    <col min="2" max="2" width="40.57421875" style="57" customWidth="1"/>
    <col min="3" max="3" width="16.140625" style="57" customWidth="1"/>
    <col min="4" max="4" width="16.57421875" style="57" customWidth="1"/>
    <col min="5" max="5" width="0.9921875" style="56" customWidth="1"/>
    <col min="6" max="6" width="17.8515625" style="56" customWidth="1"/>
    <col min="7" max="256" width="9.140625" style="56" customWidth="1"/>
    <col min="257" max="257" width="7.00390625" style="56" customWidth="1"/>
    <col min="258" max="258" width="40.57421875" style="56" customWidth="1"/>
    <col min="259" max="259" width="16.140625" style="56" customWidth="1"/>
    <col min="260" max="260" width="16.57421875" style="56" customWidth="1"/>
    <col min="261" max="261" width="0.9921875" style="56" customWidth="1"/>
    <col min="262" max="262" width="17.8515625" style="56" customWidth="1"/>
    <col min="263" max="512" width="9.140625" style="56" customWidth="1"/>
    <col min="513" max="513" width="7.00390625" style="56" customWidth="1"/>
    <col min="514" max="514" width="40.57421875" style="56" customWidth="1"/>
    <col min="515" max="515" width="16.140625" style="56" customWidth="1"/>
    <col min="516" max="516" width="16.57421875" style="56" customWidth="1"/>
    <col min="517" max="517" width="0.9921875" style="56" customWidth="1"/>
    <col min="518" max="518" width="17.8515625" style="56" customWidth="1"/>
    <col min="519" max="768" width="9.140625" style="56" customWidth="1"/>
    <col min="769" max="769" width="7.00390625" style="56" customWidth="1"/>
    <col min="770" max="770" width="40.57421875" style="56" customWidth="1"/>
    <col min="771" max="771" width="16.140625" style="56" customWidth="1"/>
    <col min="772" max="772" width="16.57421875" style="56" customWidth="1"/>
    <col min="773" max="773" width="0.9921875" style="56" customWidth="1"/>
    <col min="774" max="774" width="17.8515625" style="56" customWidth="1"/>
    <col min="775" max="1024" width="9.140625" style="56" customWidth="1"/>
    <col min="1025" max="1025" width="7.00390625" style="56" customWidth="1"/>
    <col min="1026" max="1026" width="40.57421875" style="56" customWidth="1"/>
    <col min="1027" max="1027" width="16.140625" style="56" customWidth="1"/>
    <col min="1028" max="1028" width="16.57421875" style="56" customWidth="1"/>
    <col min="1029" max="1029" width="0.9921875" style="56" customWidth="1"/>
    <col min="1030" max="1030" width="17.8515625" style="56" customWidth="1"/>
    <col min="1031" max="1280" width="9.140625" style="56" customWidth="1"/>
    <col min="1281" max="1281" width="7.00390625" style="56" customWidth="1"/>
    <col min="1282" max="1282" width="40.57421875" style="56" customWidth="1"/>
    <col min="1283" max="1283" width="16.140625" style="56" customWidth="1"/>
    <col min="1284" max="1284" width="16.57421875" style="56" customWidth="1"/>
    <col min="1285" max="1285" width="0.9921875" style="56" customWidth="1"/>
    <col min="1286" max="1286" width="17.8515625" style="56" customWidth="1"/>
    <col min="1287" max="1536" width="9.140625" style="56" customWidth="1"/>
    <col min="1537" max="1537" width="7.00390625" style="56" customWidth="1"/>
    <col min="1538" max="1538" width="40.57421875" style="56" customWidth="1"/>
    <col min="1539" max="1539" width="16.140625" style="56" customWidth="1"/>
    <col min="1540" max="1540" width="16.57421875" style="56" customWidth="1"/>
    <col min="1541" max="1541" width="0.9921875" style="56" customWidth="1"/>
    <col min="1542" max="1542" width="17.8515625" style="56" customWidth="1"/>
    <col min="1543" max="1792" width="9.140625" style="56" customWidth="1"/>
    <col min="1793" max="1793" width="7.00390625" style="56" customWidth="1"/>
    <col min="1794" max="1794" width="40.57421875" style="56" customWidth="1"/>
    <col min="1795" max="1795" width="16.140625" style="56" customWidth="1"/>
    <col min="1796" max="1796" width="16.57421875" style="56" customWidth="1"/>
    <col min="1797" max="1797" width="0.9921875" style="56" customWidth="1"/>
    <col min="1798" max="1798" width="17.8515625" style="56" customWidth="1"/>
    <col min="1799" max="2048" width="9.140625" style="56" customWidth="1"/>
    <col min="2049" max="2049" width="7.00390625" style="56" customWidth="1"/>
    <col min="2050" max="2050" width="40.57421875" style="56" customWidth="1"/>
    <col min="2051" max="2051" width="16.140625" style="56" customWidth="1"/>
    <col min="2052" max="2052" width="16.57421875" style="56" customWidth="1"/>
    <col min="2053" max="2053" width="0.9921875" style="56" customWidth="1"/>
    <col min="2054" max="2054" width="17.8515625" style="56" customWidth="1"/>
    <col min="2055" max="2304" width="9.140625" style="56" customWidth="1"/>
    <col min="2305" max="2305" width="7.00390625" style="56" customWidth="1"/>
    <col min="2306" max="2306" width="40.57421875" style="56" customWidth="1"/>
    <col min="2307" max="2307" width="16.140625" style="56" customWidth="1"/>
    <col min="2308" max="2308" width="16.57421875" style="56" customWidth="1"/>
    <col min="2309" max="2309" width="0.9921875" style="56" customWidth="1"/>
    <col min="2310" max="2310" width="17.8515625" style="56" customWidth="1"/>
    <col min="2311" max="2560" width="9.140625" style="56" customWidth="1"/>
    <col min="2561" max="2561" width="7.00390625" style="56" customWidth="1"/>
    <col min="2562" max="2562" width="40.57421875" style="56" customWidth="1"/>
    <col min="2563" max="2563" width="16.140625" style="56" customWidth="1"/>
    <col min="2564" max="2564" width="16.57421875" style="56" customWidth="1"/>
    <col min="2565" max="2565" width="0.9921875" style="56" customWidth="1"/>
    <col min="2566" max="2566" width="17.8515625" style="56" customWidth="1"/>
    <col min="2567" max="2816" width="9.140625" style="56" customWidth="1"/>
    <col min="2817" max="2817" width="7.00390625" style="56" customWidth="1"/>
    <col min="2818" max="2818" width="40.57421875" style="56" customWidth="1"/>
    <col min="2819" max="2819" width="16.140625" style="56" customWidth="1"/>
    <col min="2820" max="2820" width="16.57421875" style="56" customWidth="1"/>
    <col min="2821" max="2821" width="0.9921875" style="56" customWidth="1"/>
    <col min="2822" max="2822" width="17.8515625" style="56" customWidth="1"/>
    <col min="2823" max="3072" width="9.140625" style="56" customWidth="1"/>
    <col min="3073" max="3073" width="7.00390625" style="56" customWidth="1"/>
    <col min="3074" max="3074" width="40.57421875" style="56" customWidth="1"/>
    <col min="3075" max="3075" width="16.140625" style="56" customWidth="1"/>
    <col min="3076" max="3076" width="16.57421875" style="56" customWidth="1"/>
    <col min="3077" max="3077" width="0.9921875" style="56" customWidth="1"/>
    <col min="3078" max="3078" width="17.8515625" style="56" customWidth="1"/>
    <col min="3079" max="3328" width="9.140625" style="56" customWidth="1"/>
    <col min="3329" max="3329" width="7.00390625" style="56" customWidth="1"/>
    <col min="3330" max="3330" width="40.57421875" style="56" customWidth="1"/>
    <col min="3331" max="3331" width="16.140625" style="56" customWidth="1"/>
    <col min="3332" max="3332" width="16.57421875" style="56" customWidth="1"/>
    <col min="3333" max="3333" width="0.9921875" style="56" customWidth="1"/>
    <col min="3334" max="3334" width="17.8515625" style="56" customWidth="1"/>
    <col min="3335" max="3584" width="9.140625" style="56" customWidth="1"/>
    <col min="3585" max="3585" width="7.00390625" style="56" customWidth="1"/>
    <col min="3586" max="3586" width="40.57421875" style="56" customWidth="1"/>
    <col min="3587" max="3587" width="16.140625" style="56" customWidth="1"/>
    <col min="3588" max="3588" width="16.57421875" style="56" customWidth="1"/>
    <col min="3589" max="3589" width="0.9921875" style="56" customWidth="1"/>
    <col min="3590" max="3590" width="17.8515625" style="56" customWidth="1"/>
    <col min="3591" max="3840" width="9.140625" style="56" customWidth="1"/>
    <col min="3841" max="3841" width="7.00390625" style="56" customWidth="1"/>
    <col min="3842" max="3842" width="40.57421875" style="56" customWidth="1"/>
    <col min="3843" max="3843" width="16.140625" style="56" customWidth="1"/>
    <col min="3844" max="3844" width="16.57421875" style="56" customWidth="1"/>
    <col min="3845" max="3845" width="0.9921875" style="56" customWidth="1"/>
    <col min="3846" max="3846" width="17.8515625" style="56" customWidth="1"/>
    <col min="3847" max="4096" width="9.140625" style="56" customWidth="1"/>
    <col min="4097" max="4097" width="7.00390625" style="56" customWidth="1"/>
    <col min="4098" max="4098" width="40.57421875" style="56" customWidth="1"/>
    <col min="4099" max="4099" width="16.140625" style="56" customWidth="1"/>
    <col min="4100" max="4100" width="16.57421875" style="56" customWidth="1"/>
    <col min="4101" max="4101" width="0.9921875" style="56" customWidth="1"/>
    <col min="4102" max="4102" width="17.8515625" style="56" customWidth="1"/>
    <col min="4103" max="4352" width="9.140625" style="56" customWidth="1"/>
    <col min="4353" max="4353" width="7.00390625" style="56" customWidth="1"/>
    <col min="4354" max="4354" width="40.57421875" style="56" customWidth="1"/>
    <col min="4355" max="4355" width="16.140625" style="56" customWidth="1"/>
    <col min="4356" max="4356" width="16.57421875" style="56" customWidth="1"/>
    <col min="4357" max="4357" width="0.9921875" style="56" customWidth="1"/>
    <col min="4358" max="4358" width="17.8515625" style="56" customWidth="1"/>
    <col min="4359" max="4608" width="9.140625" style="56" customWidth="1"/>
    <col min="4609" max="4609" width="7.00390625" style="56" customWidth="1"/>
    <col min="4610" max="4610" width="40.57421875" style="56" customWidth="1"/>
    <col min="4611" max="4611" width="16.140625" style="56" customWidth="1"/>
    <col min="4612" max="4612" width="16.57421875" style="56" customWidth="1"/>
    <col min="4613" max="4613" width="0.9921875" style="56" customWidth="1"/>
    <col min="4614" max="4614" width="17.8515625" style="56" customWidth="1"/>
    <col min="4615" max="4864" width="9.140625" style="56" customWidth="1"/>
    <col min="4865" max="4865" width="7.00390625" style="56" customWidth="1"/>
    <col min="4866" max="4866" width="40.57421875" style="56" customWidth="1"/>
    <col min="4867" max="4867" width="16.140625" style="56" customWidth="1"/>
    <col min="4868" max="4868" width="16.57421875" style="56" customWidth="1"/>
    <col min="4869" max="4869" width="0.9921875" style="56" customWidth="1"/>
    <col min="4870" max="4870" width="17.8515625" style="56" customWidth="1"/>
    <col min="4871" max="5120" width="9.140625" style="56" customWidth="1"/>
    <col min="5121" max="5121" width="7.00390625" style="56" customWidth="1"/>
    <col min="5122" max="5122" width="40.57421875" style="56" customWidth="1"/>
    <col min="5123" max="5123" width="16.140625" style="56" customWidth="1"/>
    <col min="5124" max="5124" width="16.57421875" style="56" customWidth="1"/>
    <col min="5125" max="5125" width="0.9921875" style="56" customWidth="1"/>
    <col min="5126" max="5126" width="17.8515625" style="56" customWidth="1"/>
    <col min="5127" max="5376" width="9.140625" style="56" customWidth="1"/>
    <col min="5377" max="5377" width="7.00390625" style="56" customWidth="1"/>
    <col min="5378" max="5378" width="40.57421875" style="56" customWidth="1"/>
    <col min="5379" max="5379" width="16.140625" style="56" customWidth="1"/>
    <col min="5380" max="5380" width="16.57421875" style="56" customWidth="1"/>
    <col min="5381" max="5381" width="0.9921875" style="56" customWidth="1"/>
    <col min="5382" max="5382" width="17.8515625" style="56" customWidth="1"/>
    <col min="5383" max="5632" width="9.140625" style="56" customWidth="1"/>
    <col min="5633" max="5633" width="7.00390625" style="56" customWidth="1"/>
    <col min="5634" max="5634" width="40.57421875" style="56" customWidth="1"/>
    <col min="5635" max="5635" width="16.140625" style="56" customWidth="1"/>
    <col min="5636" max="5636" width="16.57421875" style="56" customWidth="1"/>
    <col min="5637" max="5637" width="0.9921875" style="56" customWidth="1"/>
    <col min="5638" max="5638" width="17.8515625" style="56" customWidth="1"/>
    <col min="5639" max="5888" width="9.140625" style="56" customWidth="1"/>
    <col min="5889" max="5889" width="7.00390625" style="56" customWidth="1"/>
    <col min="5890" max="5890" width="40.57421875" style="56" customWidth="1"/>
    <col min="5891" max="5891" width="16.140625" style="56" customWidth="1"/>
    <col min="5892" max="5892" width="16.57421875" style="56" customWidth="1"/>
    <col min="5893" max="5893" width="0.9921875" style="56" customWidth="1"/>
    <col min="5894" max="5894" width="17.8515625" style="56" customWidth="1"/>
    <col min="5895" max="6144" width="9.140625" style="56" customWidth="1"/>
    <col min="6145" max="6145" width="7.00390625" style="56" customWidth="1"/>
    <col min="6146" max="6146" width="40.57421875" style="56" customWidth="1"/>
    <col min="6147" max="6147" width="16.140625" style="56" customWidth="1"/>
    <col min="6148" max="6148" width="16.57421875" style="56" customWidth="1"/>
    <col min="6149" max="6149" width="0.9921875" style="56" customWidth="1"/>
    <col min="6150" max="6150" width="17.8515625" style="56" customWidth="1"/>
    <col min="6151" max="6400" width="9.140625" style="56" customWidth="1"/>
    <col min="6401" max="6401" width="7.00390625" style="56" customWidth="1"/>
    <col min="6402" max="6402" width="40.57421875" style="56" customWidth="1"/>
    <col min="6403" max="6403" width="16.140625" style="56" customWidth="1"/>
    <col min="6404" max="6404" width="16.57421875" style="56" customWidth="1"/>
    <col min="6405" max="6405" width="0.9921875" style="56" customWidth="1"/>
    <col min="6406" max="6406" width="17.8515625" style="56" customWidth="1"/>
    <col min="6407" max="6656" width="9.140625" style="56" customWidth="1"/>
    <col min="6657" max="6657" width="7.00390625" style="56" customWidth="1"/>
    <col min="6658" max="6658" width="40.57421875" style="56" customWidth="1"/>
    <col min="6659" max="6659" width="16.140625" style="56" customWidth="1"/>
    <col min="6660" max="6660" width="16.57421875" style="56" customWidth="1"/>
    <col min="6661" max="6661" width="0.9921875" style="56" customWidth="1"/>
    <col min="6662" max="6662" width="17.8515625" style="56" customWidth="1"/>
    <col min="6663" max="6912" width="9.140625" style="56" customWidth="1"/>
    <col min="6913" max="6913" width="7.00390625" style="56" customWidth="1"/>
    <col min="6914" max="6914" width="40.57421875" style="56" customWidth="1"/>
    <col min="6915" max="6915" width="16.140625" style="56" customWidth="1"/>
    <col min="6916" max="6916" width="16.57421875" style="56" customWidth="1"/>
    <col min="6917" max="6917" width="0.9921875" style="56" customWidth="1"/>
    <col min="6918" max="6918" width="17.8515625" style="56" customWidth="1"/>
    <col min="6919" max="7168" width="9.140625" style="56" customWidth="1"/>
    <col min="7169" max="7169" width="7.00390625" style="56" customWidth="1"/>
    <col min="7170" max="7170" width="40.57421875" style="56" customWidth="1"/>
    <col min="7171" max="7171" width="16.140625" style="56" customWidth="1"/>
    <col min="7172" max="7172" width="16.57421875" style="56" customWidth="1"/>
    <col min="7173" max="7173" width="0.9921875" style="56" customWidth="1"/>
    <col min="7174" max="7174" width="17.8515625" style="56" customWidth="1"/>
    <col min="7175" max="7424" width="9.140625" style="56" customWidth="1"/>
    <col min="7425" max="7425" width="7.00390625" style="56" customWidth="1"/>
    <col min="7426" max="7426" width="40.57421875" style="56" customWidth="1"/>
    <col min="7427" max="7427" width="16.140625" style="56" customWidth="1"/>
    <col min="7428" max="7428" width="16.57421875" style="56" customWidth="1"/>
    <col min="7429" max="7429" width="0.9921875" style="56" customWidth="1"/>
    <col min="7430" max="7430" width="17.8515625" style="56" customWidth="1"/>
    <col min="7431" max="7680" width="9.140625" style="56" customWidth="1"/>
    <col min="7681" max="7681" width="7.00390625" style="56" customWidth="1"/>
    <col min="7682" max="7682" width="40.57421875" style="56" customWidth="1"/>
    <col min="7683" max="7683" width="16.140625" style="56" customWidth="1"/>
    <col min="7684" max="7684" width="16.57421875" style="56" customWidth="1"/>
    <col min="7685" max="7685" width="0.9921875" style="56" customWidth="1"/>
    <col min="7686" max="7686" width="17.8515625" style="56" customWidth="1"/>
    <col min="7687" max="7936" width="9.140625" style="56" customWidth="1"/>
    <col min="7937" max="7937" width="7.00390625" style="56" customWidth="1"/>
    <col min="7938" max="7938" width="40.57421875" style="56" customWidth="1"/>
    <col min="7939" max="7939" width="16.140625" style="56" customWidth="1"/>
    <col min="7940" max="7940" width="16.57421875" style="56" customWidth="1"/>
    <col min="7941" max="7941" width="0.9921875" style="56" customWidth="1"/>
    <col min="7942" max="7942" width="17.8515625" style="56" customWidth="1"/>
    <col min="7943" max="8192" width="9.140625" style="56" customWidth="1"/>
    <col min="8193" max="8193" width="7.00390625" style="56" customWidth="1"/>
    <col min="8194" max="8194" width="40.57421875" style="56" customWidth="1"/>
    <col min="8195" max="8195" width="16.140625" style="56" customWidth="1"/>
    <col min="8196" max="8196" width="16.57421875" style="56" customWidth="1"/>
    <col min="8197" max="8197" width="0.9921875" style="56" customWidth="1"/>
    <col min="8198" max="8198" width="17.8515625" style="56" customWidth="1"/>
    <col min="8199" max="8448" width="9.140625" style="56" customWidth="1"/>
    <col min="8449" max="8449" width="7.00390625" style="56" customWidth="1"/>
    <col min="8450" max="8450" width="40.57421875" style="56" customWidth="1"/>
    <col min="8451" max="8451" width="16.140625" style="56" customWidth="1"/>
    <col min="8452" max="8452" width="16.57421875" style="56" customWidth="1"/>
    <col min="8453" max="8453" width="0.9921875" style="56" customWidth="1"/>
    <col min="8454" max="8454" width="17.8515625" style="56" customWidth="1"/>
    <col min="8455" max="8704" width="9.140625" style="56" customWidth="1"/>
    <col min="8705" max="8705" width="7.00390625" style="56" customWidth="1"/>
    <col min="8706" max="8706" width="40.57421875" style="56" customWidth="1"/>
    <col min="8707" max="8707" width="16.140625" style="56" customWidth="1"/>
    <col min="8708" max="8708" width="16.57421875" style="56" customWidth="1"/>
    <col min="8709" max="8709" width="0.9921875" style="56" customWidth="1"/>
    <col min="8710" max="8710" width="17.8515625" style="56" customWidth="1"/>
    <col min="8711" max="8960" width="9.140625" style="56" customWidth="1"/>
    <col min="8961" max="8961" width="7.00390625" style="56" customWidth="1"/>
    <col min="8962" max="8962" width="40.57421875" style="56" customWidth="1"/>
    <col min="8963" max="8963" width="16.140625" style="56" customWidth="1"/>
    <col min="8964" max="8964" width="16.57421875" style="56" customWidth="1"/>
    <col min="8965" max="8965" width="0.9921875" style="56" customWidth="1"/>
    <col min="8966" max="8966" width="17.8515625" style="56" customWidth="1"/>
    <col min="8967" max="9216" width="9.140625" style="56" customWidth="1"/>
    <col min="9217" max="9217" width="7.00390625" style="56" customWidth="1"/>
    <col min="9218" max="9218" width="40.57421875" style="56" customWidth="1"/>
    <col min="9219" max="9219" width="16.140625" style="56" customWidth="1"/>
    <col min="9220" max="9220" width="16.57421875" style="56" customWidth="1"/>
    <col min="9221" max="9221" width="0.9921875" style="56" customWidth="1"/>
    <col min="9222" max="9222" width="17.8515625" style="56" customWidth="1"/>
    <col min="9223" max="9472" width="9.140625" style="56" customWidth="1"/>
    <col min="9473" max="9473" width="7.00390625" style="56" customWidth="1"/>
    <col min="9474" max="9474" width="40.57421875" style="56" customWidth="1"/>
    <col min="9475" max="9475" width="16.140625" style="56" customWidth="1"/>
    <col min="9476" max="9476" width="16.57421875" style="56" customWidth="1"/>
    <col min="9477" max="9477" width="0.9921875" style="56" customWidth="1"/>
    <col min="9478" max="9478" width="17.8515625" style="56" customWidth="1"/>
    <col min="9479" max="9728" width="9.140625" style="56" customWidth="1"/>
    <col min="9729" max="9729" width="7.00390625" style="56" customWidth="1"/>
    <col min="9730" max="9730" width="40.57421875" style="56" customWidth="1"/>
    <col min="9731" max="9731" width="16.140625" style="56" customWidth="1"/>
    <col min="9732" max="9732" width="16.57421875" style="56" customWidth="1"/>
    <col min="9733" max="9733" width="0.9921875" style="56" customWidth="1"/>
    <col min="9734" max="9734" width="17.8515625" style="56" customWidth="1"/>
    <col min="9735" max="9984" width="9.140625" style="56" customWidth="1"/>
    <col min="9985" max="9985" width="7.00390625" style="56" customWidth="1"/>
    <col min="9986" max="9986" width="40.57421875" style="56" customWidth="1"/>
    <col min="9987" max="9987" width="16.140625" style="56" customWidth="1"/>
    <col min="9988" max="9988" width="16.57421875" style="56" customWidth="1"/>
    <col min="9989" max="9989" width="0.9921875" style="56" customWidth="1"/>
    <col min="9990" max="9990" width="17.8515625" style="56" customWidth="1"/>
    <col min="9991" max="10240" width="9.140625" style="56" customWidth="1"/>
    <col min="10241" max="10241" width="7.00390625" style="56" customWidth="1"/>
    <col min="10242" max="10242" width="40.57421875" style="56" customWidth="1"/>
    <col min="10243" max="10243" width="16.140625" style="56" customWidth="1"/>
    <col min="10244" max="10244" width="16.57421875" style="56" customWidth="1"/>
    <col min="10245" max="10245" width="0.9921875" style="56" customWidth="1"/>
    <col min="10246" max="10246" width="17.8515625" style="56" customWidth="1"/>
    <col min="10247" max="10496" width="9.140625" style="56" customWidth="1"/>
    <col min="10497" max="10497" width="7.00390625" style="56" customWidth="1"/>
    <col min="10498" max="10498" width="40.57421875" style="56" customWidth="1"/>
    <col min="10499" max="10499" width="16.140625" style="56" customWidth="1"/>
    <col min="10500" max="10500" width="16.57421875" style="56" customWidth="1"/>
    <col min="10501" max="10501" width="0.9921875" style="56" customWidth="1"/>
    <col min="10502" max="10502" width="17.8515625" style="56" customWidth="1"/>
    <col min="10503" max="10752" width="9.140625" style="56" customWidth="1"/>
    <col min="10753" max="10753" width="7.00390625" style="56" customWidth="1"/>
    <col min="10754" max="10754" width="40.57421875" style="56" customWidth="1"/>
    <col min="10755" max="10755" width="16.140625" style="56" customWidth="1"/>
    <col min="10756" max="10756" width="16.57421875" style="56" customWidth="1"/>
    <col min="10757" max="10757" width="0.9921875" style="56" customWidth="1"/>
    <col min="10758" max="10758" width="17.8515625" style="56" customWidth="1"/>
    <col min="10759" max="11008" width="9.140625" style="56" customWidth="1"/>
    <col min="11009" max="11009" width="7.00390625" style="56" customWidth="1"/>
    <col min="11010" max="11010" width="40.57421875" style="56" customWidth="1"/>
    <col min="11011" max="11011" width="16.140625" style="56" customWidth="1"/>
    <col min="11012" max="11012" width="16.57421875" style="56" customWidth="1"/>
    <col min="11013" max="11013" width="0.9921875" style="56" customWidth="1"/>
    <col min="11014" max="11014" width="17.8515625" style="56" customWidth="1"/>
    <col min="11015" max="11264" width="9.140625" style="56" customWidth="1"/>
    <col min="11265" max="11265" width="7.00390625" style="56" customWidth="1"/>
    <col min="11266" max="11266" width="40.57421875" style="56" customWidth="1"/>
    <col min="11267" max="11267" width="16.140625" style="56" customWidth="1"/>
    <col min="11268" max="11268" width="16.57421875" style="56" customWidth="1"/>
    <col min="11269" max="11269" width="0.9921875" style="56" customWidth="1"/>
    <col min="11270" max="11270" width="17.8515625" style="56" customWidth="1"/>
    <col min="11271" max="11520" width="9.140625" style="56" customWidth="1"/>
    <col min="11521" max="11521" width="7.00390625" style="56" customWidth="1"/>
    <col min="11522" max="11522" width="40.57421875" style="56" customWidth="1"/>
    <col min="11523" max="11523" width="16.140625" style="56" customWidth="1"/>
    <col min="11524" max="11524" width="16.57421875" style="56" customWidth="1"/>
    <col min="11525" max="11525" width="0.9921875" style="56" customWidth="1"/>
    <col min="11526" max="11526" width="17.8515625" style="56" customWidth="1"/>
    <col min="11527" max="11776" width="9.140625" style="56" customWidth="1"/>
    <col min="11777" max="11777" width="7.00390625" style="56" customWidth="1"/>
    <col min="11778" max="11778" width="40.57421875" style="56" customWidth="1"/>
    <col min="11779" max="11779" width="16.140625" style="56" customWidth="1"/>
    <col min="11780" max="11780" width="16.57421875" style="56" customWidth="1"/>
    <col min="11781" max="11781" width="0.9921875" style="56" customWidth="1"/>
    <col min="11782" max="11782" width="17.8515625" style="56" customWidth="1"/>
    <col min="11783" max="12032" width="9.140625" style="56" customWidth="1"/>
    <col min="12033" max="12033" width="7.00390625" style="56" customWidth="1"/>
    <col min="12034" max="12034" width="40.57421875" style="56" customWidth="1"/>
    <col min="12035" max="12035" width="16.140625" style="56" customWidth="1"/>
    <col min="12036" max="12036" width="16.57421875" style="56" customWidth="1"/>
    <col min="12037" max="12037" width="0.9921875" style="56" customWidth="1"/>
    <col min="12038" max="12038" width="17.8515625" style="56" customWidth="1"/>
    <col min="12039" max="12288" width="9.140625" style="56" customWidth="1"/>
    <col min="12289" max="12289" width="7.00390625" style="56" customWidth="1"/>
    <col min="12290" max="12290" width="40.57421875" style="56" customWidth="1"/>
    <col min="12291" max="12291" width="16.140625" style="56" customWidth="1"/>
    <col min="12292" max="12292" width="16.57421875" style="56" customWidth="1"/>
    <col min="12293" max="12293" width="0.9921875" style="56" customWidth="1"/>
    <col min="12294" max="12294" width="17.8515625" style="56" customWidth="1"/>
    <col min="12295" max="12544" width="9.140625" style="56" customWidth="1"/>
    <col min="12545" max="12545" width="7.00390625" style="56" customWidth="1"/>
    <col min="12546" max="12546" width="40.57421875" style="56" customWidth="1"/>
    <col min="12547" max="12547" width="16.140625" style="56" customWidth="1"/>
    <col min="12548" max="12548" width="16.57421875" style="56" customWidth="1"/>
    <col min="12549" max="12549" width="0.9921875" style="56" customWidth="1"/>
    <col min="12550" max="12550" width="17.8515625" style="56" customWidth="1"/>
    <col min="12551" max="12800" width="9.140625" style="56" customWidth="1"/>
    <col min="12801" max="12801" width="7.00390625" style="56" customWidth="1"/>
    <col min="12802" max="12802" width="40.57421875" style="56" customWidth="1"/>
    <col min="12803" max="12803" width="16.140625" style="56" customWidth="1"/>
    <col min="12804" max="12804" width="16.57421875" style="56" customWidth="1"/>
    <col min="12805" max="12805" width="0.9921875" style="56" customWidth="1"/>
    <col min="12806" max="12806" width="17.8515625" style="56" customWidth="1"/>
    <col min="12807" max="13056" width="9.140625" style="56" customWidth="1"/>
    <col min="13057" max="13057" width="7.00390625" style="56" customWidth="1"/>
    <col min="13058" max="13058" width="40.57421875" style="56" customWidth="1"/>
    <col min="13059" max="13059" width="16.140625" style="56" customWidth="1"/>
    <col min="13060" max="13060" width="16.57421875" style="56" customWidth="1"/>
    <col min="13061" max="13061" width="0.9921875" style="56" customWidth="1"/>
    <col min="13062" max="13062" width="17.8515625" style="56" customWidth="1"/>
    <col min="13063" max="13312" width="9.140625" style="56" customWidth="1"/>
    <col min="13313" max="13313" width="7.00390625" style="56" customWidth="1"/>
    <col min="13314" max="13314" width="40.57421875" style="56" customWidth="1"/>
    <col min="13315" max="13315" width="16.140625" style="56" customWidth="1"/>
    <col min="13316" max="13316" width="16.57421875" style="56" customWidth="1"/>
    <col min="13317" max="13317" width="0.9921875" style="56" customWidth="1"/>
    <col min="13318" max="13318" width="17.8515625" style="56" customWidth="1"/>
    <col min="13319" max="13568" width="9.140625" style="56" customWidth="1"/>
    <col min="13569" max="13569" width="7.00390625" style="56" customWidth="1"/>
    <col min="13570" max="13570" width="40.57421875" style="56" customWidth="1"/>
    <col min="13571" max="13571" width="16.140625" style="56" customWidth="1"/>
    <col min="13572" max="13572" width="16.57421875" style="56" customWidth="1"/>
    <col min="13573" max="13573" width="0.9921875" style="56" customWidth="1"/>
    <col min="13574" max="13574" width="17.8515625" style="56" customWidth="1"/>
    <col min="13575" max="13824" width="9.140625" style="56" customWidth="1"/>
    <col min="13825" max="13825" width="7.00390625" style="56" customWidth="1"/>
    <col min="13826" max="13826" width="40.57421875" style="56" customWidth="1"/>
    <col min="13827" max="13827" width="16.140625" style="56" customWidth="1"/>
    <col min="13828" max="13828" width="16.57421875" style="56" customWidth="1"/>
    <col min="13829" max="13829" width="0.9921875" style="56" customWidth="1"/>
    <col min="13830" max="13830" width="17.8515625" style="56" customWidth="1"/>
    <col min="13831" max="14080" width="9.140625" style="56" customWidth="1"/>
    <col min="14081" max="14081" width="7.00390625" style="56" customWidth="1"/>
    <col min="14082" max="14082" width="40.57421875" style="56" customWidth="1"/>
    <col min="14083" max="14083" width="16.140625" style="56" customWidth="1"/>
    <col min="14084" max="14084" width="16.57421875" style="56" customWidth="1"/>
    <col min="14085" max="14085" width="0.9921875" style="56" customWidth="1"/>
    <col min="14086" max="14086" width="17.8515625" style="56" customWidth="1"/>
    <col min="14087" max="14336" width="9.140625" style="56" customWidth="1"/>
    <col min="14337" max="14337" width="7.00390625" style="56" customWidth="1"/>
    <col min="14338" max="14338" width="40.57421875" style="56" customWidth="1"/>
    <col min="14339" max="14339" width="16.140625" style="56" customWidth="1"/>
    <col min="14340" max="14340" width="16.57421875" style="56" customWidth="1"/>
    <col min="14341" max="14341" width="0.9921875" style="56" customWidth="1"/>
    <col min="14342" max="14342" width="17.8515625" style="56" customWidth="1"/>
    <col min="14343" max="14592" width="9.140625" style="56" customWidth="1"/>
    <col min="14593" max="14593" width="7.00390625" style="56" customWidth="1"/>
    <col min="14594" max="14594" width="40.57421875" style="56" customWidth="1"/>
    <col min="14595" max="14595" width="16.140625" style="56" customWidth="1"/>
    <col min="14596" max="14596" width="16.57421875" style="56" customWidth="1"/>
    <col min="14597" max="14597" width="0.9921875" style="56" customWidth="1"/>
    <col min="14598" max="14598" width="17.8515625" style="56" customWidth="1"/>
    <col min="14599" max="14848" width="9.140625" style="56" customWidth="1"/>
    <col min="14849" max="14849" width="7.00390625" style="56" customWidth="1"/>
    <col min="14850" max="14850" width="40.57421875" style="56" customWidth="1"/>
    <col min="14851" max="14851" width="16.140625" style="56" customWidth="1"/>
    <col min="14852" max="14852" width="16.57421875" style="56" customWidth="1"/>
    <col min="14853" max="14853" width="0.9921875" style="56" customWidth="1"/>
    <col min="14854" max="14854" width="17.8515625" style="56" customWidth="1"/>
    <col min="14855" max="15104" width="9.140625" style="56" customWidth="1"/>
    <col min="15105" max="15105" width="7.00390625" style="56" customWidth="1"/>
    <col min="15106" max="15106" width="40.57421875" style="56" customWidth="1"/>
    <col min="15107" max="15107" width="16.140625" style="56" customWidth="1"/>
    <col min="15108" max="15108" width="16.57421875" style="56" customWidth="1"/>
    <col min="15109" max="15109" width="0.9921875" style="56" customWidth="1"/>
    <col min="15110" max="15110" width="17.8515625" style="56" customWidth="1"/>
    <col min="15111" max="15360" width="9.140625" style="56" customWidth="1"/>
    <col min="15361" max="15361" width="7.00390625" style="56" customWidth="1"/>
    <col min="15362" max="15362" width="40.57421875" style="56" customWidth="1"/>
    <col min="15363" max="15363" width="16.140625" style="56" customWidth="1"/>
    <col min="15364" max="15364" width="16.57421875" style="56" customWidth="1"/>
    <col min="15365" max="15365" width="0.9921875" style="56" customWidth="1"/>
    <col min="15366" max="15366" width="17.8515625" style="56" customWidth="1"/>
    <col min="15367" max="15616" width="9.140625" style="56" customWidth="1"/>
    <col min="15617" max="15617" width="7.00390625" style="56" customWidth="1"/>
    <col min="15618" max="15618" width="40.57421875" style="56" customWidth="1"/>
    <col min="15619" max="15619" width="16.140625" style="56" customWidth="1"/>
    <col min="15620" max="15620" width="16.57421875" style="56" customWidth="1"/>
    <col min="15621" max="15621" width="0.9921875" style="56" customWidth="1"/>
    <col min="15622" max="15622" width="17.8515625" style="56" customWidth="1"/>
    <col min="15623" max="15872" width="9.140625" style="56" customWidth="1"/>
    <col min="15873" max="15873" width="7.00390625" style="56" customWidth="1"/>
    <col min="15874" max="15874" width="40.57421875" style="56" customWidth="1"/>
    <col min="15875" max="15875" width="16.140625" style="56" customWidth="1"/>
    <col min="15876" max="15876" width="16.57421875" style="56" customWidth="1"/>
    <col min="15877" max="15877" width="0.9921875" style="56" customWidth="1"/>
    <col min="15878" max="15878" width="17.8515625" style="56" customWidth="1"/>
    <col min="15879" max="16128" width="9.140625" style="56" customWidth="1"/>
    <col min="16129" max="16129" width="7.00390625" style="56" customWidth="1"/>
    <col min="16130" max="16130" width="40.57421875" style="56" customWidth="1"/>
    <col min="16131" max="16131" width="16.140625" style="56" customWidth="1"/>
    <col min="16132" max="16132" width="16.57421875" style="56" customWidth="1"/>
    <col min="16133" max="16133" width="0.9921875" style="56" customWidth="1"/>
    <col min="16134" max="16134" width="17.8515625" style="56" customWidth="1"/>
    <col min="16135" max="16384" width="9.140625" style="56" customWidth="1"/>
  </cols>
  <sheetData>
    <row r="1" spans="1:4" ht="43.9" customHeight="1">
      <c r="A1" s="55"/>
      <c r="B1" s="91" t="s">
        <v>136</v>
      </c>
      <c r="C1" s="91"/>
      <c r="D1" s="91"/>
    </row>
    <row r="2" spans="4:6" ht="13.5" thickBot="1">
      <c r="D2" s="57" t="s">
        <v>135</v>
      </c>
      <c r="F2" s="58"/>
    </row>
    <row r="3" spans="1:4" ht="15" customHeight="1" thickBot="1">
      <c r="A3" s="83" t="s">
        <v>122</v>
      </c>
      <c r="B3" s="84"/>
      <c r="C3" s="89" t="s">
        <v>123</v>
      </c>
      <c r="D3" s="89" t="s">
        <v>124</v>
      </c>
    </row>
    <row r="4" spans="1:4" ht="30" customHeight="1" thickBot="1">
      <c r="A4" s="59" t="s">
        <v>125</v>
      </c>
      <c r="B4" s="60" t="s">
        <v>126</v>
      </c>
      <c r="C4" s="90"/>
      <c r="D4" s="90" t="s">
        <v>127</v>
      </c>
    </row>
    <row r="5" spans="1:6" ht="15" customHeight="1">
      <c r="A5" s="61"/>
      <c r="B5" s="52"/>
      <c r="C5" s="62"/>
      <c r="D5" s="62"/>
      <c r="F5" s="63"/>
    </row>
    <row r="6" spans="1:6" ht="15" customHeight="1">
      <c r="A6" s="64" t="s">
        <v>101</v>
      </c>
      <c r="B6" s="65" t="s">
        <v>102</v>
      </c>
      <c r="C6" s="65">
        <f>'SO 1'!I3</f>
        <v>0</v>
      </c>
      <c r="D6" s="65">
        <f>C6*1.21</f>
        <v>0</v>
      </c>
      <c r="F6" s="66"/>
    </row>
    <row r="7" spans="1:6" ht="15" customHeight="1">
      <c r="A7" s="64" t="s">
        <v>120</v>
      </c>
      <c r="B7" s="65" t="s">
        <v>121</v>
      </c>
      <c r="C7" s="65">
        <f>'SO 2'!I3</f>
        <v>0</v>
      </c>
      <c r="D7" s="65">
        <f>C7*1.21</f>
        <v>0</v>
      </c>
      <c r="F7" s="66"/>
    </row>
    <row r="8" spans="1:6" ht="15" customHeight="1" thickBot="1">
      <c r="A8" s="53"/>
      <c r="B8" s="67"/>
      <c r="C8" s="54"/>
      <c r="D8" s="54"/>
      <c r="F8" s="68"/>
    </row>
    <row r="9" spans="1:7" ht="15" customHeight="1" thickBot="1">
      <c r="A9" s="83" t="s">
        <v>128</v>
      </c>
      <c r="B9" s="84"/>
      <c r="C9" s="69">
        <f>SUM(C6:C7)</f>
        <v>0</v>
      </c>
      <c r="D9" s="69">
        <f>SUM(D6:D7)</f>
        <v>0</v>
      </c>
      <c r="G9" s="70"/>
    </row>
    <row r="10" spans="1:4" ht="15" customHeight="1">
      <c r="A10" s="55"/>
      <c r="B10" s="55"/>
      <c r="C10" s="55"/>
      <c r="D10" s="55"/>
    </row>
    <row r="11" spans="1:4" ht="15" customHeight="1" thickBot="1">
      <c r="A11" s="55"/>
      <c r="B11" s="55"/>
      <c r="C11" s="55"/>
      <c r="D11" s="55"/>
    </row>
    <row r="12" spans="1:4" ht="15" customHeight="1" thickBot="1">
      <c r="A12" s="85" t="s">
        <v>129</v>
      </c>
      <c r="B12" s="86"/>
      <c r="C12" s="89" t="s">
        <v>123</v>
      </c>
      <c r="D12" s="89" t="s">
        <v>124</v>
      </c>
    </row>
    <row r="13" spans="1:4" ht="30" customHeight="1" thickBot="1">
      <c r="A13" s="59" t="s">
        <v>125</v>
      </c>
      <c r="B13" s="71" t="s">
        <v>126</v>
      </c>
      <c r="C13" s="90"/>
      <c r="D13" s="90" t="s">
        <v>127</v>
      </c>
    </row>
    <row r="14" spans="1:4" ht="15" customHeight="1">
      <c r="A14" s="72"/>
      <c r="B14" s="73"/>
      <c r="C14" s="74"/>
      <c r="D14" s="74"/>
    </row>
    <row r="15" spans="1:4" ht="15" customHeight="1">
      <c r="A15" s="64"/>
      <c r="B15" s="75" t="s">
        <v>130</v>
      </c>
      <c r="C15" s="65">
        <f>'1-Vedlejší'!I3</f>
        <v>0</v>
      </c>
      <c r="D15" s="65">
        <f>C15*1.21</f>
        <v>0</v>
      </c>
    </row>
    <row r="16" spans="1:4" ht="15" customHeight="1" thickBot="1">
      <c r="A16" s="76"/>
      <c r="B16" s="76"/>
      <c r="C16" s="77"/>
      <c r="D16" s="77"/>
    </row>
    <row r="17" spans="1:4" ht="15" customHeight="1" thickBot="1">
      <c r="A17" s="83" t="s">
        <v>131</v>
      </c>
      <c r="B17" s="84"/>
      <c r="C17" s="78">
        <f>SUM(C15:C15)</f>
        <v>0</v>
      </c>
      <c r="D17" s="79">
        <f>SUM(D15:D15)</f>
        <v>0</v>
      </c>
    </row>
    <row r="19" spans="1:4" ht="12.75">
      <c r="A19" s="55"/>
      <c r="B19" s="55"/>
      <c r="C19" s="55"/>
      <c r="D19" s="55"/>
    </row>
    <row r="20" ht="13.5" thickBot="1"/>
    <row r="21" spans="1:4" ht="19.15" customHeight="1">
      <c r="A21" s="85" t="s">
        <v>132</v>
      </c>
      <c r="B21" s="86"/>
      <c r="C21" s="89" t="s">
        <v>123</v>
      </c>
      <c r="D21" s="89" t="s">
        <v>124</v>
      </c>
    </row>
    <row r="22" spans="1:4" ht="19.15" customHeight="1" thickBot="1">
      <c r="A22" s="87"/>
      <c r="B22" s="88"/>
      <c r="C22" s="90"/>
      <c r="D22" s="90" t="s">
        <v>127</v>
      </c>
    </row>
    <row r="23" spans="1:4" ht="19.15" customHeight="1" thickBot="1">
      <c r="A23" s="83" t="s">
        <v>133</v>
      </c>
      <c r="B23" s="84" t="s">
        <v>134</v>
      </c>
      <c r="C23" s="78">
        <f>SUM(C9+C17)</f>
        <v>0</v>
      </c>
      <c r="D23" s="79">
        <f>SUM(D9+D17)</f>
        <v>0</v>
      </c>
    </row>
    <row r="26" ht="12.75">
      <c r="B26" s="80"/>
    </row>
  </sheetData>
  <mergeCells count="13">
    <mergeCell ref="A12:B12"/>
    <mergeCell ref="C12:C13"/>
    <mergeCell ref="D12:D13"/>
    <mergeCell ref="B1:D1"/>
    <mergeCell ref="A3:B3"/>
    <mergeCell ref="C3:C4"/>
    <mergeCell ref="D3:D4"/>
    <mergeCell ref="A9:B9"/>
    <mergeCell ref="A17:B17"/>
    <mergeCell ref="A21:B22"/>
    <mergeCell ref="C21:C22"/>
    <mergeCell ref="D21:D22"/>
    <mergeCell ref="A23:B2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 topLeftCell="B1">
      <selection activeCell="E2" sqref="E2"/>
    </sheetView>
  </sheetViews>
  <sheetFormatPr defaultColWidth="9.140625" defaultRowHeight="12.75"/>
  <cols>
    <col min="1" max="1" width="9.140625" style="25" hidden="1" customWidth="1"/>
    <col min="2" max="2" width="11.7109375" style="25" customWidth="1"/>
    <col min="3" max="3" width="14.7109375" style="25" customWidth="1"/>
    <col min="4" max="4" width="9.7109375" style="25" customWidth="1"/>
    <col min="5" max="5" width="70.7109375" style="25" customWidth="1"/>
    <col min="6" max="6" width="11.7109375" style="25" customWidth="1"/>
    <col min="7" max="9" width="16.7109375" style="25" customWidth="1"/>
    <col min="10" max="13" width="9.140625" style="25" customWidth="1"/>
    <col min="14" max="17" width="9.140625" style="25" hidden="1" customWidth="1"/>
    <col min="18" max="256" width="9.140625" style="25" customWidth="1"/>
    <col min="257" max="257" width="9.140625" style="25" hidden="1" customWidth="1"/>
    <col min="258" max="258" width="11.7109375" style="25" customWidth="1"/>
    <col min="259" max="259" width="14.7109375" style="25" customWidth="1"/>
    <col min="260" max="260" width="9.7109375" style="25" customWidth="1"/>
    <col min="261" max="261" width="70.7109375" style="25" customWidth="1"/>
    <col min="262" max="262" width="11.7109375" style="25" customWidth="1"/>
    <col min="263" max="265" width="16.7109375" style="25" customWidth="1"/>
    <col min="266" max="269" width="9.140625" style="25" customWidth="1"/>
    <col min="270" max="273" width="9.140625" style="25" hidden="1" customWidth="1"/>
    <col min="274" max="512" width="9.140625" style="25" customWidth="1"/>
    <col min="513" max="513" width="9.140625" style="25" hidden="1" customWidth="1"/>
    <col min="514" max="514" width="11.7109375" style="25" customWidth="1"/>
    <col min="515" max="515" width="14.7109375" style="25" customWidth="1"/>
    <col min="516" max="516" width="9.7109375" style="25" customWidth="1"/>
    <col min="517" max="517" width="70.7109375" style="25" customWidth="1"/>
    <col min="518" max="518" width="11.7109375" style="25" customWidth="1"/>
    <col min="519" max="521" width="16.7109375" style="25" customWidth="1"/>
    <col min="522" max="525" width="9.140625" style="25" customWidth="1"/>
    <col min="526" max="529" width="9.140625" style="25" hidden="1" customWidth="1"/>
    <col min="530" max="768" width="9.140625" style="25" customWidth="1"/>
    <col min="769" max="769" width="9.140625" style="25" hidden="1" customWidth="1"/>
    <col min="770" max="770" width="11.7109375" style="25" customWidth="1"/>
    <col min="771" max="771" width="14.7109375" style="25" customWidth="1"/>
    <col min="772" max="772" width="9.7109375" style="25" customWidth="1"/>
    <col min="773" max="773" width="70.7109375" style="25" customWidth="1"/>
    <col min="774" max="774" width="11.7109375" style="25" customWidth="1"/>
    <col min="775" max="777" width="16.7109375" style="25" customWidth="1"/>
    <col min="778" max="781" width="9.140625" style="25" customWidth="1"/>
    <col min="782" max="785" width="9.140625" style="25" hidden="1" customWidth="1"/>
    <col min="786" max="1024" width="9.140625" style="25" customWidth="1"/>
    <col min="1025" max="1025" width="9.140625" style="25" hidden="1" customWidth="1"/>
    <col min="1026" max="1026" width="11.7109375" style="25" customWidth="1"/>
    <col min="1027" max="1027" width="14.7109375" style="25" customWidth="1"/>
    <col min="1028" max="1028" width="9.7109375" style="25" customWidth="1"/>
    <col min="1029" max="1029" width="70.7109375" style="25" customWidth="1"/>
    <col min="1030" max="1030" width="11.7109375" style="25" customWidth="1"/>
    <col min="1031" max="1033" width="16.7109375" style="25" customWidth="1"/>
    <col min="1034" max="1037" width="9.140625" style="25" customWidth="1"/>
    <col min="1038" max="1041" width="9.140625" style="25" hidden="1" customWidth="1"/>
    <col min="1042" max="1280" width="9.140625" style="25" customWidth="1"/>
    <col min="1281" max="1281" width="9.140625" style="25" hidden="1" customWidth="1"/>
    <col min="1282" max="1282" width="11.7109375" style="25" customWidth="1"/>
    <col min="1283" max="1283" width="14.7109375" style="25" customWidth="1"/>
    <col min="1284" max="1284" width="9.7109375" style="25" customWidth="1"/>
    <col min="1285" max="1285" width="70.7109375" style="25" customWidth="1"/>
    <col min="1286" max="1286" width="11.7109375" style="25" customWidth="1"/>
    <col min="1287" max="1289" width="16.7109375" style="25" customWidth="1"/>
    <col min="1290" max="1293" width="9.140625" style="25" customWidth="1"/>
    <col min="1294" max="1297" width="9.140625" style="25" hidden="1" customWidth="1"/>
    <col min="1298" max="1536" width="9.140625" style="25" customWidth="1"/>
    <col min="1537" max="1537" width="9.140625" style="25" hidden="1" customWidth="1"/>
    <col min="1538" max="1538" width="11.7109375" style="25" customWidth="1"/>
    <col min="1539" max="1539" width="14.7109375" style="25" customWidth="1"/>
    <col min="1540" max="1540" width="9.7109375" style="25" customWidth="1"/>
    <col min="1541" max="1541" width="70.7109375" style="25" customWidth="1"/>
    <col min="1542" max="1542" width="11.7109375" style="25" customWidth="1"/>
    <col min="1543" max="1545" width="16.7109375" style="25" customWidth="1"/>
    <col min="1546" max="1549" width="9.140625" style="25" customWidth="1"/>
    <col min="1550" max="1553" width="9.140625" style="25" hidden="1" customWidth="1"/>
    <col min="1554" max="1792" width="9.140625" style="25" customWidth="1"/>
    <col min="1793" max="1793" width="9.140625" style="25" hidden="1" customWidth="1"/>
    <col min="1794" max="1794" width="11.7109375" style="25" customWidth="1"/>
    <col min="1795" max="1795" width="14.7109375" style="25" customWidth="1"/>
    <col min="1796" max="1796" width="9.7109375" style="25" customWidth="1"/>
    <col min="1797" max="1797" width="70.7109375" style="25" customWidth="1"/>
    <col min="1798" max="1798" width="11.7109375" style="25" customWidth="1"/>
    <col min="1799" max="1801" width="16.7109375" style="25" customWidth="1"/>
    <col min="1802" max="1805" width="9.140625" style="25" customWidth="1"/>
    <col min="1806" max="1809" width="9.140625" style="25" hidden="1" customWidth="1"/>
    <col min="1810" max="2048" width="9.140625" style="25" customWidth="1"/>
    <col min="2049" max="2049" width="9.140625" style="25" hidden="1" customWidth="1"/>
    <col min="2050" max="2050" width="11.7109375" style="25" customWidth="1"/>
    <col min="2051" max="2051" width="14.7109375" style="25" customWidth="1"/>
    <col min="2052" max="2052" width="9.7109375" style="25" customWidth="1"/>
    <col min="2053" max="2053" width="70.7109375" style="25" customWidth="1"/>
    <col min="2054" max="2054" width="11.7109375" style="25" customWidth="1"/>
    <col min="2055" max="2057" width="16.7109375" style="25" customWidth="1"/>
    <col min="2058" max="2061" width="9.140625" style="25" customWidth="1"/>
    <col min="2062" max="2065" width="9.140625" style="25" hidden="1" customWidth="1"/>
    <col min="2066" max="2304" width="9.140625" style="25" customWidth="1"/>
    <col min="2305" max="2305" width="9.140625" style="25" hidden="1" customWidth="1"/>
    <col min="2306" max="2306" width="11.7109375" style="25" customWidth="1"/>
    <col min="2307" max="2307" width="14.7109375" style="25" customWidth="1"/>
    <col min="2308" max="2308" width="9.7109375" style="25" customWidth="1"/>
    <col min="2309" max="2309" width="70.7109375" style="25" customWidth="1"/>
    <col min="2310" max="2310" width="11.7109375" style="25" customWidth="1"/>
    <col min="2311" max="2313" width="16.7109375" style="25" customWidth="1"/>
    <col min="2314" max="2317" width="9.140625" style="25" customWidth="1"/>
    <col min="2318" max="2321" width="9.140625" style="25" hidden="1" customWidth="1"/>
    <col min="2322" max="2560" width="9.140625" style="25" customWidth="1"/>
    <col min="2561" max="2561" width="9.140625" style="25" hidden="1" customWidth="1"/>
    <col min="2562" max="2562" width="11.7109375" style="25" customWidth="1"/>
    <col min="2563" max="2563" width="14.7109375" style="25" customWidth="1"/>
    <col min="2564" max="2564" width="9.7109375" style="25" customWidth="1"/>
    <col min="2565" max="2565" width="70.7109375" style="25" customWidth="1"/>
    <col min="2566" max="2566" width="11.7109375" style="25" customWidth="1"/>
    <col min="2567" max="2569" width="16.7109375" style="25" customWidth="1"/>
    <col min="2570" max="2573" width="9.140625" style="25" customWidth="1"/>
    <col min="2574" max="2577" width="9.140625" style="25" hidden="1" customWidth="1"/>
    <col min="2578" max="2816" width="9.140625" style="25" customWidth="1"/>
    <col min="2817" max="2817" width="9.140625" style="25" hidden="1" customWidth="1"/>
    <col min="2818" max="2818" width="11.7109375" style="25" customWidth="1"/>
    <col min="2819" max="2819" width="14.7109375" style="25" customWidth="1"/>
    <col min="2820" max="2820" width="9.7109375" style="25" customWidth="1"/>
    <col min="2821" max="2821" width="70.7109375" style="25" customWidth="1"/>
    <col min="2822" max="2822" width="11.7109375" style="25" customWidth="1"/>
    <col min="2823" max="2825" width="16.7109375" style="25" customWidth="1"/>
    <col min="2826" max="2829" width="9.140625" style="25" customWidth="1"/>
    <col min="2830" max="2833" width="9.140625" style="25" hidden="1" customWidth="1"/>
    <col min="2834" max="3072" width="9.140625" style="25" customWidth="1"/>
    <col min="3073" max="3073" width="9.140625" style="25" hidden="1" customWidth="1"/>
    <col min="3074" max="3074" width="11.7109375" style="25" customWidth="1"/>
    <col min="3075" max="3075" width="14.7109375" style="25" customWidth="1"/>
    <col min="3076" max="3076" width="9.7109375" style="25" customWidth="1"/>
    <col min="3077" max="3077" width="70.7109375" style="25" customWidth="1"/>
    <col min="3078" max="3078" width="11.7109375" style="25" customWidth="1"/>
    <col min="3079" max="3081" width="16.7109375" style="25" customWidth="1"/>
    <col min="3082" max="3085" width="9.140625" style="25" customWidth="1"/>
    <col min="3086" max="3089" width="9.140625" style="25" hidden="1" customWidth="1"/>
    <col min="3090" max="3328" width="9.140625" style="25" customWidth="1"/>
    <col min="3329" max="3329" width="9.140625" style="25" hidden="1" customWidth="1"/>
    <col min="3330" max="3330" width="11.7109375" style="25" customWidth="1"/>
    <col min="3331" max="3331" width="14.7109375" style="25" customWidth="1"/>
    <col min="3332" max="3332" width="9.7109375" style="25" customWidth="1"/>
    <col min="3333" max="3333" width="70.7109375" style="25" customWidth="1"/>
    <col min="3334" max="3334" width="11.7109375" style="25" customWidth="1"/>
    <col min="3335" max="3337" width="16.7109375" style="25" customWidth="1"/>
    <col min="3338" max="3341" width="9.140625" style="25" customWidth="1"/>
    <col min="3342" max="3345" width="9.140625" style="25" hidden="1" customWidth="1"/>
    <col min="3346" max="3584" width="9.140625" style="25" customWidth="1"/>
    <col min="3585" max="3585" width="9.140625" style="25" hidden="1" customWidth="1"/>
    <col min="3586" max="3586" width="11.7109375" style="25" customWidth="1"/>
    <col min="3587" max="3587" width="14.7109375" style="25" customWidth="1"/>
    <col min="3588" max="3588" width="9.7109375" style="25" customWidth="1"/>
    <col min="3589" max="3589" width="70.7109375" style="25" customWidth="1"/>
    <col min="3590" max="3590" width="11.7109375" style="25" customWidth="1"/>
    <col min="3591" max="3593" width="16.7109375" style="25" customWidth="1"/>
    <col min="3594" max="3597" width="9.140625" style="25" customWidth="1"/>
    <col min="3598" max="3601" width="9.140625" style="25" hidden="1" customWidth="1"/>
    <col min="3602" max="3840" width="9.140625" style="25" customWidth="1"/>
    <col min="3841" max="3841" width="9.140625" style="25" hidden="1" customWidth="1"/>
    <col min="3842" max="3842" width="11.7109375" style="25" customWidth="1"/>
    <col min="3843" max="3843" width="14.7109375" style="25" customWidth="1"/>
    <col min="3844" max="3844" width="9.7109375" style="25" customWidth="1"/>
    <col min="3845" max="3845" width="70.7109375" style="25" customWidth="1"/>
    <col min="3846" max="3846" width="11.7109375" style="25" customWidth="1"/>
    <col min="3847" max="3849" width="16.7109375" style="25" customWidth="1"/>
    <col min="3850" max="3853" width="9.140625" style="25" customWidth="1"/>
    <col min="3854" max="3857" width="9.140625" style="25" hidden="1" customWidth="1"/>
    <col min="3858" max="4096" width="9.140625" style="25" customWidth="1"/>
    <col min="4097" max="4097" width="9.140625" style="25" hidden="1" customWidth="1"/>
    <col min="4098" max="4098" width="11.7109375" style="25" customWidth="1"/>
    <col min="4099" max="4099" width="14.7109375" style="25" customWidth="1"/>
    <col min="4100" max="4100" width="9.7109375" style="25" customWidth="1"/>
    <col min="4101" max="4101" width="70.7109375" style="25" customWidth="1"/>
    <col min="4102" max="4102" width="11.7109375" style="25" customWidth="1"/>
    <col min="4103" max="4105" width="16.7109375" style="25" customWidth="1"/>
    <col min="4106" max="4109" width="9.140625" style="25" customWidth="1"/>
    <col min="4110" max="4113" width="9.140625" style="25" hidden="1" customWidth="1"/>
    <col min="4114" max="4352" width="9.140625" style="25" customWidth="1"/>
    <col min="4353" max="4353" width="9.140625" style="25" hidden="1" customWidth="1"/>
    <col min="4354" max="4354" width="11.7109375" style="25" customWidth="1"/>
    <col min="4355" max="4355" width="14.7109375" style="25" customWidth="1"/>
    <col min="4356" max="4356" width="9.7109375" style="25" customWidth="1"/>
    <col min="4357" max="4357" width="70.7109375" style="25" customWidth="1"/>
    <col min="4358" max="4358" width="11.7109375" style="25" customWidth="1"/>
    <col min="4359" max="4361" width="16.7109375" style="25" customWidth="1"/>
    <col min="4362" max="4365" width="9.140625" style="25" customWidth="1"/>
    <col min="4366" max="4369" width="9.140625" style="25" hidden="1" customWidth="1"/>
    <col min="4370" max="4608" width="9.140625" style="25" customWidth="1"/>
    <col min="4609" max="4609" width="9.140625" style="25" hidden="1" customWidth="1"/>
    <col min="4610" max="4610" width="11.7109375" style="25" customWidth="1"/>
    <col min="4611" max="4611" width="14.7109375" style="25" customWidth="1"/>
    <col min="4612" max="4612" width="9.7109375" style="25" customWidth="1"/>
    <col min="4613" max="4613" width="70.7109375" style="25" customWidth="1"/>
    <col min="4614" max="4614" width="11.7109375" style="25" customWidth="1"/>
    <col min="4615" max="4617" width="16.7109375" style="25" customWidth="1"/>
    <col min="4618" max="4621" width="9.140625" style="25" customWidth="1"/>
    <col min="4622" max="4625" width="9.140625" style="25" hidden="1" customWidth="1"/>
    <col min="4626" max="4864" width="9.140625" style="25" customWidth="1"/>
    <col min="4865" max="4865" width="9.140625" style="25" hidden="1" customWidth="1"/>
    <col min="4866" max="4866" width="11.7109375" style="25" customWidth="1"/>
    <col min="4867" max="4867" width="14.7109375" style="25" customWidth="1"/>
    <col min="4868" max="4868" width="9.7109375" style="25" customWidth="1"/>
    <col min="4869" max="4869" width="70.7109375" style="25" customWidth="1"/>
    <col min="4870" max="4870" width="11.7109375" style="25" customWidth="1"/>
    <col min="4871" max="4873" width="16.7109375" style="25" customWidth="1"/>
    <col min="4874" max="4877" width="9.140625" style="25" customWidth="1"/>
    <col min="4878" max="4881" width="9.140625" style="25" hidden="1" customWidth="1"/>
    <col min="4882" max="5120" width="9.140625" style="25" customWidth="1"/>
    <col min="5121" max="5121" width="9.140625" style="25" hidden="1" customWidth="1"/>
    <col min="5122" max="5122" width="11.7109375" style="25" customWidth="1"/>
    <col min="5123" max="5123" width="14.7109375" style="25" customWidth="1"/>
    <col min="5124" max="5124" width="9.7109375" style="25" customWidth="1"/>
    <col min="5125" max="5125" width="70.7109375" style="25" customWidth="1"/>
    <col min="5126" max="5126" width="11.7109375" style="25" customWidth="1"/>
    <col min="5127" max="5129" width="16.7109375" style="25" customWidth="1"/>
    <col min="5130" max="5133" width="9.140625" style="25" customWidth="1"/>
    <col min="5134" max="5137" width="9.140625" style="25" hidden="1" customWidth="1"/>
    <col min="5138" max="5376" width="9.140625" style="25" customWidth="1"/>
    <col min="5377" max="5377" width="9.140625" style="25" hidden="1" customWidth="1"/>
    <col min="5378" max="5378" width="11.7109375" style="25" customWidth="1"/>
    <col min="5379" max="5379" width="14.7109375" style="25" customWidth="1"/>
    <col min="5380" max="5380" width="9.7109375" style="25" customWidth="1"/>
    <col min="5381" max="5381" width="70.7109375" style="25" customWidth="1"/>
    <col min="5382" max="5382" width="11.7109375" style="25" customWidth="1"/>
    <col min="5383" max="5385" width="16.7109375" style="25" customWidth="1"/>
    <col min="5386" max="5389" width="9.140625" style="25" customWidth="1"/>
    <col min="5390" max="5393" width="9.140625" style="25" hidden="1" customWidth="1"/>
    <col min="5394" max="5632" width="9.140625" style="25" customWidth="1"/>
    <col min="5633" max="5633" width="9.140625" style="25" hidden="1" customWidth="1"/>
    <col min="5634" max="5634" width="11.7109375" style="25" customWidth="1"/>
    <col min="5635" max="5635" width="14.7109375" style="25" customWidth="1"/>
    <col min="5636" max="5636" width="9.7109375" style="25" customWidth="1"/>
    <col min="5637" max="5637" width="70.7109375" style="25" customWidth="1"/>
    <col min="5638" max="5638" width="11.7109375" style="25" customWidth="1"/>
    <col min="5639" max="5641" width="16.7109375" style="25" customWidth="1"/>
    <col min="5642" max="5645" width="9.140625" style="25" customWidth="1"/>
    <col min="5646" max="5649" width="9.140625" style="25" hidden="1" customWidth="1"/>
    <col min="5650" max="5888" width="9.140625" style="25" customWidth="1"/>
    <col min="5889" max="5889" width="9.140625" style="25" hidden="1" customWidth="1"/>
    <col min="5890" max="5890" width="11.7109375" style="25" customWidth="1"/>
    <col min="5891" max="5891" width="14.7109375" style="25" customWidth="1"/>
    <col min="5892" max="5892" width="9.7109375" style="25" customWidth="1"/>
    <col min="5893" max="5893" width="70.7109375" style="25" customWidth="1"/>
    <col min="5894" max="5894" width="11.7109375" style="25" customWidth="1"/>
    <col min="5895" max="5897" width="16.7109375" style="25" customWidth="1"/>
    <col min="5898" max="5901" width="9.140625" style="25" customWidth="1"/>
    <col min="5902" max="5905" width="9.140625" style="25" hidden="1" customWidth="1"/>
    <col min="5906" max="6144" width="9.140625" style="25" customWidth="1"/>
    <col min="6145" max="6145" width="9.140625" style="25" hidden="1" customWidth="1"/>
    <col min="6146" max="6146" width="11.7109375" style="25" customWidth="1"/>
    <col min="6147" max="6147" width="14.7109375" style="25" customWidth="1"/>
    <col min="6148" max="6148" width="9.7109375" style="25" customWidth="1"/>
    <col min="6149" max="6149" width="70.7109375" style="25" customWidth="1"/>
    <col min="6150" max="6150" width="11.7109375" style="25" customWidth="1"/>
    <col min="6151" max="6153" width="16.7109375" style="25" customWidth="1"/>
    <col min="6154" max="6157" width="9.140625" style="25" customWidth="1"/>
    <col min="6158" max="6161" width="9.140625" style="25" hidden="1" customWidth="1"/>
    <col min="6162" max="6400" width="9.140625" style="25" customWidth="1"/>
    <col min="6401" max="6401" width="9.140625" style="25" hidden="1" customWidth="1"/>
    <col min="6402" max="6402" width="11.7109375" style="25" customWidth="1"/>
    <col min="6403" max="6403" width="14.7109375" style="25" customWidth="1"/>
    <col min="6404" max="6404" width="9.7109375" style="25" customWidth="1"/>
    <col min="6405" max="6405" width="70.7109375" style="25" customWidth="1"/>
    <col min="6406" max="6406" width="11.7109375" style="25" customWidth="1"/>
    <col min="6407" max="6409" width="16.7109375" style="25" customWidth="1"/>
    <col min="6410" max="6413" width="9.140625" style="25" customWidth="1"/>
    <col min="6414" max="6417" width="9.140625" style="25" hidden="1" customWidth="1"/>
    <col min="6418" max="6656" width="9.140625" style="25" customWidth="1"/>
    <col min="6657" max="6657" width="9.140625" style="25" hidden="1" customWidth="1"/>
    <col min="6658" max="6658" width="11.7109375" style="25" customWidth="1"/>
    <col min="6659" max="6659" width="14.7109375" style="25" customWidth="1"/>
    <col min="6660" max="6660" width="9.7109375" style="25" customWidth="1"/>
    <col min="6661" max="6661" width="70.7109375" style="25" customWidth="1"/>
    <col min="6662" max="6662" width="11.7109375" style="25" customWidth="1"/>
    <col min="6663" max="6665" width="16.7109375" style="25" customWidth="1"/>
    <col min="6666" max="6669" width="9.140625" style="25" customWidth="1"/>
    <col min="6670" max="6673" width="9.140625" style="25" hidden="1" customWidth="1"/>
    <col min="6674" max="6912" width="9.140625" style="25" customWidth="1"/>
    <col min="6913" max="6913" width="9.140625" style="25" hidden="1" customWidth="1"/>
    <col min="6914" max="6914" width="11.7109375" style="25" customWidth="1"/>
    <col min="6915" max="6915" width="14.7109375" style="25" customWidth="1"/>
    <col min="6916" max="6916" width="9.7109375" style="25" customWidth="1"/>
    <col min="6917" max="6917" width="70.7109375" style="25" customWidth="1"/>
    <col min="6918" max="6918" width="11.7109375" style="25" customWidth="1"/>
    <col min="6919" max="6921" width="16.7109375" style="25" customWidth="1"/>
    <col min="6922" max="6925" width="9.140625" style="25" customWidth="1"/>
    <col min="6926" max="6929" width="9.140625" style="25" hidden="1" customWidth="1"/>
    <col min="6930" max="7168" width="9.140625" style="25" customWidth="1"/>
    <col min="7169" max="7169" width="9.140625" style="25" hidden="1" customWidth="1"/>
    <col min="7170" max="7170" width="11.7109375" style="25" customWidth="1"/>
    <col min="7171" max="7171" width="14.7109375" style="25" customWidth="1"/>
    <col min="7172" max="7172" width="9.7109375" style="25" customWidth="1"/>
    <col min="7173" max="7173" width="70.7109375" style="25" customWidth="1"/>
    <col min="7174" max="7174" width="11.7109375" style="25" customWidth="1"/>
    <col min="7175" max="7177" width="16.7109375" style="25" customWidth="1"/>
    <col min="7178" max="7181" width="9.140625" style="25" customWidth="1"/>
    <col min="7182" max="7185" width="9.140625" style="25" hidden="1" customWidth="1"/>
    <col min="7186" max="7424" width="9.140625" style="25" customWidth="1"/>
    <col min="7425" max="7425" width="9.140625" style="25" hidden="1" customWidth="1"/>
    <col min="7426" max="7426" width="11.7109375" style="25" customWidth="1"/>
    <col min="7427" max="7427" width="14.7109375" style="25" customWidth="1"/>
    <col min="7428" max="7428" width="9.7109375" style="25" customWidth="1"/>
    <col min="7429" max="7429" width="70.7109375" style="25" customWidth="1"/>
    <col min="7430" max="7430" width="11.7109375" style="25" customWidth="1"/>
    <col min="7431" max="7433" width="16.7109375" style="25" customWidth="1"/>
    <col min="7434" max="7437" width="9.140625" style="25" customWidth="1"/>
    <col min="7438" max="7441" width="9.140625" style="25" hidden="1" customWidth="1"/>
    <col min="7442" max="7680" width="9.140625" style="25" customWidth="1"/>
    <col min="7681" max="7681" width="9.140625" style="25" hidden="1" customWidth="1"/>
    <col min="7682" max="7682" width="11.7109375" style="25" customWidth="1"/>
    <col min="7683" max="7683" width="14.7109375" style="25" customWidth="1"/>
    <col min="7684" max="7684" width="9.7109375" style="25" customWidth="1"/>
    <col min="7685" max="7685" width="70.7109375" style="25" customWidth="1"/>
    <col min="7686" max="7686" width="11.7109375" style="25" customWidth="1"/>
    <col min="7687" max="7689" width="16.7109375" style="25" customWidth="1"/>
    <col min="7690" max="7693" width="9.140625" style="25" customWidth="1"/>
    <col min="7694" max="7697" width="9.140625" style="25" hidden="1" customWidth="1"/>
    <col min="7698" max="7936" width="9.140625" style="25" customWidth="1"/>
    <col min="7937" max="7937" width="9.140625" style="25" hidden="1" customWidth="1"/>
    <col min="7938" max="7938" width="11.7109375" style="25" customWidth="1"/>
    <col min="7939" max="7939" width="14.7109375" style="25" customWidth="1"/>
    <col min="7940" max="7940" width="9.7109375" style="25" customWidth="1"/>
    <col min="7941" max="7941" width="70.7109375" style="25" customWidth="1"/>
    <col min="7942" max="7942" width="11.7109375" style="25" customWidth="1"/>
    <col min="7943" max="7945" width="16.7109375" style="25" customWidth="1"/>
    <col min="7946" max="7949" width="9.140625" style="25" customWidth="1"/>
    <col min="7950" max="7953" width="9.140625" style="25" hidden="1" customWidth="1"/>
    <col min="7954" max="8192" width="9.140625" style="25" customWidth="1"/>
    <col min="8193" max="8193" width="9.140625" style="25" hidden="1" customWidth="1"/>
    <col min="8194" max="8194" width="11.7109375" style="25" customWidth="1"/>
    <col min="8195" max="8195" width="14.7109375" style="25" customWidth="1"/>
    <col min="8196" max="8196" width="9.7109375" style="25" customWidth="1"/>
    <col min="8197" max="8197" width="70.7109375" style="25" customWidth="1"/>
    <col min="8198" max="8198" width="11.7109375" style="25" customWidth="1"/>
    <col min="8199" max="8201" width="16.7109375" style="25" customWidth="1"/>
    <col min="8202" max="8205" width="9.140625" style="25" customWidth="1"/>
    <col min="8206" max="8209" width="9.140625" style="25" hidden="1" customWidth="1"/>
    <col min="8210" max="8448" width="9.140625" style="25" customWidth="1"/>
    <col min="8449" max="8449" width="9.140625" style="25" hidden="1" customWidth="1"/>
    <col min="8450" max="8450" width="11.7109375" style="25" customWidth="1"/>
    <col min="8451" max="8451" width="14.7109375" style="25" customWidth="1"/>
    <col min="8452" max="8452" width="9.7109375" style="25" customWidth="1"/>
    <col min="8453" max="8453" width="70.7109375" style="25" customWidth="1"/>
    <col min="8454" max="8454" width="11.7109375" style="25" customWidth="1"/>
    <col min="8455" max="8457" width="16.7109375" style="25" customWidth="1"/>
    <col min="8458" max="8461" width="9.140625" style="25" customWidth="1"/>
    <col min="8462" max="8465" width="9.140625" style="25" hidden="1" customWidth="1"/>
    <col min="8466" max="8704" width="9.140625" style="25" customWidth="1"/>
    <col min="8705" max="8705" width="9.140625" style="25" hidden="1" customWidth="1"/>
    <col min="8706" max="8706" width="11.7109375" style="25" customWidth="1"/>
    <col min="8707" max="8707" width="14.7109375" style="25" customWidth="1"/>
    <col min="8708" max="8708" width="9.7109375" style="25" customWidth="1"/>
    <col min="8709" max="8709" width="70.7109375" style="25" customWidth="1"/>
    <col min="8710" max="8710" width="11.7109375" style="25" customWidth="1"/>
    <col min="8711" max="8713" width="16.7109375" style="25" customWidth="1"/>
    <col min="8714" max="8717" width="9.140625" style="25" customWidth="1"/>
    <col min="8718" max="8721" width="9.140625" style="25" hidden="1" customWidth="1"/>
    <col min="8722" max="8960" width="9.140625" style="25" customWidth="1"/>
    <col min="8961" max="8961" width="9.140625" style="25" hidden="1" customWidth="1"/>
    <col min="8962" max="8962" width="11.7109375" style="25" customWidth="1"/>
    <col min="8963" max="8963" width="14.7109375" style="25" customWidth="1"/>
    <col min="8964" max="8964" width="9.7109375" style="25" customWidth="1"/>
    <col min="8965" max="8965" width="70.7109375" style="25" customWidth="1"/>
    <col min="8966" max="8966" width="11.7109375" style="25" customWidth="1"/>
    <col min="8967" max="8969" width="16.7109375" style="25" customWidth="1"/>
    <col min="8970" max="8973" width="9.140625" style="25" customWidth="1"/>
    <col min="8974" max="8977" width="9.140625" style="25" hidden="1" customWidth="1"/>
    <col min="8978" max="9216" width="9.140625" style="25" customWidth="1"/>
    <col min="9217" max="9217" width="9.140625" style="25" hidden="1" customWidth="1"/>
    <col min="9218" max="9218" width="11.7109375" style="25" customWidth="1"/>
    <col min="9219" max="9219" width="14.7109375" style="25" customWidth="1"/>
    <col min="9220" max="9220" width="9.7109375" style="25" customWidth="1"/>
    <col min="9221" max="9221" width="70.7109375" style="25" customWidth="1"/>
    <col min="9222" max="9222" width="11.7109375" style="25" customWidth="1"/>
    <col min="9223" max="9225" width="16.7109375" style="25" customWidth="1"/>
    <col min="9226" max="9229" width="9.140625" style="25" customWidth="1"/>
    <col min="9230" max="9233" width="9.140625" style="25" hidden="1" customWidth="1"/>
    <col min="9234" max="9472" width="9.140625" style="25" customWidth="1"/>
    <col min="9473" max="9473" width="9.140625" style="25" hidden="1" customWidth="1"/>
    <col min="9474" max="9474" width="11.7109375" style="25" customWidth="1"/>
    <col min="9475" max="9475" width="14.7109375" style="25" customWidth="1"/>
    <col min="9476" max="9476" width="9.7109375" style="25" customWidth="1"/>
    <col min="9477" max="9477" width="70.7109375" style="25" customWidth="1"/>
    <col min="9478" max="9478" width="11.7109375" style="25" customWidth="1"/>
    <col min="9479" max="9481" width="16.7109375" style="25" customWidth="1"/>
    <col min="9482" max="9485" width="9.140625" style="25" customWidth="1"/>
    <col min="9486" max="9489" width="9.140625" style="25" hidden="1" customWidth="1"/>
    <col min="9490" max="9728" width="9.140625" style="25" customWidth="1"/>
    <col min="9729" max="9729" width="9.140625" style="25" hidden="1" customWidth="1"/>
    <col min="9730" max="9730" width="11.7109375" style="25" customWidth="1"/>
    <col min="9731" max="9731" width="14.7109375" style="25" customWidth="1"/>
    <col min="9732" max="9732" width="9.7109375" style="25" customWidth="1"/>
    <col min="9733" max="9733" width="70.7109375" style="25" customWidth="1"/>
    <col min="9734" max="9734" width="11.7109375" style="25" customWidth="1"/>
    <col min="9735" max="9737" width="16.7109375" style="25" customWidth="1"/>
    <col min="9738" max="9741" width="9.140625" style="25" customWidth="1"/>
    <col min="9742" max="9745" width="9.140625" style="25" hidden="1" customWidth="1"/>
    <col min="9746" max="9984" width="9.140625" style="25" customWidth="1"/>
    <col min="9985" max="9985" width="9.140625" style="25" hidden="1" customWidth="1"/>
    <col min="9986" max="9986" width="11.7109375" style="25" customWidth="1"/>
    <col min="9987" max="9987" width="14.7109375" style="25" customWidth="1"/>
    <col min="9988" max="9988" width="9.7109375" style="25" customWidth="1"/>
    <col min="9989" max="9989" width="70.7109375" style="25" customWidth="1"/>
    <col min="9990" max="9990" width="11.7109375" style="25" customWidth="1"/>
    <col min="9991" max="9993" width="16.7109375" style="25" customWidth="1"/>
    <col min="9994" max="9997" width="9.140625" style="25" customWidth="1"/>
    <col min="9998" max="10001" width="9.140625" style="25" hidden="1" customWidth="1"/>
    <col min="10002" max="10240" width="9.140625" style="25" customWidth="1"/>
    <col min="10241" max="10241" width="9.140625" style="25" hidden="1" customWidth="1"/>
    <col min="10242" max="10242" width="11.7109375" style="25" customWidth="1"/>
    <col min="10243" max="10243" width="14.7109375" style="25" customWidth="1"/>
    <col min="10244" max="10244" width="9.7109375" style="25" customWidth="1"/>
    <col min="10245" max="10245" width="70.7109375" style="25" customWidth="1"/>
    <col min="10246" max="10246" width="11.7109375" style="25" customWidth="1"/>
    <col min="10247" max="10249" width="16.7109375" style="25" customWidth="1"/>
    <col min="10250" max="10253" width="9.140625" style="25" customWidth="1"/>
    <col min="10254" max="10257" width="9.140625" style="25" hidden="1" customWidth="1"/>
    <col min="10258" max="10496" width="9.140625" style="25" customWidth="1"/>
    <col min="10497" max="10497" width="9.140625" style="25" hidden="1" customWidth="1"/>
    <col min="10498" max="10498" width="11.7109375" style="25" customWidth="1"/>
    <col min="10499" max="10499" width="14.7109375" style="25" customWidth="1"/>
    <col min="10500" max="10500" width="9.7109375" style="25" customWidth="1"/>
    <col min="10501" max="10501" width="70.7109375" style="25" customWidth="1"/>
    <col min="10502" max="10502" width="11.7109375" style="25" customWidth="1"/>
    <col min="10503" max="10505" width="16.7109375" style="25" customWidth="1"/>
    <col min="10506" max="10509" width="9.140625" style="25" customWidth="1"/>
    <col min="10510" max="10513" width="9.140625" style="25" hidden="1" customWidth="1"/>
    <col min="10514" max="10752" width="9.140625" style="25" customWidth="1"/>
    <col min="10753" max="10753" width="9.140625" style="25" hidden="1" customWidth="1"/>
    <col min="10754" max="10754" width="11.7109375" style="25" customWidth="1"/>
    <col min="10755" max="10755" width="14.7109375" style="25" customWidth="1"/>
    <col min="10756" max="10756" width="9.7109375" style="25" customWidth="1"/>
    <col min="10757" max="10757" width="70.7109375" style="25" customWidth="1"/>
    <col min="10758" max="10758" width="11.7109375" style="25" customWidth="1"/>
    <col min="10759" max="10761" width="16.7109375" style="25" customWidth="1"/>
    <col min="10762" max="10765" width="9.140625" style="25" customWidth="1"/>
    <col min="10766" max="10769" width="9.140625" style="25" hidden="1" customWidth="1"/>
    <col min="10770" max="11008" width="9.140625" style="25" customWidth="1"/>
    <col min="11009" max="11009" width="9.140625" style="25" hidden="1" customWidth="1"/>
    <col min="11010" max="11010" width="11.7109375" style="25" customWidth="1"/>
    <col min="11011" max="11011" width="14.7109375" style="25" customWidth="1"/>
    <col min="11012" max="11012" width="9.7109375" style="25" customWidth="1"/>
    <col min="11013" max="11013" width="70.7109375" style="25" customWidth="1"/>
    <col min="11014" max="11014" width="11.7109375" style="25" customWidth="1"/>
    <col min="11015" max="11017" width="16.7109375" style="25" customWidth="1"/>
    <col min="11018" max="11021" width="9.140625" style="25" customWidth="1"/>
    <col min="11022" max="11025" width="9.140625" style="25" hidden="1" customWidth="1"/>
    <col min="11026" max="11264" width="9.140625" style="25" customWidth="1"/>
    <col min="11265" max="11265" width="9.140625" style="25" hidden="1" customWidth="1"/>
    <col min="11266" max="11266" width="11.7109375" style="25" customWidth="1"/>
    <col min="11267" max="11267" width="14.7109375" style="25" customWidth="1"/>
    <col min="11268" max="11268" width="9.7109375" style="25" customWidth="1"/>
    <col min="11269" max="11269" width="70.7109375" style="25" customWidth="1"/>
    <col min="11270" max="11270" width="11.7109375" style="25" customWidth="1"/>
    <col min="11271" max="11273" width="16.7109375" style="25" customWidth="1"/>
    <col min="11274" max="11277" width="9.140625" style="25" customWidth="1"/>
    <col min="11278" max="11281" width="9.140625" style="25" hidden="1" customWidth="1"/>
    <col min="11282" max="11520" width="9.140625" style="25" customWidth="1"/>
    <col min="11521" max="11521" width="9.140625" style="25" hidden="1" customWidth="1"/>
    <col min="11522" max="11522" width="11.7109375" style="25" customWidth="1"/>
    <col min="11523" max="11523" width="14.7109375" style="25" customWidth="1"/>
    <col min="11524" max="11524" width="9.7109375" style="25" customWidth="1"/>
    <col min="11525" max="11525" width="70.7109375" style="25" customWidth="1"/>
    <col min="11526" max="11526" width="11.7109375" style="25" customWidth="1"/>
    <col min="11527" max="11529" width="16.7109375" style="25" customWidth="1"/>
    <col min="11530" max="11533" width="9.140625" style="25" customWidth="1"/>
    <col min="11534" max="11537" width="9.140625" style="25" hidden="1" customWidth="1"/>
    <col min="11538" max="11776" width="9.140625" style="25" customWidth="1"/>
    <col min="11777" max="11777" width="9.140625" style="25" hidden="1" customWidth="1"/>
    <col min="11778" max="11778" width="11.7109375" style="25" customWidth="1"/>
    <col min="11779" max="11779" width="14.7109375" style="25" customWidth="1"/>
    <col min="11780" max="11780" width="9.7109375" style="25" customWidth="1"/>
    <col min="11781" max="11781" width="70.7109375" style="25" customWidth="1"/>
    <col min="11782" max="11782" width="11.7109375" style="25" customWidth="1"/>
    <col min="11783" max="11785" width="16.7109375" style="25" customWidth="1"/>
    <col min="11786" max="11789" width="9.140625" style="25" customWidth="1"/>
    <col min="11790" max="11793" width="9.140625" style="25" hidden="1" customWidth="1"/>
    <col min="11794" max="12032" width="9.140625" style="25" customWidth="1"/>
    <col min="12033" max="12033" width="9.140625" style="25" hidden="1" customWidth="1"/>
    <col min="12034" max="12034" width="11.7109375" style="25" customWidth="1"/>
    <col min="12035" max="12035" width="14.7109375" style="25" customWidth="1"/>
    <col min="12036" max="12036" width="9.7109375" style="25" customWidth="1"/>
    <col min="12037" max="12037" width="70.7109375" style="25" customWidth="1"/>
    <col min="12038" max="12038" width="11.7109375" style="25" customWidth="1"/>
    <col min="12039" max="12041" width="16.7109375" style="25" customWidth="1"/>
    <col min="12042" max="12045" width="9.140625" style="25" customWidth="1"/>
    <col min="12046" max="12049" width="9.140625" style="25" hidden="1" customWidth="1"/>
    <col min="12050" max="12288" width="9.140625" style="25" customWidth="1"/>
    <col min="12289" max="12289" width="9.140625" style="25" hidden="1" customWidth="1"/>
    <col min="12290" max="12290" width="11.7109375" style="25" customWidth="1"/>
    <col min="12291" max="12291" width="14.7109375" style="25" customWidth="1"/>
    <col min="12292" max="12292" width="9.7109375" style="25" customWidth="1"/>
    <col min="12293" max="12293" width="70.7109375" style="25" customWidth="1"/>
    <col min="12294" max="12294" width="11.7109375" style="25" customWidth="1"/>
    <col min="12295" max="12297" width="16.7109375" style="25" customWidth="1"/>
    <col min="12298" max="12301" width="9.140625" style="25" customWidth="1"/>
    <col min="12302" max="12305" width="9.140625" style="25" hidden="1" customWidth="1"/>
    <col min="12306" max="12544" width="9.140625" style="25" customWidth="1"/>
    <col min="12545" max="12545" width="9.140625" style="25" hidden="1" customWidth="1"/>
    <col min="12546" max="12546" width="11.7109375" style="25" customWidth="1"/>
    <col min="12547" max="12547" width="14.7109375" style="25" customWidth="1"/>
    <col min="12548" max="12548" width="9.7109375" style="25" customWidth="1"/>
    <col min="12549" max="12549" width="70.7109375" style="25" customWidth="1"/>
    <col min="12550" max="12550" width="11.7109375" style="25" customWidth="1"/>
    <col min="12551" max="12553" width="16.7109375" style="25" customWidth="1"/>
    <col min="12554" max="12557" width="9.140625" style="25" customWidth="1"/>
    <col min="12558" max="12561" width="9.140625" style="25" hidden="1" customWidth="1"/>
    <col min="12562" max="12800" width="9.140625" style="25" customWidth="1"/>
    <col min="12801" max="12801" width="9.140625" style="25" hidden="1" customWidth="1"/>
    <col min="12802" max="12802" width="11.7109375" style="25" customWidth="1"/>
    <col min="12803" max="12803" width="14.7109375" style="25" customWidth="1"/>
    <col min="12804" max="12804" width="9.7109375" style="25" customWidth="1"/>
    <col min="12805" max="12805" width="70.7109375" style="25" customWidth="1"/>
    <col min="12806" max="12806" width="11.7109375" style="25" customWidth="1"/>
    <col min="12807" max="12809" width="16.7109375" style="25" customWidth="1"/>
    <col min="12810" max="12813" width="9.140625" style="25" customWidth="1"/>
    <col min="12814" max="12817" width="9.140625" style="25" hidden="1" customWidth="1"/>
    <col min="12818" max="13056" width="9.140625" style="25" customWidth="1"/>
    <col min="13057" max="13057" width="9.140625" style="25" hidden="1" customWidth="1"/>
    <col min="13058" max="13058" width="11.7109375" style="25" customWidth="1"/>
    <col min="13059" max="13059" width="14.7109375" style="25" customWidth="1"/>
    <col min="13060" max="13060" width="9.7109375" style="25" customWidth="1"/>
    <col min="13061" max="13061" width="70.7109375" style="25" customWidth="1"/>
    <col min="13062" max="13062" width="11.7109375" style="25" customWidth="1"/>
    <col min="13063" max="13065" width="16.7109375" style="25" customWidth="1"/>
    <col min="13066" max="13069" width="9.140625" style="25" customWidth="1"/>
    <col min="13070" max="13073" width="9.140625" style="25" hidden="1" customWidth="1"/>
    <col min="13074" max="13312" width="9.140625" style="25" customWidth="1"/>
    <col min="13313" max="13313" width="9.140625" style="25" hidden="1" customWidth="1"/>
    <col min="13314" max="13314" width="11.7109375" style="25" customWidth="1"/>
    <col min="13315" max="13315" width="14.7109375" style="25" customWidth="1"/>
    <col min="13316" max="13316" width="9.7109375" style="25" customWidth="1"/>
    <col min="13317" max="13317" width="70.7109375" style="25" customWidth="1"/>
    <col min="13318" max="13318" width="11.7109375" style="25" customWidth="1"/>
    <col min="13319" max="13321" width="16.7109375" style="25" customWidth="1"/>
    <col min="13322" max="13325" width="9.140625" style="25" customWidth="1"/>
    <col min="13326" max="13329" width="9.140625" style="25" hidden="1" customWidth="1"/>
    <col min="13330" max="13568" width="9.140625" style="25" customWidth="1"/>
    <col min="13569" max="13569" width="9.140625" style="25" hidden="1" customWidth="1"/>
    <col min="13570" max="13570" width="11.7109375" style="25" customWidth="1"/>
    <col min="13571" max="13571" width="14.7109375" style="25" customWidth="1"/>
    <col min="13572" max="13572" width="9.7109375" style="25" customWidth="1"/>
    <col min="13573" max="13573" width="70.7109375" style="25" customWidth="1"/>
    <col min="13574" max="13574" width="11.7109375" style="25" customWidth="1"/>
    <col min="13575" max="13577" width="16.7109375" style="25" customWidth="1"/>
    <col min="13578" max="13581" width="9.140625" style="25" customWidth="1"/>
    <col min="13582" max="13585" width="9.140625" style="25" hidden="1" customWidth="1"/>
    <col min="13586" max="13824" width="9.140625" style="25" customWidth="1"/>
    <col min="13825" max="13825" width="9.140625" style="25" hidden="1" customWidth="1"/>
    <col min="13826" max="13826" width="11.7109375" style="25" customWidth="1"/>
    <col min="13827" max="13827" width="14.7109375" style="25" customWidth="1"/>
    <col min="13828" max="13828" width="9.7109375" style="25" customWidth="1"/>
    <col min="13829" max="13829" width="70.7109375" style="25" customWidth="1"/>
    <col min="13830" max="13830" width="11.7109375" style="25" customWidth="1"/>
    <col min="13831" max="13833" width="16.7109375" style="25" customWidth="1"/>
    <col min="13834" max="13837" width="9.140625" style="25" customWidth="1"/>
    <col min="13838" max="13841" width="9.140625" style="25" hidden="1" customWidth="1"/>
    <col min="13842" max="14080" width="9.140625" style="25" customWidth="1"/>
    <col min="14081" max="14081" width="9.140625" style="25" hidden="1" customWidth="1"/>
    <col min="14082" max="14082" width="11.7109375" style="25" customWidth="1"/>
    <col min="14083" max="14083" width="14.7109375" style="25" customWidth="1"/>
    <col min="14084" max="14084" width="9.7109375" style="25" customWidth="1"/>
    <col min="14085" max="14085" width="70.7109375" style="25" customWidth="1"/>
    <col min="14086" max="14086" width="11.7109375" style="25" customWidth="1"/>
    <col min="14087" max="14089" width="16.7109375" style="25" customWidth="1"/>
    <col min="14090" max="14093" width="9.140625" style="25" customWidth="1"/>
    <col min="14094" max="14097" width="9.140625" style="25" hidden="1" customWidth="1"/>
    <col min="14098" max="14336" width="9.140625" style="25" customWidth="1"/>
    <col min="14337" max="14337" width="9.140625" style="25" hidden="1" customWidth="1"/>
    <col min="14338" max="14338" width="11.7109375" style="25" customWidth="1"/>
    <col min="14339" max="14339" width="14.7109375" style="25" customWidth="1"/>
    <col min="14340" max="14340" width="9.7109375" style="25" customWidth="1"/>
    <col min="14341" max="14341" width="70.7109375" style="25" customWidth="1"/>
    <col min="14342" max="14342" width="11.7109375" style="25" customWidth="1"/>
    <col min="14343" max="14345" width="16.7109375" style="25" customWidth="1"/>
    <col min="14346" max="14349" width="9.140625" style="25" customWidth="1"/>
    <col min="14350" max="14353" width="9.140625" style="25" hidden="1" customWidth="1"/>
    <col min="14354" max="14592" width="9.140625" style="25" customWidth="1"/>
    <col min="14593" max="14593" width="9.140625" style="25" hidden="1" customWidth="1"/>
    <col min="14594" max="14594" width="11.7109375" style="25" customWidth="1"/>
    <col min="14595" max="14595" width="14.7109375" style="25" customWidth="1"/>
    <col min="14596" max="14596" width="9.7109375" style="25" customWidth="1"/>
    <col min="14597" max="14597" width="70.7109375" style="25" customWidth="1"/>
    <col min="14598" max="14598" width="11.7109375" style="25" customWidth="1"/>
    <col min="14599" max="14601" width="16.7109375" style="25" customWidth="1"/>
    <col min="14602" max="14605" width="9.140625" style="25" customWidth="1"/>
    <col min="14606" max="14609" width="9.140625" style="25" hidden="1" customWidth="1"/>
    <col min="14610" max="14848" width="9.140625" style="25" customWidth="1"/>
    <col min="14849" max="14849" width="9.140625" style="25" hidden="1" customWidth="1"/>
    <col min="14850" max="14850" width="11.7109375" style="25" customWidth="1"/>
    <col min="14851" max="14851" width="14.7109375" style="25" customWidth="1"/>
    <col min="14852" max="14852" width="9.7109375" style="25" customWidth="1"/>
    <col min="14853" max="14853" width="70.7109375" style="25" customWidth="1"/>
    <col min="14854" max="14854" width="11.7109375" style="25" customWidth="1"/>
    <col min="14855" max="14857" width="16.7109375" style="25" customWidth="1"/>
    <col min="14858" max="14861" width="9.140625" style="25" customWidth="1"/>
    <col min="14862" max="14865" width="9.140625" style="25" hidden="1" customWidth="1"/>
    <col min="14866" max="15104" width="9.140625" style="25" customWidth="1"/>
    <col min="15105" max="15105" width="9.140625" style="25" hidden="1" customWidth="1"/>
    <col min="15106" max="15106" width="11.7109375" style="25" customWidth="1"/>
    <col min="15107" max="15107" width="14.7109375" style="25" customWidth="1"/>
    <col min="15108" max="15108" width="9.7109375" style="25" customWidth="1"/>
    <col min="15109" max="15109" width="70.7109375" style="25" customWidth="1"/>
    <col min="15110" max="15110" width="11.7109375" style="25" customWidth="1"/>
    <col min="15111" max="15113" width="16.7109375" style="25" customWidth="1"/>
    <col min="15114" max="15117" width="9.140625" style="25" customWidth="1"/>
    <col min="15118" max="15121" width="9.140625" style="25" hidden="1" customWidth="1"/>
    <col min="15122" max="15360" width="9.140625" style="25" customWidth="1"/>
    <col min="15361" max="15361" width="9.140625" style="25" hidden="1" customWidth="1"/>
    <col min="15362" max="15362" width="11.7109375" style="25" customWidth="1"/>
    <col min="15363" max="15363" width="14.7109375" style="25" customWidth="1"/>
    <col min="15364" max="15364" width="9.7109375" style="25" customWidth="1"/>
    <col min="15365" max="15365" width="70.7109375" style="25" customWidth="1"/>
    <col min="15366" max="15366" width="11.7109375" style="25" customWidth="1"/>
    <col min="15367" max="15369" width="16.7109375" style="25" customWidth="1"/>
    <col min="15370" max="15373" width="9.140625" style="25" customWidth="1"/>
    <col min="15374" max="15377" width="9.140625" style="25" hidden="1" customWidth="1"/>
    <col min="15378" max="15616" width="9.140625" style="25" customWidth="1"/>
    <col min="15617" max="15617" width="9.140625" style="25" hidden="1" customWidth="1"/>
    <col min="15618" max="15618" width="11.7109375" style="25" customWidth="1"/>
    <col min="15619" max="15619" width="14.7109375" style="25" customWidth="1"/>
    <col min="15620" max="15620" width="9.7109375" style="25" customWidth="1"/>
    <col min="15621" max="15621" width="70.7109375" style="25" customWidth="1"/>
    <col min="15622" max="15622" width="11.7109375" style="25" customWidth="1"/>
    <col min="15623" max="15625" width="16.7109375" style="25" customWidth="1"/>
    <col min="15626" max="15629" width="9.140625" style="25" customWidth="1"/>
    <col min="15630" max="15633" width="9.140625" style="25" hidden="1" customWidth="1"/>
    <col min="15634" max="15872" width="9.140625" style="25" customWidth="1"/>
    <col min="15873" max="15873" width="9.140625" style="25" hidden="1" customWidth="1"/>
    <col min="15874" max="15874" width="11.7109375" style="25" customWidth="1"/>
    <col min="15875" max="15875" width="14.7109375" style="25" customWidth="1"/>
    <col min="15876" max="15876" width="9.7109375" style="25" customWidth="1"/>
    <col min="15877" max="15877" width="70.7109375" style="25" customWidth="1"/>
    <col min="15878" max="15878" width="11.7109375" style="25" customWidth="1"/>
    <col min="15879" max="15881" width="16.7109375" style="25" customWidth="1"/>
    <col min="15882" max="15885" width="9.140625" style="25" customWidth="1"/>
    <col min="15886" max="15889" width="9.140625" style="25" hidden="1" customWidth="1"/>
    <col min="15890" max="16128" width="9.140625" style="25" customWidth="1"/>
    <col min="16129" max="16129" width="9.140625" style="25" hidden="1" customWidth="1"/>
    <col min="16130" max="16130" width="11.7109375" style="25" customWidth="1"/>
    <col min="16131" max="16131" width="14.7109375" style="25" customWidth="1"/>
    <col min="16132" max="16132" width="9.7109375" style="25" customWidth="1"/>
    <col min="16133" max="16133" width="70.7109375" style="25" customWidth="1"/>
    <col min="16134" max="16134" width="11.7109375" style="25" customWidth="1"/>
    <col min="16135" max="16137" width="16.7109375" style="25" customWidth="1"/>
    <col min="16138" max="16141" width="9.140625" style="25" customWidth="1"/>
    <col min="16142" max="16145" width="9.140625" style="25" hidden="1" customWidth="1"/>
    <col min="16146" max="16384" width="9.140625" style="25" customWidth="1"/>
  </cols>
  <sheetData>
    <row r="1" spans="1:15" ht="12.75" customHeight="1">
      <c r="A1" s="25" t="s">
        <v>0</v>
      </c>
      <c r="B1" s="26"/>
      <c r="C1" s="26"/>
      <c r="D1" s="26"/>
      <c r="E1" s="26" t="s">
        <v>2</v>
      </c>
      <c r="F1" s="26"/>
      <c r="G1" s="27"/>
      <c r="H1" s="27"/>
      <c r="I1" s="27"/>
      <c r="O1" s="25" t="s">
        <v>9</v>
      </c>
    </row>
    <row r="2" spans="2:15" ht="24.95" customHeight="1">
      <c r="B2" s="26"/>
      <c r="C2" s="26"/>
      <c r="D2" s="26"/>
      <c r="E2" s="82" t="s">
        <v>137</v>
      </c>
      <c r="F2" s="26"/>
      <c r="G2" s="27"/>
      <c r="H2" s="28"/>
      <c r="I2" s="28"/>
      <c r="N2" s="25">
        <f>0+N8</f>
        <v>0</v>
      </c>
      <c r="O2" s="25" t="s">
        <v>9</v>
      </c>
    </row>
    <row r="3" spans="1:15" ht="15" customHeight="1">
      <c r="A3" s="25" t="s">
        <v>1</v>
      </c>
      <c r="B3" s="29" t="s">
        <v>3</v>
      </c>
      <c r="C3" s="93"/>
      <c r="D3" s="94"/>
      <c r="E3" s="5" t="s">
        <v>103</v>
      </c>
      <c r="F3" s="26"/>
      <c r="G3" s="30"/>
      <c r="H3" s="32" t="s">
        <v>104</v>
      </c>
      <c r="I3" s="33">
        <f>0+I8</f>
        <v>0</v>
      </c>
      <c r="N3" s="25" t="s">
        <v>6</v>
      </c>
      <c r="O3" s="25" t="s">
        <v>11</v>
      </c>
    </row>
    <row r="4" spans="1:15" ht="12.75" customHeight="1">
      <c r="A4" s="25" t="s">
        <v>91</v>
      </c>
      <c r="B4" s="7" t="s">
        <v>5</v>
      </c>
      <c r="C4" s="93" t="s">
        <v>89</v>
      </c>
      <c r="D4" s="95"/>
      <c r="E4" s="5" t="s">
        <v>90</v>
      </c>
      <c r="F4" s="28"/>
      <c r="G4" s="28"/>
      <c r="H4" s="28"/>
      <c r="I4" s="28"/>
      <c r="N4" s="25" t="s">
        <v>8</v>
      </c>
      <c r="O4" s="25" t="s">
        <v>11</v>
      </c>
    </row>
    <row r="5" spans="1:9" ht="12.75" customHeight="1">
      <c r="A5" s="92" t="s">
        <v>12</v>
      </c>
      <c r="B5" s="92" t="s">
        <v>13</v>
      </c>
      <c r="C5" s="92" t="s">
        <v>15</v>
      </c>
      <c r="D5" s="92" t="s">
        <v>16</v>
      </c>
      <c r="E5" s="92" t="s">
        <v>17</v>
      </c>
      <c r="F5" s="92" t="s">
        <v>19</v>
      </c>
      <c r="G5" s="92" t="s">
        <v>21</v>
      </c>
      <c r="H5" s="92" t="s">
        <v>23</v>
      </c>
      <c r="I5" s="92"/>
    </row>
    <row r="6" spans="1:9" ht="12.75" customHeight="1">
      <c r="A6" s="92"/>
      <c r="B6" s="92"/>
      <c r="C6" s="92"/>
      <c r="D6" s="92"/>
      <c r="E6" s="92"/>
      <c r="F6" s="92"/>
      <c r="G6" s="92"/>
      <c r="H6" s="6" t="s">
        <v>24</v>
      </c>
      <c r="I6" s="6" t="s">
        <v>26</v>
      </c>
    </row>
    <row r="7" spans="1:9" ht="12.75" customHeight="1">
      <c r="A7" s="6" t="s">
        <v>10</v>
      </c>
      <c r="B7" s="6" t="s">
        <v>14</v>
      </c>
      <c r="C7" s="6" t="s">
        <v>11</v>
      </c>
      <c r="D7" s="6" t="s">
        <v>9</v>
      </c>
      <c r="E7" s="6" t="s">
        <v>18</v>
      </c>
      <c r="F7" s="6" t="s">
        <v>20</v>
      </c>
      <c r="G7" s="6" t="s">
        <v>22</v>
      </c>
      <c r="H7" s="6" t="s">
        <v>25</v>
      </c>
      <c r="I7" s="6" t="s">
        <v>27</v>
      </c>
    </row>
    <row r="8" spans="1:17" ht="12.75" customHeight="1">
      <c r="A8" s="31" t="s">
        <v>28</v>
      </c>
      <c r="B8" s="31"/>
      <c r="C8" s="11" t="s">
        <v>10</v>
      </c>
      <c r="D8" s="31"/>
      <c r="E8" s="12" t="s">
        <v>29</v>
      </c>
      <c r="F8" s="31"/>
      <c r="G8" s="31"/>
      <c r="H8" s="31"/>
      <c r="I8" s="13">
        <f>I9+I13+I17</f>
        <v>0</v>
      </c>
      <c r="N8" s="25">
        <f>0+Q8</f>
        <v>0</v>
      </c>
      <c r="P8" s="25">
        <f>0+I9+I13+I17</f>
        <v>0</v>
      </c>
      <c r="Q8" s="25">
        <f>0+N9+N13+N17</f>
        <v>0</v>
      </c>
    </row>
    <row r="9" spans="1:15" ht="25.5">
      <c r="A9" s="10" t="s">
        <v>30</v>
      </c>
      <c r="B9" s="14" t="s">
        <v>14</v>
      </c>
      <c r="C9" s="14" t="s">
        <v>92</v>
      </c>
      <c r="D9" s="10" t="s">
        <v>93</v>
      </c>
      <c r="E9" s="15" t="s">
        <v>94</v>
      </c>
      <c r="F9" s="16" t="s">
        <v>34</v>
      </c>
      <c r="G9" s="17">
        <v>1</v>
      </c>
      <c r="H9" s="18"/>
      <c r="I9" s="18">
        <f>ROUND(ROUND(H9,2)*ROUND(G9,3),2)</f>
        <v>0</v>
      </c>
      <c r="N9" s="25">
        <f>(I9*21)/100</f>
        <v>0</v>
      </c>
      <c r="O9" s="25" t="s">
        <v>11</v>
      </c>
    </row>
    <row r="10" spans="1:5" ht="12.75">
      <c r="A10" s="19" t="s">
        <v>35</v>
      </c>
      <c r="E10" s="20" t="s">
        <v>32</v>
      </c>
    </row>
    <row r="11" spans="1:5" ht="12.75">
      <c r="A11" s="21" t="s">
        <v>37</v>
      </c>
      <c r="E11" s="22" t="s">
        <v>95</v>
      </c>
    </row>
    <row r="12" spans="1:5" ht="12.75">
      <c r="A12" s="25" t="s">
        <v>38</v>
      </c>
      <c r="E12" s="20" t="s">
        <v>32</v>
      </c>
    </row>
    <row r="13" spans="1:15" ht="25.5">
      <c r="A13" s="10" t="s">
        <v>30</v>
      </c>
      <c r="B13" s="14" t="s">
        <v>11</v>
      </c>
      <c r="C13" s="14" t="s">
        <v>96</v>
      </c>
      <c r="D13" s="10" t="s">
        <v>93</v>
      </c>
      <c r="E13" s="15" t="s">
        <v>97</v>
      </c>
      <c r="F13" s="16" t="s">
        <v>34</v>
      </c>
      <c r="G13" s="17">
        <v>1</v>
      </c>
      <c r="H13" s="18"/>
      <c r="I13" s="18">
        <f>ROUND(ROUND(H13,2)*ROUND(G13,3),2)</f>
        <v>0</v>
      </c>
      <c r="N13" s="25">
        <f>(I13*21)/100</f>
        <v>0</v>
      </c>
      <c r="O13" s="25" t="s">
        <v>11</v>
      </c>
    </row>
    <row r="14" spans="1:5" ht="12.75">
      <c r="A14" s="19" t="s">
        <v>35</v>
      </c>
      <c r="E14" s="20" t="s">
        <v>98</v>
      </c>
    </row>
    <row r="15" spans="1:5" ht="12.75">
      <c r="A15" s="21" t="s">
        <v>37</v>
      </c>
      <c r="E15" s="22" t="s">
        <v>95</v>
      </c>
    </row>
    <row r="16" spans="1:5" ht="12.75">
      <c r="A16" s="25" t="s">
        <v>38</v>
      </c>
      <c r="E16" s="20" t="s">
        <v>32</v>
      </c>
    </row>
    <row r="17" spans="1:15" ht="12.75">
      <c r="A17" s="10" t="s">
        <v>30</v>
      </c>
      <c r="B17" s="14" t="s">
        <v>9</v>
      </c>
      <c r="C17" s="14" t="s">
        <v>99</v>
      </c>
      <c r="D17" s="10" t="s">
        <v>93</v>
      </c>
      <c r="E17" s="15" t="s">
        <v>100</v>
      </c>
      <c r="F17" s="16" t="s">
        <v>34</v>
      </c>
      <c r="G17" s="17">
        <v>1</v>
      </c>
      <c r="H17" s="18"/>
      <c r="I17" s="18">
        <f>ROUND(ROUND(H17,2)*ROUND(G17,3),2)</f>
        <v>0</v>
      </c>
      <c r="N17" s="25">
        <f>(I17*21)/100</f>
        <v>0</v>
      </c>
      <c r="O17" s="25" t="s">
        <v>11</v>
      </c>
    </row>
    <row r="18" spans="1:5" ht="12.75">
      <c r="A18" s="19" t="s">
        <v>35</v>
      </c>
      <c r="E18" s="20" t="s">
        <v>32</v>
      </c>
    </row>
    <row r="19" spans="1:5" ht="12.75">
      <c r="A19" s="21" t="s">
        <v>37</v>
      </c>
      <c r="E19" s="22" t="s">
        <v>95</v>
      </c>
    </row>
    <row r="20" spans="1:5" ht="12.75">
      <c r="A20" s="25" t="s">
        <v>38</v>
      </c>
      <c r="E20" s="20" t="s">
        <v>32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workbookViewId="0" topLeftCell="A1">
      <pane ySplit="7" topLeftCell="A8" activePane="bottomLeft" state="frozen"/>
      <selection pane="bottomLeft" activeCell="E2" sqref="E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7" width="9.140625" style="0" hidden="1" customWidth="1"/>
  </cols>
  <sheetData>
    <row r="1" spans="1:15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O1" t="s">
        <v>9</v>
      </c>
    </row>
    <row r="2" spans="2:15" ht="24.95" customHeight="1">
      <c r="B2" s="1"/>
      <c r="C2" s="1"/>
      <c r="D2" s="1"/>
      <c r="E2" s="81" t="s">
        <v>137</v>
      </c>
      <c r="F2" s="1"/>
      <c r="G2" s="1"/>
      <c r="H2" s="3"/>
      <c r="I2" s="3"/>
      <c r="N2">
        <f>0+N8+N13+N26+N43+N56</f>
        <v>0</v>
      </c>
      <c r="O2" t="s">
        <v>10</v>
      </c>
    </row>
    <row r="3" spans="1:15" ht="15" customHeight="1">
      <c r="A3" t="s">
        <v>1</v>
      </c>
      <c r="B3" s="4" t="s">
        <v>3</v>
      </c>
      <c r="C3" s="93"/>
      <c r="D3" s="94"/>
      <c r="E3" s="5" t="s">
        <v>103</v>
      </c>
      <c r="F3" s="1"/>
      <c r="G3" s="2"/>
      <c r="H3" s="32" t="s">
        <v>101</v>
      </c>
      <c r="I3" s="33">
        <f>0+I8+I13+I26+I43+I56</f>
        <v>0</v>
      </c>
      <c r="N3" t="s">
        <v>6</v>
      </c>
      <c r="O3" t="s">
        <v>11</v>
      </c>
    </row>
    <row r="4" spans="1:15" ht="15" customHeight="1">
      <c r="A4" t="s">
        <v>4</v>
      </c>
      <c r="B4" s="7" t="s">
        <v>5</v>
      </c>
      <c r="C4" s="96" t="s">
        <v>101</v>
      </c>
      <c r="D4" s="97"/>
      <c r="E4" s="8" t="s">
        <v>102</v>
      </c>
      <c r="F4" s="3"/>
      <c r="G4" s="3"/>
      <c r="H4" s="9"/>
      <c r="I4" s="9"/>
      <c r="N4" t="s">
        <v>7</v>
      </c>
      <c r="O4" t="s">
        <v>11</v>
      </c>
    </row>
    <row r="5" spans="1:15" ht="12.75" customHeight="1">
      <c r="A5" s="92" t="s">
        <v>12</v>
      </c>
      <c r="B5" s="92" t="s">
        <v>13</v>
      </c>
      <c r="C5" s="92" t="s">
        <v>15</v>
      </c>
      <c r="D5" s="92" t="s">
        <v>16</v>
      </c>
      <c r="E5" s="92" t="s">
        <v>17</v>
      </c>
      <c r="F5" s="92" t="s">
        <v>19</v>
      </c>
      <c r="G5" s="92" t="s">
        <v>21</v>
      </c>
      <c r="H5" s="92" t="s">
        <v>23</v>
      </c>
      <c r="I5" s="92"/>
      <c r="N5" t="s">
        <v>8</v>
      </c>
      <c r="O5" t="s">
        <v>11</v>
      </c>
    </row>
    <row r="6" spans="1:9" ht="12.75" customHeight="1">
      <c r="A6" s="92"/>
      <c r="B6" s="92"/>
      <c r="C6" s="92"/>
      <c r="D6" s="92"/>
      <c r="E6" s="92"/>
      <c r="F6" s="92"/>
      <c r="G6" s="92"/>
      <c r="H6" s="6" t="s">
        <v>24</v>
      </c>
      <c r="I6" s="6" t="s">
        <v>26</v>
      </c>
    </row>
    <row r="7" spans="1:9" ht="12.75" customHeight="1">
      <c r="A7" s="6" t="s">
        <v>10</v>
      </c>
      <c r="B7" s="6" t="s">
        <v>14</v>
      </c>
      <c r="C7" s="6" t="s">
        <v>11</v>
      </c>
      <c r="D7" s="6" t="s">
        <v>9</v>
      </c>
      <c r="E7" s="6" t="s">
        <v>18</v>
      </c>
      <c r="F7" s="6" t="s">
        <v>20</v>
      </c>
      <c r="G7" s="6" t="s">
        <v>22</v>
      </c>
      <c r="H7" s="6" t="s">
        <v>25</v>
      </c>
      <c r="I7" s="6" t="s">
        <v>27</v>
      </c>
    </row>
    <row r="8" spans="1:17" ht="12.75" customHeight="1">
      <c r="A8" s="9" t="s">
        <v>28</v>
      </c>
      <c r="B8" s="9"/>
      <c r="C8" s="11" t="s">
        <v>10</v>
      </c>
      <c r="D8" s="9"/>
      <c r="E8" s="12" t="s">
        <v>29</v>
      </c>
      <c r="F8" s="9"/>
      <c r="G8" s="9"/>
      <c r="H8" s="9"/>
      <c r="I8" s="13">
        <f>0+P8</f>
        <v>0</v>
      </c>
      <c r="N8">
        <f>0+Q8</f>
        <v>0</v>
      </c>
      <c r="P8">
        <f>0+I9</f>
        <v>0</v>
      </c>
      <c r="Q8">
        <f>0+N9</f>
        <v>0</v>
      </c>
    </row>
    <row r="9" spans="1:15" ht="12.75">
      <c r="A9" s="10" t="s">
        <v>30</v>
      </c>
      <c r="B9" s="14" t="s">
        <v>14</v>
      </c>
      <c r="C9" s="14" t="s">
        <v>31</v>
      </c>
      <c r="D9" s="10" t="s">
        <v>32</v>
      </c>
      <c r="E9" s="15" t="s">
        <v>33</v>
      </c>
      <c r="F9" s="16" t="s">
        <v>34</v>
      </c>
      <c r="G9" s="17">
        <v>1</v>
      </c>
      <c r="H9" s="18"/>
      <c r="I9" s="18">
        <f>ROUND(ROUND(H9,2)*ROUND(G9,3),2)</f>
        <v>0</v>
      </c>
      <c r="N9">
        <f>(I9*21)/100</f>
        <v>0</v>
      </c>
      <c r="O9" t="s">
        <v>11</v>
      </c>
    </row>
    <row r="10" spans="1:5" ht="140.25">
      <c r="A10" s="19" t="s">
        <v>35</v>
      </c>
      <c r="E10" s="20" t="s">
        <v>36</v>
      </c>
    </row>
    <row r="11" spans="1:5" ht="12.75">
      <c r="A11" s="21" t="s">
        <v>37</v>
      </c>
      <c r="E11" s="22" t="s">
        <v>32</v>
      </c>
    </row>
    <row r="12" spans="1:5" ht="12.75">
      <c r="A12" t="s">
        <v>38</v>
      </c>
      <c r="E12" s="20" t="s">
        <v>39</v>
      </c>
    </row>
    <row r="13" spans="1:17" ht="12.75" customHeight="1">
      <c r="A13" s="3" t="s">
        <v>28</v>
      </c>
      <c r="B13" s="3"/>
      <c r="C13" s="23" t="s">
        <v>14</v>
      </c>
      <c r="D13" s="3"/>
      <c r="E13" s="12" t="s">
        <v>40</v>
      </c>
      <c r="F13" s="3"/>
      <c r="G13" s="3"/>
      <c r="H13" s="3"/>
      <c r="I13" s="24">
        <f>0+P13</f>
        <v>0</v>
      </c>
      <c r="N13">
        <f>0+Q13</f>
        <v>0</v>
      </c>
      <c r="P13">
        <f>0+I14+I18+I22</f>
        <v>0</v>
      </c>
      <c r="Q13">
        <f>0+N14+N18+N22</f>
        <v>0</v>
      </c>
    </row>
    <row r="14" spans="1:15" ht="12.75">
      <c r="A14" s="10" t="s">
        <v>30</v>
      </c>
      <c r="B14" s="14" t="s">
        <v>14</v>
      </c>
      <c r="C14" s="14" t="s">
        <v>41</v>
      </c>
      <c r="D14" s="10" t="s">
        <v>32</v>
      </c>
      <c r="E14" s="15" t="s">
        <v>42</v>
      </c>
      <c r="F14" s="16" t="s">
        <v>43</v>
      </c>
      <c r="G14" s="17">
        <v>10</v>
      </c>
      <c r="H14" s="18"/>
      <c r="I14" s="18">
        <f>ROUND(ROUND(H14,2)*ROUND(G14,3),2)</f>
        <v>0</v>
      </c>
      <c r="N14">
        <f>(I14*21)/100</f>
        <v>0</v>
      </c>
      <c r="O14" t="s">
        <v>11</v>
      </c>
    </row>
    <row r="15" spans="1:5" ht="12.75">
      <c r="A15" s="19" t="s">
        <v>35</v>
      </c>
      <c r="E15" s="20" t="s">
        <v>44</v>
      </c>
    </row>
    <row r="16" spans="1:5" ht="12.75">
      <c r="A16" s="21" t="s">
        <v>37</v>
      </c>
      <c r="E16" s="22" t="s">
        <v>45</v>
      </c>
    </row>
    <row r="17" spans="1:5" ht="63.75">
      <c r="A17" t="s">
        <v>38</v>
      </c>
      <c r="E17" s="20" t="s">
        <v>46</v>
      </c>
    </row>
    <row r="18" spans="1:15" ht="12.75">
      <c r="A18" s="10" t="s">
        <v>30</v>
      </c>
      <c r="B18" s="14" t="s">
        <v>11</v>
      </c>
      <c r="C18" s="14" t="s">
        <v>47</v>
      </c>
      <c r="D18" s="10" t="s">
        <v>32</v>
      </c>
      <c r="E18" s="15" t="s">
        <v>48</v>
      </c>
      <c r="F18" s="16" t="s">
        <v>43</v>
      </c>
      <c r="G18" s="17">
        <v>532.4</v>
      </c>
      <c r="H18" s="18"/>
      <c r="I18" s="18">
        <f>ROUND(ROUND(H18,2)*ROUND(G18,3),2)</f>
        <v>0</v>
      </c>
      <c r="N18">
        <f>(I18*21)/100</f>
        <v>0</v>
      </c>
      <c r="O18" t="s">
        <v>11</v>
      </c>
    </row>
    <row r="19" spans="1:5" ht="12.75">
      <c r="A19" s="19" t="s">
        <v>35</v>
      </c>
      <c r="E19" s="20" t="s">
        <v>49</v>
      </c>
    </row>
    <row r="20" spans="1:5" ht="12.75">
      <c r="A20" s="21" t="s">
        <v>37</v>
      </c>
      <c r="E20" s="22" t="s">
        <v>50</v>
      </c>
    </row>
    <row r="21" spans="1:5" ht="63.75">
      <c r="A21" t="s">
        <v>38</v>
      </c>
      <c r="E21" s="20" t="s">
        <v>51</v>
      </c>
    </row>
    <row r="22" spans="1:15" ht="12.75">
      <c r="A22" s="10" t="s">
        <v>30</v>
      </c>
      <c r="B22" s="14" t="s">
        <v>9</v>
      </c>
      <c r="C22" s="14" t="s">
        <v>52</v>
      </c>
      <c r="D22" s="10" t="s">
        <v>32</v>
      </c>
      <c r="E22" s="15" t="s">
        <v>53</v>
      </c>
      <c r="F22" s="16" t="s">
        <v>54</v>
      </c>
      <c r="G22" s="17">
        <v>2662</v>
      </c>
      <c r="H22" s="18"/>
      <c r="I22" s="18">
        <f>ROUND(ROUND(H22,2)*ROUND(G22,3),2)</f>
        <v>0</v>
      </c>
      <c r="N22">
        <f>(I22*21)/100</f>
        <v>0</v>
      </c>
      <c r="O22" t="s">
        <v>11</v>
      </c>
    </row>
    <row r="23" spans="1:5" ht="12.75">
      <c r="A23" s="19" t="s">
        <v>35</v>
      </c>
      <c r="E23" s="20" t="s">
        <v>32</v>
      </c>
    </row>
    <row r="24" spans="1:5" ht="12.75">
      <c r="A24" s="21" t="s">
        <v>37</v>
      </c>
      <c r="E24" s="22" t="s">
        <v>32</v>
      </c>
    </row>
    <row r="25" spans="1:5" ht="25.5">
      <c r="A25" t="s">
        <v>38</v>
      </c>
      <c r="E25" s="20" t="s">
        <v>55</v>
      </c>
    </row>
    <row r="26" spans="1:17" ht="12.75" customHeight="1">
      <c r="A26" s="3" t="s">
        <v>28</v>
      </c>
      <c r="B26" s="3"/>
      <c r="C26" s="23" t="s">
        <v>20</v>
      </c>
      <c r="D26" s="3"/>
      <c r="E26" s="12" t="s">
        <v>56</v>
      </c>
      <c r="F26" s="3"/>
      <c r="G26" s="3"/>
      <c r="H26" s="3"/>
      <c r="I26" s="24">
        <f>0+P26</f>
        <v>0</v>
      </c>
      <c r="N26">
        <f>0+Q26</f>
        <v>0</v>
      </c>
      <c r="P26">
        <f>0+I27+I31+I35+I39</f>
        <v>0</v>
      </c>
      <c r="Q26">
        <f>0+N27+N31+N35+N39</f>
        <v>0</v>
      </c>
    </row>
    <row r="27" spans="1:15" ht="12.75">
      <c r="A27" s="10" t="s">
        <v>30</v>
      </c>
      <c r="B27" s="14" t="s">
        <v>14</v>
      </c>
      <c r="C27" s="14" t="s">
        <v>57</v>
      </c>
      <c r="D27" s="10" t="s">
        <v>32</v>
      </c>
      <c r="E27" s="15" t="s">
        <v>58</v>
      </c>
      <c r="F27" s="16" t="s">
        <v>54</v>
      </c>
      <c r="G27" s="17">
        <v>2662</v>
      </c>
      <c r="H27" s="18"/>
      <c r="I27" s="18">
        <f>ROUND(ROUND(H27,2)*ROUND(G27,3),2)</f>
        <v>0</v>
      </c>
      <c r="N27">
        <f>(I27*21)/100</f>
        <v>0</v>
      </c>
      <c r="O27" t="s">
        <v>11</v>
      </c>
    </row>
    <row r="28" spans="1:5" ht="12.75">
      <c r="A28" s="19" t="s">
        <v>35</v>
      </c>
      <c r="E28" s="20" t="s">
        <v>59</v>
      </c>
    </row>
    <row r="29" spans="1:5" ht="12.75">
      <c r="A29" s="21" t="s">
        <v>37</v>
      </c>
      <c r="E29" s="22" t="s">
        <v>32</v>
      </c>
    </row>
    <row r="30" spans="1:5" ht="102">
      <c r="A30" t="s">
        <v>38</v>
      </c>
      <c r="E30" s="20" t="s">
        <v>60</v>
      </c>
    </row>
    <row r="31" spans="1:15" ht="12.75">
      <c r="A31" s="10" t="s">
        <v>30</v>
      </c>
      <c r="B31" s="14" t="s">
        <v>11</v>
      </c>
      <c r="C31" s="14" t="s">
        <v>61</v>
      </c>
      <c r="D31" s="10" t="s">
        <v>32</v>
      </c>
      <c r="E31" s="15" t="s">
        <v>62</v>
      </c>
      <c r="F31" s="16" t="s">
        <v>54</v>
      </c>
      <c r="G31" s="17">
        <v>2662</v>
      </c>
      <c r="H31" s="18"/>
      <c r="I31" s="18">
        <f>ROUND(ROUND(H31,2)*ROUND(G31,3),2)</f>
        <v>0</v>
      </c>
      <c r="N31">
        <f>(I31*21)/100</f>
        <v>0</v>
      </c>
      <c r="O31" t="s">
        <v>11</v>
      </c>
    </row>
    <row r="32" spans="1:5" ht="12.75">
      <c r="A32" s="19" t="s">
        <v>35</v>
      </c>
      <c r="E32" s="20" t="s">
        <v>32</v>
      </c>
    </row>
    <row r="33" spans="1:5" ht="12.75">
      <c r="A33" s="21" t="s">
        <v>37</v>
      </c>
      <c r="E33" s="22" t="s">
        <v>32</v>
      </c>
    </row>
    <row r="34" spans="1:5" ht="51">
      <c r="A34" t="s">
        <v>38</v>
      </c>
      <c r="E34" s="20" t="s">
        <v>63</v>
      </c>
    </row>
    <row r="35" spans="1:15" ht="12.75">
      <c r="A35" s="10" t="s">
        <v>30</v>
      </c>
      <c r="B35" s="14" t="s">
        <v>9</v>
      </c>
      <c r="C35" s="14" t="s">
        <v>64</v>
      </c>
      <c r="D35" s="10" t="s">
        <v>32</v>
      </c>
      <c r="E35" s="15" t="s">
        <v>65</v>
      </c>
      <c r="F35" s="16" t="s">
        <v>54</v>
      </c>
      <c r="G35" s="17">
        <v>2662</v>
      </c>
      <c r="H35" s="18"/>
      <c r="I35" s="18">
        <f>ROUND(ROUND(H35,2)*ROUND(G35,3),2)</f>
        <v>0</v>
      </c>
      <c r="N35">
        <f>(I35*21)/100</f>
        <v>0</v>
      </c>
      <c r="O35" t="s">
        <v>11</v>
      </c>
    </row>
    <row r="36" spans="1:5" ht="12.75">
      <c r="A36" s="19" t="s">
        <v>35</v>
      </c>
      <c r="E36" s="20" t="s">
        <v>32</v>
      </c>
    </row>
    <row r="37" spans="1:5" ht="12.75">
      <c r="A37" s="21" t="s">
        <v>37</v>
      </c>
      <c r="E37" s="22" t="s">
        <v>32</v>
      </c>
    </row>
    <row r="38" spans="1:5" ht="140.25">
      <c r="A38" t="s">
        <v>38</v>
      </c>
      <c r="E38" s="20" t="s">
        <v>66</v>
      </c>
    </row>
    <row r="39" spans="1:15" ht="12.75">
      <c r="A39" s="10" t="s">
        <v>30</v>
      </c>
      <c r="B39" s="14" t="s">
        <v>18</v>
      </c>
      <c r="C39" s="14" t="s">
        <v>67</v>
      </c>
      <c r="D39" s="10" t="s">
        <v>32</v>
      </c>
      <c r="E39" s="15" t="s">
        <v>68</v>
      </c>
      <c r="F39" s="16" t="s">
        <v>69</v>
      </c>
      <c r="G39" s="17">
        <v>480</v>
      </c>
      <c r="H39" s="18"/>
      <c r="I39" s="18">
        <f>ROUND(ROUND(H39,2)*ROUND(G39,3),2)</f>
        <v>0</v>
      </c>
      <c r="N39">
        <f>(I39*21)/100</f>
        <v>0</v>
      </c>
      <c r="O39" t="s">
        <v>11</v>
      </c>
    </row>
    <row r="40" spans="1:5" ht="12.75">
      <c r="A40" s="19" t="s">
        <v>35</v>
      </c>
      <c r="E40" s="20" t="s">
        <v>32</v>
      </c>
    </row>
    <row r="41" spans="1:5" ht="12.75">
      <c r="A41" s="21" t="s">
        <v>37</v>
      </c>
      <c r="E41" s="22" t="s">
        <v>32</v>
      </c>
    </row>
    <row r="42" spans="1:5" ht="38.25">
      <c r="A42" t="s">
        <v>38</v>
      </c>
      <c r="E42" s="20" t="s">
        <v>70</v>
      </c>
    </row>
    <row r="43" spans="1:17" ht="12.75" customHeight="1">
      <c r="A43" s="3" t="s">
        <v>28</v>
      </c>
      <c r="B43" s="3"/>
      <c r="C43" s="23" t="s">
        <v>71</v>
      </c>
      <c r="D43" s="3"/>
      <c r="E43" s="12" t="s">
        <v>72</v>
      </c>
      <c r="F43" s="3"/>
      <c r="G43" s="3"/>
      <c r="H43" s="3"/>
      <c r="I43" s="24">
        <f>0+P43</f>
        <v>0</v>
      </c>
      <c r="N43">
        <f>0+Q43</f>
        <v>0</v>
      </c>
      <c r="P43">
        <f>0+I44+I48+I52</f>
        <v>0</v>
      </c>
      <c r="Q43">
        <f>0+N44+N48+N52</f>
        <v>0</v>
      </c>
    </row>
    <row r="44" spans="1:15" ht="12.75">
      <c r="A44" s="10" t="s">
        <v>30</v>
      </c>
      <c r="B44" s="14" t="s">
        <v>14</v>
      </c>
      <c r="C44" s="14" t="s">
        <v>73</v>
      </c>
      <c r="D44" s="10" t="s">
        <v>32</v>
      </c>
      <c r="E44" s="15" t="s">
        <v>74</v>
      </c>
      <c r="F44" s="16" t="s">
        <v>75</v>
      </c>
      <c r="G44" s="17">
        <v>6</v>
      </c>
      <c r="H44" s="18"/>
      <c r="I44" s="18">
        <f>ROUND(ROUND(H44,2)*ROUND(G44,3),2)</f>
        <v>0</v>
      </c>
      <c r="N44">
        <f>(I44*21)/100</f>
        <v>0</v>
      </c>
      <c r="O44" t="s">
        <v>11</v>
      </c>
    </row>
    <row r="45" spans="1:5" ht="12.75">
      <c r="A45" s="19" t="s">
        <v>35</v>
      </c>
      <c r="E45" s="20" t="s">
        <v>32</v>
      </c>
    </row>
    <row r="46" spans="1:5" ht="12.75">
      <c r="A46" s="21" t="s">
        <v>37</v>
      </c>
      <c r="E46" s="22" t="s">
        <v>32</v>
      </c>
    </row>
    <row r="47" spans="1:5" ht="38.25">
      <c r="A47" t="s">
        <v>38</v>
      </c>
      <c r="E47" s="20" t="s">
        <v>76</v>
      </c>
    </row>
    <row r="48" spans="1:15" ht="12.75">
      <c r="A48" s="10" t="s">
        <v>30</v>
      </c>
      <c r="B48" s="14" t="s">
        <v>11</v>
      </c>
      <c r="C48" s="14" t="s">
        <v>77</v>
      </c>
      <c r="D48" s="10" t="s">
        <v>32</v>
      </c>
      <c r="E48" s="15" t="s">
        <v>78</v>
      </c>
      <c r="F48" s="16" t="s">
        <v>75</v>
      </c>
      <c r="G48" s="17">
        <v>7</v>
      </c>
      <c r="H48" s="18"/>
      <c r="I48" s="18">
        <f>ROUND(ROUND(H48,2)*ROUND(G48,3),2)</f>
        <v>0</v>
      </c>
      <c r="N48">
        <f>(I48*21)/100</f>
        <v>0</v>
      </c>
      <c r="O48" t="s">
        <v>11</v>
      </c>
    </row>
    <row r="49" spans="1:5" ht="12.75">
      <c r="A49" s="19" t="s">
        <v>35</v>
      </c>
      <c r="E49" s="20" t="s">
        <v>32</v>
      </c>
    </row>
    <row r="50" spans="1:5" ht="12.75">
      <c r="A50" s="21" t="s">
        <v>37</v>
      </c>
      <c r="E50" s="22" t="s">
        <v>32</v>
      </c>
    </row>
    <row r="51" spans="1:5" ht="38.25">
      <c r="A51" t="s">
        <v>38</v>
      </c>
      <c r="E51" s="20" t="s">
        <v>76</v>
      </c>
    </row>
    <row r="52" spans="1:15" ht="12.75">
      <c r="A52" s="10" t="s">
        <v>30</v>
      </c>
      <c r="B52" s="14" t="s">
        <v>9</v>
      </c>
      <c r="C52" s="14" t="s">
        <v>79</v>
      </c>
      <c r="D52" s="10" t="s">
        <v>32</v>
      </c>
      <c r="E52" s="15" t="s">
        <v>80</v>
      </c>
      <c r="F52" s="16" t="s">
        <v>75</v>
      </c>
      <c r="G52" s="17">
        <v>3</v>
      </c>
      <c r="H52" s="18"/>
      <c r="I52" s="18">
        <f>ROUND(ROUND(H52,2)*ROUND(G52,3),2)</f>
        <v>0</v>
      </c>
      <c r="N52">
        <f>(I52*21)/100</f>
        <v>0</v>
      </c>
      <c r="O52" t="s">
        <v>11</v>
      </c>
    </row>
    <row r="53" spans="1:5" ht="12.75">
      <c r="A53" s="19" t="s">
        <v>35</v>
      </c>
      <c r="E53" s="20" t="s">
        <v>32</v>
      </c>
    </row>
    <row r="54" spans="1:5" ht="12.75">
      <c r="A54" s="21" t="s">
        <v>37</v>
      </c>
      <c r="E54" s="22" t="s">
        <v>32</v>
      </c>
    </row>
    <row r="55" spans="1:5" ht="38.25">
      <c r="A55" t="s">
        <v>38</v>
      </c>
      <c r="E55" s="20" t="s">
        <v>76</v>
      </c>
    </row>
    <row r="56" spans="1:17" ht="12.75" customHeight="1">
      <c r="A56" s="3" t="s">
        <v>28</v>
      </c>
      <c r="B56" s="3"/>
      <c r="C56" s="23" t="s">
        <v>25</v>
      </c>
      <c r="D56" s="3"/>
      <c r="E56" s="12" t="s">
        <v>81</v>
      </c>
      <c r="F56" s="3"/>
      <c r="G56" s="3"/>
      <c r="H56" s="3"/>
      <c r="I56" s="24">
        <f>0+P56</f>
        <v>0</v>
      </c>
      <c r="N56">
        <f>0+Q56</f>
        <v>0</v>
      </c>
      <c r="P56">
        <f>0+I57+I61</f>
        <v>0</v>
      </c>
      <c r="Q56">
        <f>0+N57+N61</f>
        <v>0</v>
      </c>
    </row>
    <row r="57" spans="1:15" ht="12.75">
      <c r="A57" s="10" t="s">
        <v>30</v>
      </c>
      <c r="B57" s="14" t="s">
        <v>11</v>
      </c>
      <c r="C57" s="14" t="s">
        <v>82</v>
      </c>
      <c r="D57" s="10" t="s">
        <v>32</v>
      </c>
      <c r="E57" s="15" t="s">
        <v>83</v>
      </c>
      <c r="F57" s="16" t="s">
        <v>69</v>
      </c>
      <c r="G57" s="17">
        <v>480</v>
      </c>
      <c r="H57" s="18"/>
      <c r="I57" s="18">
        <f>ROUND(ROUND(H57,2)*ROUND(G57,3),2)</f>
        <v>0</v>
      </c>
      <c r="N57">
        <f>(I57*21)/100</f>
        <v>0</v>
      </c>
      <c r="O57" t="s">
        <v>11</v>
      </c>
    </row>
    <row r="58" spans="1:5" ht="12.75">
      <c r="A58" s="19" t="s">
        <v>35</v>
      </c>
      <c r="E58" s="20" t="s">
        <v>32</v>
      </c>
    </row>
    <row r="59" spans="1:5" ht="12.75">
      <c r="A59" s="21" t="s">
        <v>37</v>
      </c>
      <c r="E59" s="22" t="s">
        <v>32</v>
      </c>
    </row>
    <row r="60" spans="1:5" ht="25.5">
      <c r="A60" t="s">
        <v>38</v>
      </c>
      <c r="E60" s="20" t="s">
        <v>84</v>
      </c>
    </row>
    <row r="61" spans="1:15" ht="12.75">
      <c r="A61" s="10" t="s">
        <v>30</v>
      </c>
      <c r="B61" s="14" t="s">
        <v>14</v>
      </c>
      <c r="C61" s="14" t="s">
        <v>85</v>
      </c>
      <c r="D61" s="10" t="s">
        <v>32</v>
      </c>
      <c r="E61" s="15" t="s">
        <v>86</v>
      </c>
      <c r="F61" s="16" t="s">
        <v>54</v>
      </c>
      <c r="G61" s="17">
        <v>2662</v>
      </c>
      <c r="H61" s="18"/>
      <c r="I61" s="18">
        <f>ROUND(ROUND(H61,2)*ROUND(G61,3),2)</f>
        <v>0</v>
      </c>
      <c r="N61">
        <f>(I61*21)/100</f>
        <v>0</v>
      </c>
      <c r="O61" t="s">
        <v>11</v>
      </c>
    </row>
    <row r="62" spans="1:5" ht="12.75">
      <c r="A62" s="19" t="s">
        <v>35</v>
      </c>
      <c r="E62" s="20" t="s">
        <v>87</v>
      </c>
    </row>
    <row r="63" spans="1:5" ht="12.75">
      <c r="A63" s="21" t="s">
        <v>37</v>
      </c>
      <c r="E63" s="22" t="s">
        <v>32</v>
      </c>
    </row>
    <row r="64" spans="1:5" ht="25.5">
      <c r="A64" t="s">
        <v>38</v>
      </c>
      <c r="E64" s="20" t="s">
        <v>88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workbookViewId="0" topLeftCell="B1">
      <pane ySplit="7" topLeftCell="A8" activePane="bottomLeft" state="frozen"/>
      <selection pane="bottomLeft" activeCell="E2" sqref="E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7" width="9.140625" style="0" hidden="1" customWidth="1"/>
  </cols>
  <sheetData>
    <row r="1" spans="1:15" ht="12.75" customHeight="1">
      <c r="A1" t="s">
        <v>0</v>
      </c>
      <c r="B1" s="1"/>
      <c r="C1" s="1"/>
      <c r="D1" s="1"/>
      <c r="E1" s="1" t="s">
        <v>2</v>
      </c>
      <c r="F1" s="1"/>
      <c r="G1" s="1"/>
      <c r="H1" s="1"/>
      <c r="I1" s="1"/>
      <c r="O1" t="s">
        <v>9</v>
      </c>
    </row>
    <row r="2" spans="2:15" ht="24.95" customHeight="1">
      <c r="B2" s="1"/>
      <c r="C2" s="1"/>
      <c r="D2" s="1"/>
      <c r="E2" s="81" t="s">
        <v>137</v>
      </c>
      <c r="F2" s="1"/>
      <c r="G2" s="1"/>
      <c r="H2" s="3"/>
      <c r="I2" s="3"/>
      <c r="N2" t="e">
        <f>0+#REF!+#REF!+#REF!+#REF!+#REF!+N18</f>
        <v>#REF!</v>
      </c>
      <c r="O2" t="s">
        <v>9</v>
      </c>
    </row>
    <row r="3" spans="1:15" ht="15" customHeight="1">
      <c r="A3" t="s">
        <v>1</v>
      </c>
      <c r="B3" s="4" t="s">
        <v>3</v>
      </c>
      <c r="C3" s="93"/>
      <c r="D3" s="94"/>
      <c r="E3" s="5" t="s">
        <v>103</v>
      </c>
      <c r="F3" s="1"/>
      <c r="G3" s="2"/>
      <c r="H3" s="32" t="s">
        <v>120</v>
      </c>
      <c r="I3" s="33">
        <f>I8+I13+I18</f>
        <v>0</v>
      </c>
      <c r="N3" t="s">
        <v>6</v>
      </c>
      <c r="O3" t="s">
        <v>11</v>
      </c>
    </row>
    <row r="4" spans="1:15" ht="15" customHeight="1">
      <c r="A4" t="s">
        <v>4</v>
      </c>
      <c r="B4" s="7" t="s">
        <v>5</v>
      </c>
      <c r="C4" s="96" t="s">
        <v>120</v>
      </c>
      <c r="D4" s="97"/>
      <c r="E4" s="8" t="s">
        <v>121</v>
      </c>
      <c r="F4" s="3"/>
      <c r="G4" s="3"/>
      <c r="H4" s="9"/>
      <c r="I4" s="9"/>
      <c r="N4" t="s">
        <v>7</v>
      </c>
      <c r="O4" t="s">
        <v>11</v>
      </c>
    </row>
    <row r="5" spans="1:15" ht="12.75" customHeight="1">
      <c r="A5" s="92" t="s">
        <v>12</v>
      </c>
      <c r="B5" s="92" t="s">
        <v>13</v>
      </c>
      <c r="C5" s="92" t="s">
        <v>15</v>
      </c>
      <c r="D5" s="92" t="s">
        <v>16</v>
      </c>
      <c r="E5" s="92" t="s">
        <v>17</v>
      </c>
      <c r="F5" s="92" t="s">
        <v>19</v>
      </c>
      <c r="G5" s="92" t="s">
        <v>21</v>
      </c>
      <c r="H5" s="92" t="s">
        <v>23</v>
      </c>
      <c r="I5" s="92"/>
      <c r="N5" t="s">
        <v>8</v>
      </c>
      <c r="O5" t="s">
        <v>11</v>
      </c>
    </row>
    <row r="6" spans="1:9" ht="12.75" customHeight="1">
      <c r="A6" s="92"/>
      <c r="B6" s="92"/>
      <c r="C6" s="92"/>
      <c r="D6" s="92"/>
      <c r="E6" s="92"/>
      <c r="F6" s="92"/>
      <c r="G6" s="92"/>
      <c r="H6" s="6" t="s">
        <v>24</v>
      </c>
      <c r="I6" s="6" t="s">
        <v>26</v>
      </c>
    </row>
    <row r="7" spans="1:9" ht="12.75" customHeight="1">
      <c r="A7" s="6" t="s">
        <v>10</v>
      </c>
      <c r="B7" s="6" t="s">
        <v>14</v>
      </c>
      <c r="C7" s="6" t="s">
        <v>11</v>
      </c>
      <c r="D7" s="6" t="s">
        <v>9</v>
      </c>
      <c r="E7" s="6" t="s">
        <v>18</v>
      </c>
      <c r="F7" s="6" t="s">
        <v>20</v>
      </c>
      <c r="G7" s="6" t="s">
        <v>22</v>
      </c>
      <c r="H7" s="6" t="s">
        <v>25</v>
      </c>
      <c r="I7" s="6" t="s">
        <v>27</v>
      </c>
    </row>
    <row r="8" spans="1:17" ht="15.75" customHeight="1">
      <c r="A8" s="3" t="s">
        <v>28</v>
      </c>
      <c r="B8" s="34"/>
      <c r="C8" s="35">
        <v>0</v>
      </c>
      <c r="D8" s="3"/>
      <c r="E8" s="36" t="s">
        <v>29</v>
      </c>
      <c r="F8" s="37"/>
      <c r="G8" s="37"/>
      <c r="H8" s="37"/>
      <c r="I8" s="38">
        <f>I9</f>
        <v>0</v>
      </c>
      <c r="N8" t="e">
        <f>0+Q8</f>
        <v>#REF!</v>
      </c>
      <c r="P8" t="e">
        <f>0+I9+#REF!+#REF!+#REF!+#REF!</f>
        <v>#REF!</v>
      </c>
      <c r="Q8" t="e">
        <f>0+N9+#REF!+#REF!+#REF!+#REF!</f>
        <v>#REF!</v>
      </c>
    </row>
    <row r="9" spans="1:15" ht="12.75">
      <c r="A9" s="10" t="s">
        <v>30</v>
      </c>
      <c r="B9" s="39" t="s">
        <v>14</v>
      </c>
      <c r="C9" s="14" t="s">
        <v>105</v>
      </c>
      <c r="D9" s="10" t="s">
        <v>32</v>
      </c>
      <c r="E9" s="15" t="s">
        <v>106</v>
      </c>
      <c r="F9" s="40" t="s">
        <v>107</v>
      </c>
      <c r="G9" s="41">
        <v>23.563</v>
      </c>
      <c r="H9" s="42"/>
      <c r="I9" s="42">
        <f>ROUND(ROUND(H9,2)*ROUND(G9,3),2)</f>
        <v>0</v>
      </c>
      <c r="N9">
        <f>(I9*21)/100</f>
        <v>0</v>
      </c>
      <c r="O9" t="s">
        <v>11</v>
      </c>
    </row>
    <row r="10" spans="1:9" ht="12.75">
      <c r="A10" s="19" t="s">
        <v>35</v>
      </c>
      <c r="B10" s="43"/>
      <c r="E10" s="20" t="s">
        <v>108</v>
      </c>
      <c r="F10" s="43"/>
      <c r="G10" s="43"/>
      <c r="H10" s="43"/>
      <c r="I10" s="43"/>
    </row>
    <row r="11" spans="1:9" ht="12.75">
      <c r="A11" s="44"/>
      <c r="B11" s="43"/>
      <c r="E11" s="45" t="s">
        <v>109</v>
      </c>
      <c r="F11" s="43"/>
      <c r="G11" s="43"/>
      <c r="H11" s="43"/>
      <c r="I11" s="43"/>
    </row>
    <row r="12" spans="1:9" ht="12.75">
      <c r="A12" s="44"/>
      <c r="B12" s="43"/>
      <c r="E12" s="46" t="s">
        <v>110</v>
      </c>
      <c r="F12" s="43"/>
      <c r="G12" s="43"/>
      <c r="H12" s="43"/>
      <c r="I12" s="43"/>
    </row>
    <row r="13" spans="1:17" ht="12.75" customHeight="1">
      <c r="A13" s="3" t="s">
        <v>28</v>
      </c>
      <c r="B13" s="3"/>
      <c r="C13" s="23" t="s">
        <v>18</v>
      </c>
      <c r="D13" s="3"/>
      <c r="E13" s="12" t="s">
        <v>111</v>
      </c>
      <c r="F13" s="37"/>
      <c r="G13" s="47"/>
      <c r="H13" s="37"/>
      <c r="I13" s="38">
        <f>I14</f>
        <v>0</v>
      </c>
      <c r="N13">
        <f>0+Q13</f>
        <v>0</v>
      </c>
      <c r="P13">
        <f>0+I14</f>
        <v>0</v>
      </c>
      <c r="Q13">
        <f>0+N14</f>
        <v>0</v>
      </c>
    </row>
    <row r="14" spans="1:15" ht="12.75">
      <c r="A14" s="10" t="s">
        <v>30</v>
      </c>
      <c r="B14" s="14">
        <v>6</v>
      </c>
      <c r="C14" s="14">
        <v>451311</v>
      </c>
      <c r="D14" s="10" t="s">
        <v>32</v>
      </c>
      <c r="E14" s="15" t="s">
        <v>112</v>
      </c>
      <c r="F14" s="40" t="s">
        <v>43</v>
      </c>
      <c r="G14" s="41">
        <v>22</v>
      </c>
      <c r="H14" s="42"/>
      <c r="I14" s="42">
        <f>ROUND(ROUND(H14,2)*ROUND(G14,3),2)</f>
        <v>0</v>
      </c>
      <c r="N14">
        <f>(I14*21)/100</f>
        <v>0</v>
      </c>
      <c r="O14" t="s">
        <v>11</v>
      </c>
    </row>
    <row r="15" spans="1:5" ht="12.75">
      <c r="A15" s="19" t="s">
        <v>35</v>
      </c>
      <c r="E15" s="20" t="s">
        <v>113</v>
      </c>
    </row>
    <row r="16" spans="1:5" ht="12.75">
      <c r="A16" s="21" t="s">
        <v>37</v>
      </c>
      <c r="E16" s="22" t="s">
        <v>114</v>
      </c>
    </row>
    <row r="17" spans="1:5" ht="280.5">
      <c r="A17" t="s">
        <v>38</v>
      </c>
      <c r="E17" s="20" t="s">
        <v>115</v>
      </c>
    </row>
    <row r="18" spans="1:17" ht="12.75" customHeight="1">
      <c r="A18" s="3" t="s">
        <v>28</v>
      </c>
      <c r="B18" s="47"/>
      <c r="C18" s="35" t="s">
        <v>25</v>
      </c>
      <c r="D18" s="37"/>
      <c r="E18" s="36" t="s">
        <v>81</v>
      </c>
      <c r="F18" s="37"/>
      <c r="G18" s="47"/>
      <c r="H18" s="37"/>
      <c r="I18" s="38">
        <f>I19</f>
        <v>0</v>
      </c>
      <c r="N18" t="e">
        <f>0+Q18</f>
        <v>#REF!</v>
      </c>
      <c r="P18" t="e">
        <f>0+#REF!+#REF!+#REF!+#REF!+#REF!+#REF!</f>
        <v>#REF!</v>
      </c>
      <c r="Q18" t="e">
        <f>0+#REF!+#REF!+#REF!+#REF!+#REF!+#REF!</f>
        <v>#REF!</v>
      </c>
    </row>
    <row r="19" spans="1:15" ht="12.75">
      <c r="A19" s="10" t="s">
        <v>30</v>
      </c>
      <c r="B19" s="39">
        <v>9</v>
      </c>
      <c r="C19" s="48">
        <v>966168</v>
      </c>
      <c r="D19" s="49" t="s">
        <v>32</v>
      </c>
      <c r="E19" s="50" t="s">
        <v>116</v>
      </c>
      <c r="F19" s="40" t="s">
        <v>43</v>
      </c>
      <c r="G19" s="41">
        <v>9.818</v>
      </c>
      <c r="H19" s="42"/>
      <c r="I19" s="42">
        <f>ROUND(ROUND(H19,2)*ROUND(G19,3),2)</f>
        <v>0</v>
      </c>
      <c r="N19">
        <f>(I19*21)/100</f>
        <v>0</v>
      </c>
      <c r="O19" t="s">
        <v>11</v>
      </c>
    </row>
    <row r="20" spans="1:9" ht="12.75">
      <c r="A20" s="19" t="s">
        <v>35</v>
      </c>
      <c r="B20" s="43"/>
      <c r="C20" s="43"/>
      <c r="D20" s="43"/>
      <c r="E20" s="51" t="s">
        <v>117</v>
      </c>
      <c r="F20" s="43"/>
      <c r="G20" s="43"/>
      <c r="H20" s="43"/>
      <c r="I20" s="43"/>
    </row>
    <row r="21" spans="1:9" ht="12.75">
      <c r="A21" s="21" t="s">
        <v>37</v>
      </c>
      <c r="B21" s="43"/>
      <c r="C21" s="43"/>
      <c r="D21" s="43"/>
      <c r="E21" s="46" t="s">
        <v>118</v>
      </c>
      <c r="F21" s="43"/>
      <c r="G21" s="43"/>
      <c r="H21" s="43"/>
      <c r="I21" s="43"/>
    </row>
    <row r="22" spans="1:9" ht="89.25">
      <c r="A22" t="s">
        <v>38</v>
      </c>
      <c r="B22" s="43"/>
      <c r="C22" s="43"/>
      <c r="D22" s="43"/>
      <c r="E22" s="51" t="s">
        <v>119</v>
      </c>
      <c r="F22" s="43"/>
      <c r="G22" s="43"/>
      <c r="H22" s="43"/>
      <c r="I22" s="43"/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5" right="0.75" top="1" bottom="1" header="0.5" footer="0.5"/>
  <pageSetup fitToHeight="0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Komůrka Zdeněk</dc:creator>
  <cp:keywords/>
  <dc:description/>
  <cp:lastModifiedBy>Komůrka Zdeněk</cp:lastModifiedBy>
  <dcterms:created xsi:type="dcterms:W3CDTF">2023-02-23T09:29:20Z</dcterms:created>
  <dcterms:modified xsi:type="dcterms:W3CDTF">2023-02-24T09:13:46Z</dcterms:modified>
  <cp:category/>
  <cp:version/>
  <cp:contentType/>
  <cp:contentStatus/>
</cp:coreProperties>
</file>