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3" sheetId="3" r:id="rId3"/>
    <sheet name="SO 171" sheetId="4" r:id="rId4"/>
  </sheets>
  <definedNames/>
  <calcPr/>
  <webPublishing/>
</workbook>
</file>

<file path=xl/sharedStrings.xml><?xml version="1.0" encoding="utf-8"?>
<sst xmlns="http://schemas.openxmlformats.org/spreadsheetml/2006/main" count="1081" uniqueCount="341">
  <si>
    <t>ASPE10</t>
  </si>
  <si>
    <t>S</t>
  </si>
  <si>
    <t>Soupis prací objektu</t>
  </si>
  <si>
    <t xml:space="preserve">Stavba: </t>
  </si>
  <si>
    <t>117 063.2_ZN</t>
  </si>
  <si>
    <t>II/429 Bohdalice - Nesovice 2. stavba (km 1,653 - 4,438) - ZN,po DI č. I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</si>
  <si>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</si>
  <si>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</si>
  <si>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</si>
  <si>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</si>
  <si>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</si>
  <si>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</si>
  <si>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</si>
  <si>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</si>
  <si>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území, odhumusování ploch ZPF, km 1,653 – 1,955 a km 2, 700 – 4,438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</si>
  <si>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</si>
  <si>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</si>
  <si>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</si>
  <si>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</si>
  <si>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</si>
  <si>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</si>
  <si>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</si>
  <si>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</si>
  <si>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</si>
  <si>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</si>
  <si>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</si>
  <si>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</si>
  <si>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</si>
  <si>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</si>
  <si>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</si>
  <si>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</si>
  <si>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</si>
  <si>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</si>
  <si>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</si>
  <si>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</si>
  <si>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11120</t>
  </si>
  <si>
    <t/>
  </si>
  <si>
    <t>ODSTRANĚNÍ KŘOVIN</t>
  </si>
  <si>
    <t>M2</t>
  </si>
  <si>
    <t>PP</t>
  </si>
  <si>
    <t>štěpkování na místě s rozprostřením v místě stavby</t>
  </si>
  <si>
    <t>VV</t>
  </si>
  <si>
    <t>dle TZ: 3799=3 799,000 [A]</t>
  </si>
  <si>
    <t>TS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</si>
  <si>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</si>
  <si>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</si>
  <si>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</si>
  <si>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KUS</t>
  </si>
  <si>
    <t>odvoz a likvidace v režii zhotovitele</t>
  </si>
  <si>
    <t>dle TZ: 1+12+19=32,000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</si>
  <si>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</si>
  <si>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</si>
  <si>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</si>
  <si>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dle TZ: 1+7=8,000 [A]</t>
  </si>
  <si>
    <t>12110</t>
  </si>
  <si>
    <t>SEJMUTÍ ORNICE NEBO LESNÍ PŮDY</t>
  </si>
  <si>
    <t>M3</t>
  </si>
  <si>
    <t>odvoz na mezideponii</t>
  </si>
  <si>
    <t>dle TZ:  
trvalý zábor:  
ornice: 2636=2 636,000 [A] 
dočasný zábor:  
ornice: 830=830,000 [B] 
Celkem: A+B=3 466,000 [C]</t>
  </si>
  <si>
    <t>položka zahrnuje sejmutí ornice bez ohledu na tloušťku vrstvy a její vodorovnou dopravu  
nezahrnuje uložení na trvalou skládku</t>
  </si>
  <si>
    <t>17120</t>
  </si>
  <si>
    <t>ULOŽENÍ SYPANINY DO NÁSYPŮ A NA SKLÁDKY BEZ ZHUTNĚNÍ</t>
  </si>
  <si>
    <t>mezideponie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</si>
  <si>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</si>
  <si>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</si>
  <si>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</si>
  <si>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</si>
  <si>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101</t>
  </si>
  <si>
    <t>Silnice II/429, km 1,653 – 1,955 a km 2, 700 – 4,438</t>
  </si>
  <si>
    <t>Všeobecné konstrukce a práce</t>
  </si>
  <si>
    <t>014102</t>
  </si>
  <si>
    <t>POPLATKY ZA SKLÁDKU</t>
  </si>
  <si>
    <t>T</t>
  </si>
  <si>
    <t>POPLATKY ZA LIKVIDACI ODPADŮ NEKONTAMINOVANÝCH - 17 05 04 VYTĚŽENÉ ZEMINY A HORNINY - I. TŘÍDA TĚŽITELNOSTI</t>
  </si>
  <si>
    <t>dle pol.č. 17120:   14894,6*2,1=31 278,660 [A] 
dle pol.č. 113328:  213,41*2,1=448,161 [B] 
Celkem: A+B=31 726,821 [C]</t>
  </si>
  <si>
    <t>zahrnuje veškeré poplatky provozovateli skládky související s uložením odpadu na skládce.</t>
  </si>
  <si>
    <t>POPLATKY ZA LIKVIDACI ODPADŮ NEKONTAMINOVANÝCH - 17 03 02 VYBOURANÝ ASFALTOVÝ BETON BEZ DEHTU</t>
  </si>
  <si>
    <t>dle pol.č. 113338:  292,0*2,2=642,400 [A]</t>
  </si>
  <si>
    <t>POPLATKY ZA LIKVIDACI ODPADŮ NEKONTAMINOVANÝCH - 17 01 01 BETON Z DEMOLIC OBJEKTŮ, ZÁKLADŮ TV</t>
  </si>
  <si>
    <t>bourání čel propustků dle pol.č. 96615 1,5*2,5=3,750 [A] 
bourání propustků beton. trouby 7,0*0,6=4,200 [B] 
Celkem: A+B=7,950 [C]</t>
  </si>
  <si>
    <t>11332</t>
  </si>
  <si>
    <t>ODSTRANĚNÍ PODKLADŮ ZPEVNĚNÝCH PLOCH Z KAMENIVA NESTMELENÉHO</t>
  </si>
  <si>
    <t>bude zpětně použito</t>
  </si>
  <si>
    <t>km 3.200 - 3.660 (bez 801): 2062*0,5=1 031,000 [A] 
km 3.660 - 4.438: 883*0,45=397,350 [B] 
km 3.660 - 4.438 (odebrání do hl. 500): 17*0,075=1,275 [C] 
Celkem: A+B+C=1 429,625 [D]</t>
  </si>
  <si>
    <t>Položka zahrnuje veškerou manipulaci s vybouranou sutí a s vybouranými hmotami vč. uložení na skládku.</t>
  </si>
  <si>
    <t>113328</t>
  </si>
  <si>
    <t>ODSTRAN PODKL ZPEVNĚNÝCH PLOCH Z KAMENIVA NESTMEL, ODVOZ DO 20KM</t>
  </si>
  <si>
    <t>km 1.653 - 1.664: 138*0,22=30,360 [A] 
km 1.664 - 1.955: 291*0,22=64,020 [B] 
km  2.594- 2.800: 172*0,22=37,840 [C] 
km 2.800 - 3.200 : 220*0,22=48,400 [D] 
km 1.664 - 2.050 (odebrání do hl. 500): 64*0,17=10,880 [E] 
km 2.594 - 2.800 (odebrání do hl. 500): 93*0,17=15,810 [F] 
km 2.800 - 3.200 (odebrání do hl. 500): 28*0,175=4,900 [G] 
sanace okrajů TYP 2: 60*0,02=1,200 [H] 
Celkem: A+B+C+D+E+F+G+H=213,410 [I]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</si>
  <si>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</si>
  <si>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</si>
  <si>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</si>
  <si>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km 1.653 - 1.664: 138*0,1=13,800 [A] 
km 1.664 - 1,955: 401*0,1=40,100 [B] 
km 2.594 - 2.800: 313*0,1=31,300 [C] 
km 2.800 - 3.200: 248*0,1=24,800 [D] 
sanace okrajů TYP 2: 60*0,1=6,000 [E] 
km 3.660 - 4.438: 880*0,2=176,000 [F] 
Celkem: A+B+C+D+E+F=292,000 [G]</t>
  </si>
  <si>
    <t>7</t>
  </si>
  <si>
    <t>11372</t>
  </si>
  <si>
    <t>FRÉZOVÁNÍ ZPEVNĚNÝCH PLOCH ASFALTOVÝCH</t>
  </si>
  <si>
    <t>km 1.664 -1.955: 1711*0,1=171,100 [A] 
km 2.594 - 3.200: 3268*0,1=326,800 [B] 
km 3.660 - 4.438: 4569*0,1=456,900 [C] 
km 1.653 - 1.664: 138*0,21=28,980 [D] 
km 1.664 - 1,955: 401*0,11=44,110 [E] 
km 2.594 - 2.800: 343*0,13=44,590 [F] 
sanace okrajů TYP 2: 60*0,13=7,800 [G] 
km 2.800 - 3.200: 248*0,135=33,480 [H] 
km 3.200 - 3.660: 2822*0,126=355,572 [I] 
km3.660 - 4.438: 880*0,125=110,000 [J] 
sanace okrajů TYP1: 912*0,08=72,960 [K] 
Celkem: A+B+C+D+E+F+G+H+I+J+K=1 652,292 [L]</t>
  </si>
  <si>
    <t>8</t>
  </si>
  <si>
    <t>vhodná  
uložení na mezideponii</t>
  </si>
  <si>
    <t>dle bilance zemin: 267=267,000 [A]</t>
  </si>
  <si>
    <t>121108</t>
  </si>
  <si>
    <t>SEJMUTÍ ORNICE NEBO LESNÍ PŮDY S ODVOZEM DO 20KM</t>
  </si>
  <si>
    <t>nevhodná</t>
  </si>
  <si>
    <t>dle bilance zemin: 1160=1 160,000 [A]</t>
  </si>
  <si>
    <t>123738</t>
  </si>
  <si>
    <t>ODKOP PRO SPOD STAVBU SILNIC A ŽELEZNIC TŘ. I, ODVOZ DO 20KM</t>
  </si>
  <si>
    <t>výkop dle bilance zemin: 7845=7 845,000 [A] 
výkop pro AZ dle bilance zemin: 3581=3 581,000 [B] 
Celkem: A+B=11 426,000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</si>
  <si>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</si>
  <si>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</si>
  <si>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126738</t>
  </si>
  <si>
    <t>ZŘÍZENÍ STUPŇŮ V PODLOŽÍ NÁSYPŮ TŘ. I, ODVOZ DO 20KM</t>
  </si>
  <si>
    <t>dle bilance zemin: 2169=2 169,000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</si>
  <si>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</si>
  <si>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</si>
  <si>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131738</t>
  </si>
  <si>
    <t>HLOUBENÍ JAM ZAPAŽ I NEPAŽ TŘ. I, ODVOZ DO 20KM</t>
  </si>
  <si>
    <t>Polní přejezd: 60,0=60,000 [A] 
Propustek km 3,520: 79,6=79,600 [B] 
Celkem: A+B=139,600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</si>
  <si>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</si>
  <si>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</si>
  <si>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17180</t>
  </si>
  <si>
    <t>ULOŽENÍ SYPANINY DO NÁSYPŮ Z NAKUPOVANÝCH MATERIÁLŮ</t>
  </si>
  <si>
    <t>násyp</t>
  </si>
  <si>
    <t>násyp dle bilance zemin: 1556=1 556,000 [A] 
zásyp svah. stupňů dle bilance zemin: 3036=3 036,000 [B] 
Celkem: A+B=4 592,000 [C]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</si>
  <si>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</si>
  <si>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</si>
  <si>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uložení materiálů na skládku</t>
  </si>
  <si>
    <t>dle pol.č. 123738:   11426,0=11 426,000 [A] 
dle pol.č. 126738:  2169=2 169,000 [B] 
dle pol.č. 131738:  139,6=139,600 [C] 
dle pol.č. 121108:  1160=1 160,000 [D] 
Celkem: A+B+C+D=14 894,600 [E]</t>
  </si>
  <si>
    <t>16</t>
  </si>
  <si>
    <t>do aktivní zóny</t>
  </si>
  <si>
    <t>aktivní zóna dle bilance zemin: 5453=5 453,000 [A]</t>
  </si>
  <si>
    <t>17</t>
  </si>
  <si>
    <t>17380</t>
  </si>
  <si>
    <t>ZEMNÍ KRAJNICE A DOSYPÁVKY Z NAKUPOVANÝCH MATERIÁLŮ</t>
  </si>
  <si>
    <t>dle bilance zemin: 1901=1 901,000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</si>
  <si>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</si>
  <si>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</si>
  <si>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</si>
  <si>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</si>
  <si>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vyústění drenáže: 1*0,16*5,0=0,800 [A] 
Polní přejezd: 4,3+5,4+40,0=49,700 [B] 
Propustek km 3,520: 21,8+38,1+45,7=105,600 [C] 
Celkem: A+B+C=156,100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</si>
  <si>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</si>
  <si>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</si>
  <si>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</si>
  <si>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</si>
  <si>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plocha odečtena ze situace</t>
  </si>
  <si>
    <t>položka zahrnuje úpravu pláně včetně vyrovnání výškových rozdílů. Míru zhutnění určuje projekt.</t>
  </si>
  <si>
    <t>20</t>
  </si>
  <si>
    <t>18220</t>
  </si>
  <si>
    <t>ROZPROSTŘENÍ ORNICE VE SVAHU</t>
  </si>
  <si>
    <t>dle bilance zemin:  
z mezideponie SO 101: 267=267,000 [A] 
z mezideponie(podorničí) SO 001.1: 830=830,000 [B] 
z mezideponie(ornice) SO 001: 1331=1 331,000 [C] 
Celkem: A+B+C=2 428,000 [D]</t>
  </si>
  <si>
    <t>položka zahrnuje:  
nutné přemístění ornice z dočasných skládek vzdálených do 50m  
rozprostření ornice v předepsané tloušťce ve svahu přes 1:5</t>
  </si>
  <si>
    <t>21</t>
  </si>
  <si>
    <t>18230</t>
  </si>
  <si>
    <t>ROZPROSTŘENÍ ORNICE V ROVINĚ</t>
  </si>
  <si>
    <t>zpětné vrácení ornice sejmuté v rámci trvalého záboru na plochách mimo nové silniční těleso: 1149=1 149,000 [A]</t>
  </si>
  <si>
    <t>položka zahrnuje:  
nutné přemístění ornice z dočasných skládek vzdálených do 50m  
rozprostření ornice v předepsané tloušťce v rovině a ve svahu do 1:5</t>
  </si>
  <si>
    <t>Základy</t>
  </si>
  <si>
    <t>22</t>
  </si>
  <si>
    <t>21263</t>
  </si>
  <si>
    <t>TRATIVODY KOMPLET Z TRUB Z PLAST HMOT DN DO 150MM</t>
  </si>
  <si>
    <t>M</t>
  </si>
  <si>
    <t>vlevo: 503=503,000 [A] 
vpravo: 617=617,000 [B] 
Celkem: A+B=1 120,000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</si>
  <si>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</si>
  <si>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23</t>
  </si>
  <si>
    <t>289971</t>
  </si>
  <si>
    <t>OPLÁŠTĚNÍ (ZPEVNĚNÍ) Z GEOTEXTILIE</t>
  </si>
  <si>
    <t>okolo drenáže</t>
  </si>
  <si>
    <t>vlevo: 2,0*503=1 006,000 [A] 
vpravo: 2,0*617=1 234,000 [B] 
Celkem: A+B=2 240,000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</si>
  <si>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</si>
  <si>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</si>
  <si>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24</t>
  </si>
  <si>
    <t>429171</t>
  </si>
  <si>
    <t>MOSTNÍ KONSTRUKCE PŘESÝPANÉ Z VLNITÝCH PLECHŮ, OBVOD DO 6M</t>
  </si>
  <si>
    <t>Propustek km 3,520: 21,8=21,800 [B]</t>
  </si>
  <si>
    <t>Položka zahrnuje dodání, montáž, osazení konstrukce z vlnitého plechu bez ohledu na tvar a na typ vlny, předepsanou protikorozní ochranu, spojovací materiál, mimostaveništní a vnitrostaveništní dopravu  
nezahrnuje zemní práce, podkladní konstrukce a izolaci</t>
  </si>
  <si>
    <t>25</t>
  </si>
  <si>
    <t>45131</t>
  </si>
  <si>
    <t>PODKL A VÝPLŇ VRSTVY Z PROST BET</t>
  </si>
  <si>
    <t>vyústění drenáže: 1*0,14=0,140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</si>
  <si>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</si>
  <si>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</si>
  <si>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45157</t>
  </si>
  <si>
    <t>PODKLADNÍ A VÝPLŇOVÉ VRSTVY Z KAMENIVA TĚŽENÉHO</t>
  </si>
  <si>
    <t>vyústění drenáže: 1*0,08*5,0=0,400 [A] 
Polní přejezd: 6,0*0,1=0,600 [B] 
Propustek km 3,520: 44,6*0,1=4,460 [C] 
Celkem: A+B+C=5,460 [D]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</si>
  <si>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</si>
  <si>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</si>
  <si>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465512</t>
  </si>
  <si>
    <t>DLAŽBY Z LOMOVÉHO KAMENE NA MC</t>
  </si>
  <si>
    <t>vyústění drenáže: 1*3*0,3=0,900 [A] 
Polní přejezd: 6,0*0,3=1,800 [B] 
Propustek km 3,520: 44,6*0,3=13,380 [C] 
Celkem: A+B+C=16,080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</si>
  <si>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</si>
  <si>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</si>
  <si>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</si>
  <si>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56333</t>
  </si>
  <si>
    <t>VOZOVKOVÉ VRSTVY ZE ŠTĚRKODRTI TL. DO 150MM</t>
  </si>
  <si>
    <t>(plocha*rozšíření vrstvy): 5642*1,84=10 381,280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</si>
  <si>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</si>
  <si>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29</t>
  </si>
  <si>
    <t>56334</t>
  </si>
  <si>
    <t>VOZOVKOVÉ VRSTVY ZE ŠTĚRKODRTI TL. DO 200MM</t>
  </si>
  <si>
    <t>tl. 170mm  
plocha odečtena ze situace</t>
  </si>
  <si>
    <t>nová vozovka:  (plocha*rozšíření vrstvy): 5642*1,17=6 601,140 [A] 
sanace okrajů typ2:  (plocha*rozšíření vrstvy): 60*1,17=70,200 [B] 
Celkem: A+B=6 671,340 [C]</t>
  </si>
  <si>
    <t>30</t>
  </si>
  <si>
    <t>56933</t>
  </si>
  <si>
    <t>ZPEVNĚNÍ KRAJNIC ZE ŠTĚRKODRTI TL. DO 150MM</t>
  </si>
  <si>
    <t>vpravo (celková plocha) 2058,865=2 058,865 [A] 
vlevo (celková plocha) 1404,961=1 404,961 [B] 
Celkem: A+B=3 463,826 [C]</t>
  </si>
  <si>
    <t>- dodání kameniva předepsané kvality a zrnitosti  
- rozprostření a zhutnění vrstvy v předepsané tloušťce  
- zřízení vrstvy bez rozlišení šířky, pokládání vrstvy po etapách</t>
  </si>
  <si>
    <t>31</t>
  </si>
  <si>
    <t>572143</t>
  </si>
  <si>
    <t>INFILTRAČNÍ POSTŘIK Z EMULZE DO 2,0KG/M2</t>
  </si>
  <si>
    <t>1,2 - 2,0 kg/m2  
plocha odečtena ze situace</t>
  </si>
  <si>
    <t>na vrstvě ŠD tl. 170 mm:  (plocha*rozšíření vrstvy): 5702*1,17=6 671,340 [A] 
pod vyrovnávací vrtsvou ACP+ 70:  (plocha*rozšíření vrstvy): 1509*1,17=1 765,530 [B] 
Celkem: A+B=8 436,870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</si>
  <si>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</si>
  <si>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</si>
  <si>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</si>
  <si>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</si>
  <si>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0,2 - 0,35 kg/m2  
plocha odečtena ze situace</t>
  </si>
  <si>
    <t>13185*1,05=13 844,250 [A]</t>
  </si>
  <si>
    <t>33</t>
  </si>
  <si>
    <t>572223</t>
  </si>
  <si>
    <t>SPOJOVACÍ POSTŘIK Z EMULZE DO 1,0KG/M2</t>
  </si>
  <si>
    <t>0,4 - 0,6 kg/m2  
plocha odečtena ze situace</t>
  </si>
  <si>
    <t>ACL: 13185*1,1=14 503,500 [A] 
sanace okrajů typ1: 662*1,1=728,200 [B] 
Celkem: A+B=15 231,700 [C]</t>
  </si>
  <si>
    <t>34</t>
  </si>
  <si>
    <t>574A44</t>
  </si>
  <si>
    <t>ASFALTOVÝ BETON PRO OBRUSNÉ VRSTVY ACO 11+, 11S TL. 50MM</t>
  </si>
  <si>
    <t>ACO 11+  
plocha odečtena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</si>
  <si>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</si>
  <si>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</si>
  <si>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574C55</t>
  </si>
  <si>
    <t>ASFALTOVÝ BETON PRO LOŽNÍ VRSTVY ACL 16 TL. 60MM</t>
  </si>
  <si>
    <t>(plocha*rozšíření vrstvy): 13185*1,05=13 844,250 [A]</t>
  </si>
  <si>
    <t>36</t>
  </si>
  <si>
    <t>574E68</t>
  </si>
  <si>
    <t>ASFALTOVÝ BETON PRO PODKLADNÍ VRSTVY ACP 22+, 22S TL. 70MM</t>
  </si>
  <si>
    <t>ACP 22+  
plocha odečtena ze situace</t>
  </si>
  <si>
    <t>nová vozovka: (plocha*rozšíření vrstvy): 5642*1,1=6 206,200 [A] 
sanace okrajů typ1: (plocha*rozšíření vrstvy): 662*1,1=728,200 [B] 
sanace okrajů typ2: (plocha*rozšíření vrstvy): 60*1,1=66,000 [C] 
vyrovnávací vrtsva 20% z plochy, kde se pouze dělá nový kryt: (plocha*rozšíření vrstvy): 1509*1,1=1 659,900 [D] 
Celkem: A+B+C+D=8 660,300 [E]</t>
  </si>
  <si>
    <t>37</t>
  </si>
  <si>
    <t>58910</t>
  </si>
  <si>
    <t>VÝPLŇ SPAR ASFALTEM</t>
  </si>
  <si>
    <t>ZÚ + KÚ: 13=13,000 [A] 
podél nových obrubníku u sjezdů: 67=67,000 [B] 
Celkem: A+B=80,000 [C]</t>
  </si>
  <si>
    <t>položka zahrnuje:  
- dodávku předepsaného materiálu  
- vyčištění a výplň spar tímto materiálem</t>
  </si>
  <si>
    <t>Potrubí</t>
  </si>
  <si>
    <t>38</t>
  </si>
  <si>
    <t>87434</t>
  </si>
  <si>
    <t>POTRUBÍ Z TRUB PLASTOVÝCH ODPADNÍCH DN DO 200MM</t>
  </si>
  <si>
    <t>vyústění drenáže</t>
  </si>
  <si>
    <t>1*5,0=5,000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</si>
  <si>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</si>
  <si>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</si>
  <si>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895123</t>
  </si>
  <si>
    <t>DRENÁŽNÍ ŠACHTICE KONTROLNÍ Z BETON DÍLCŮ ŠK 100</t>
  </si>
  <si>
    <t>vlevo: 8=8,000 [A] 
vpravo: 9=9,000 [B]  
Celkem: A+B=17,000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</si>
  <si>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</si>
  <si>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40</t>
  </si>
  <si>
    <t>89914</t>
  </si>
  <si>
    <t>ŠACHTOVÉ BETONOVÉ SKRUŽE SAMOSTATNÉ</t>
  </si>
  <si>
    <t>nastavení stávající kanalizační šachty  
betonová DN 1500 - přidání skruže výšky 1m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</si>
  <si>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</si>
  <si>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</si>
  <si>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41</t>
  </si>
  <si>
    <t>9113A3</t>
  </si>
  <si>
    <t>SVODIDLO OCEL SILNIČ JEDNOSTR, ÚROVEŇ ZADRŽ N1, N2 - DEMONTÁŽ S PŘESUNEM</t>
  </si>
  <si>
    <t>vlevo: 
km 3,507-3,526 19=19,000 [A] 
vpravo: 
km 3,197-3,525: 328=328,000 [B] 
Celkem: A+B=347,000 [C]</t>
  </si>
  <si>
    <t>položka zahrnuje:  
- demontáž a odstranění zařízení  
- jeho odvoz na předepsané místo</t>
  </si>
  <si>
    <t>42</t>
  </si>
  <si>
    <t>9113B1</t>
  </si>
  <si>
    <t>SVODIDLO OCEL SILNIČ JEDNOSTR, ÚROVEŇ ZADRŽ H1 -DODÁVKA A MONTÁŽ</t>
  </si>
  <si>
    <t>vlevo: 
km 3,455-3,581: 128=128,000 [A] 
vpravo: 
km 1,618-1,955: 332=332,000 [B] 
km 3,165-3,585: 418=418,000 [C] 
Celkem: A+B+C=878,000 [D]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</si>
  <si>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</si>
  <si>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43</t>
  </si>
  <si>
    <t>91228</t>
  </si>
  <si>
    <t>SMĚROVÉ SLOUPKY Z PLAST HMOT VČETNĚ ODRAZNÉHO PÁSKU</t>
  </si>
  <si>
    <t>směrové sloupky bílé: 98=98,000 [A]</t>
  </si>
  <si>
    <t>položka zahrnuje:  
- dodání a osazení sloupku včetně nutných zemních prací  
- vnitrostaveništní a mimostaveništní doprava  
- odrazky plastové nebo z retroreflexní fólie</t>
  </si>
  <si>
    <t>44</t>
  </si>
  <si>
    <t>91267</t>
  </si>
  <si>
    <t>ODRAZKY NA SVODIDLA</t>
  </si>
  <si>
    <t>- kompletní dodávka se všemi pomocnými a doplňujícími pracemi a součástmi</t>
  </si>
  <si>
    <t>45</t>
  </si>
  <si>
    <t>91811</t>
  </si>
  <si>
    <t>ČELA PROPUSTU Z BETONU BEZ ROZLIŠENÍ</t>
  </si>
  <si>
    <t>Polní přejezd: 8,8=8,800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</si>
  <si>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</si>
  <si>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46</t>
  </si>
  <si>
    <t>919113</t>
  </si>
  <si>
    <t>ŘEZÁNÍ ASFALTOVÉHO KRYTU VOZOVEK TL DO 150MM</t>
  </si>
  <si>
    <t>položka zahrnuje řezání vozovkové vrstvy v předepsané tloušťce, včetně spotřeby vody</t>
  </si>
  <si>
    <t>47</t>
  </si>
  <si>
    <t>935212</t>
  </si>
  <si>
    <t>PŘÍKOPOVÉ ŽLABY Z BETON TVÁRNIC ŠÍŘ DO 600MM DO BETONU TL 100MM</t>
  </si>
  <si>
    <t>vlevo: 595=595,000 [A] 
vpravo: 843=843,000 [B] 
Celkem: A+B=1 438,000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</si>
  <si>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</si>
  <si>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48</t>
  </si>
  <si>
    <t>96615</t>
  </si>
  <si>
    <t>BOURÁNÍ KONSTRUKCÍ Z PROSTÉHO BETONU</t>
  </si>
  <si>
    <t>bourání čel propustků 
čela stávajícího propustku v km 3,519 
(počet*délka*šířka*výška): 2*1*0,5*1,5=1,500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</si>
  <si>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</si>
  <si>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49</t>
  </si>
  <si>
    <t>966358</t>
  </si>
  <si>
    <t>BOURÁNÍ PROPUSTŮ Z TRUB DN DO 600MM</t>
  </si>
  <si>
    <t>stávající propustek v km 3,519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</si>
  <si>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</si>
  <si>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SO 103</t>
  </si>
  <si>
    <t>Sanace svahu zářezu II/429 - Kozlany (km 1,800)</t>
  </si>
  <si>
    <t>dle pol.č. 131738:  2393,4*2,1=5 026,140 [A]</t>
  </si>
  <si>
    <t>10*4,47+10*5,62+10*4,94+10*6+10*7,68+10*8,52+10*8,79+10*11,26+10*11+10*11,14+10*11,9+10*12,2+10*12,52+10*12,3+10*11,2+10*9,72+10*8,55+10*8+10*6,75+10*6,1+10*6+10*5,3+10*4,91+10*5,89+10*5,56+10*4,23+10*4+10*3,82+10*3,4+10*3,92+10*4,1+10*4,55+10*5=2 393,400 [A]</t>
  </si>
  <si>
    <t>dle pol.č. 13173: 2393,4=2 393,400 [A]</t>
  </si>
  <si>
    <t>1302=1 302,000 [A]</t>
  </si>
  <si>
    <t>21461</t>
  </si>
  <si>
    <t>SEPARAČNÍ GEOTEXTILIE</t>
  </si>
  <si>
    <t>600 kg/m2</t>
  </si>
  <si>
    <t>0,5*70,5+0,5*178,4+0,5*178,4+0,5*30+610=838,650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</si>
  <si>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</si>
  <si>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Svislé konstrukce</t>
  </si>
  <si>
    <t>3272A4</t>
  </si>
  <si>
    <t>ZDI OPĚR, ZÁRUB, NÁBŘEŽ Z GABIONŮ RUČNĚ ROVNANÝCH, DRÁT O2,7MM, POVRCHOVÁ ÚPRAVA Zn + Al</t>
  </si>
  <si>
    <t>1,25*21+1,35*10+1,45*40+2,45*160+2,15*10+2*10+1,45*10+1,25*10+1,05*10+0,55*10+0,4*10+0,35*10+0,25*10=584,250 [A]</t>
  </si>
  <si>
    <t>- položka zahrnuje dodávku a osazení drátěných košů s výplní lomovým kamenem.  
- gabionové matrace se vykazují v pol.č.2722**.</t>
  </si>
  <si>
    <t>45152</t>
  </si>
  <si>
    <t>PODKLADNÍ A VÝPLŇOVÉ VRSTVY Z KAMENIVA DRCENÉHO</t>
  </si>
  <si>
    <t>1,865*8,16+1,865*4,65+1,865*18+2,365*51,94+2,365*2,96+2,365*3,45+2,365*3,225+1,865*3,625+2*3,52+1,865*3,325+1,365*3,425+1,35*3,725+1,32*3,22+1,3*3,325=241,364 [A]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</si>
  <si>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</si>
  <si>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</si>
  <si>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</si>
  <si>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SO 171</t>
  </si>
  <si>
    <t>Dopravní značení, km 1,653 – 1,955 a km 2,700 – 4,438</t>
  </si>
  <si>
    <t>912283</t>
  </si>
  <si>
    <t>SMĚROVÉ SLOUPKY Z PLAST HMOT - DEMONTÁŽ A ODVOZ</t>
  </si>
  <si>
    <t>Z11c: 1=1,000 [A] 
Z11d: 1=1,000 [B] 
Celkem: A+B=2,000 [C]</t>
  </si>
  <si>
    <t>položka zahrnuje demontáž stávajícího sloupku, jeho odvoz do skladu nebo na skládku</t>
  </si>
  <si>
    <t>914143</t>
  </si>
  <si>
    <t>DOPRAV ZNAČ ZÁKL VEL OCEL FÓLIE TŘ 3 - DEMONTÁŽ</t>
  </si>
  <si>
    <t>IZ4a: 1=1,000 [A] 
IZ4b: 1=1,000 [B] 
A2a: 1=1,000 [C] 
A2b: 1=1,000 [D] 
A8:   1=1,000 [E] 
E6:   1=1,000 [F] 
Celkem: A+B+C+D+E+F=6,000 [G]</t>
  </si>
  <si>
    <t>Položka zahrnuje odstranění, demontáž a odklizení materiálu s odvozem na předepsané místo</t>
  </si>
  <si>
    <t>914913</t>
  </si>
  <si>
    <t>SLOUPKY A STOJKY DZ Z OCEL TRUBEK ZABETON DEMONTÁŽ</t>
  </si>
  <si>
    <t>914931</t>
  </si>
  <si>
    <t>SLOUPKY A STOJKY DZ Z HLINÍK TRUBEK ZABETON DOD A MONTÁŽ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</si>
  <si>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</si>
  <si>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</si>
  <si>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</si>
  <si>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V1a (0,125): 134,25=134,250 [A] 
V2b (3;1,5;0,125): 40,0=40,000 [B] 
V2a (3,0;6,0;0,125): 23,63=23,630 [C] 
V4 (0,25): 1039,1=1 039,100 [D] 
V2b (1,5;1,5;0,125): 1,44=1,440 [E] 
V2b (1,5;1,5;0,25): 3,88=3,880 [F] 
V13: 10,34=10,340 [G] 
Celkem: A+B+C+D+E+F+G=1 252,640 [H]</t>
  </si>
  <si>
    <t>položka zahrnuje:  
- dodání a pokládku nátěrového materiálu (měří se pouze natíraná plocha)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</si>
</sst>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3799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38.25">
      <c r="A12" t="s">
        <v>43</v>
      </c>
      <c r="E12" s="29" t="s">
        <v>44</v>
      </c>
    </row>
    <row r="13" spans="1:16" ht="12.75">
      <c r="A13" s="19" t="s">
        <v>34</v>
      </c>
      <c s="23" t="s">
        <v>12</v>
      </c>
      <c s="23" t="s">
        <v>45</v>
      </c>
      <c s="19" t="s">
        <v>36</v>
      </c>
      <c s="24" t="s">
        <v>46</v>
      </c>
      <c s="25" t="s">
        <v>47</v>
      </c>
      <c s="26">
        <v>32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48</v>
      </c>
    </row>
    <row r="15" spans="1:5" ht="12.75">
      <c r="A15" s="30" t="s">
        <v>41</v>
      </c>
      <c r="E15" s="31" t="s">
        <v>49</v>
      </c>
    </row>
    <row r="16" spans="1:5" ht="165.75">
      <c r="A16" t="s">
        <v>43</v>
      </c>
      <c r="E16" s="29" t="s">
        <v>50</v>
      </c>
    </row>
    <row r="17" spans="1:16" ht="12.75">
      <c r="A17" s="19" t="s">
        <v>34</v>
      </c>
      <c s="23" t="s">
        <v>11</v>
      </c>
      <c s="23" t="s">
        <v>51</v>
      </c>
      <c s="19" t="s">
        <v>36</v>
      </c>
      <c s="24" t="s">
        <v>52</v>
      </c>
      <c s="25" t="s">
        <v>47</v>
      </c>
      <c s="26">
        <v>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48</v>
      </c>
    </row>
    <row r="19" spans="1:5" ht="12.75">
      <c r="A19" s="30" t="s">
        <v>41</v>
      </c>
      <c r="E19" s="31" t="s">
        <v>53</v>
      </c>
    </row>
    <row r="20" spans="1:5" ht="165.75">
      <c r="A20" t="s">
        <v>43</v>
      </c>
      <c r="E20" s="29" t="s">
        <v>50</v>
      </c>
    </row>
    <row r="21" spans="1:16" ht="12.75">
      <c r="A21" s="19" t="s">
        <v>34</v>
      </c>
      <c s="23" t="s">
        <v>22</v>
      </c>
      <c s="23" t="s">
        <v>54</v>
      </c>
      <c s="19" t="s">
        <v>36</v>
      </c>
      <c s="24" t="s">
        <v>55</v>
      </c>
      <c s="25" t="s">
        <v>56</v>
      </c>
      <c s="26">
        <v>3466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57</v>
      </c>
    </row>
    <row r="23" spans="1:5" ht="76.5">
      <c r="A23" s="30" t="s">
        <v>41</v>
      </c>
      <c r="E23" s="31" t="s">
        <v>58</v>
      </c>
    </row>
    <row r="24" spans="1:5" ht="38.25">
      <c r="A24" t="s">
        <v>43</v>
      </c>
      <c r="E24" s="29" t="s">
        <v>59</v>
      </c>
    </row>
    <row r="25" spans="1:16" ht="12.75">
      <c r="A25" s="19" t="s">
        <v>34</v>
      </c>
      <c s="23" t="s">
        <v>24</v>
      </c>
      <c s="23" t="s">
        <v>60</v>
      </c>
      <c s="19" t="s">
        <v>36</v>
      </c>
      <c s="24" t="s">
        <v>61</v>
      </c>
      <c s="25" t="s">
        <v>56</v>
      </c>
      <c s="26">
        <v>3466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39</v>
      </c>
      <c r="E26" s="29" t="s">
        <v>62</v>
      </c>
    </row>
    <row r="27" spans="1:5" ht="76.5">
      <c r="A27" s="30" t="s">
        <v>41</v>
      </c>
      <c r="E27" s="31" t="s">
        <v>58</v>
      </c>
    </row>
    <row r="28" spans="1:5" ht="191.25">
      <c r="A28" t="s">
        <v>43</v>
      </c>
      <c r="E28" s="29" t="s">
        <v>63</v>
      </c>
    </row>
    <row r="29" spans="1:16" ht="12.75">
      <c r="A29" s="19" t="s">
        <v>34</v>
      </c>
      <c s="23" t="s">
        <v>26</v>
      </c>
      <c s="23" t="s">
        <v>64</v>
      </c>
      <c s="19" t="s">
        <v>36</v>
      </c>
      <c s="24" t="s">
        <v>65</v>
      </c>
      <c s="25" t="s">
        <v>56</v>
      </c>
      <c s="26">
        <v>3466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39</v>
      </c>
      <c r="E30" s="29" t="s">
        <v>36</v>
      </c>
    </row>
    <row r="31" spans="1:5" ht="76.5">
      <c r="A31" s="30" t="s">
        <v>41</v>
      </c>
      <c r="E31" s="31" t="s">
        <v>58</v>
      </c>
    </row>
    <row r="32" spans="1:5" ht="51">
      <c r="A32" t="s">
        <v>43</v>
      </c>
      <c r="E32" s="29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0+O8+O21+O90+O99+O116+O157+O170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67</v>
      </c>
      <c s="32">
        <f>0+I8+I21+I90+I99+I116+I157+I170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67</v>
      </c>
      <c s="5"/>
      <c s="14" t="s">
        <v>68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69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70</v>
      </c>
      <c s="19" t="s">
        <v>18</v>
      </c>
      <c s="24" t="s">
        <v>71</v>
      </c>
      <c s="25" t="s">
        <v>72</v>
      </c>
      <c s="26">
        <v>31726.821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73</v>
      </c>
    </row>
    <row r="11" spans="1:5" ht="38.25">
      <c r="A11" s="30" t="s">
        <v>41</v>
      </c>
      <c r="E11" s="31" t="s">
        <v>74</v>
      </c>
    </row>
    <row r="12" spans="1:5" ht="25.5">
      <c r="A12" t="s">
        <v>43</v>
      </c>
      <c r="E12" s="29" t="s">
        <v>75</v>
      </c>
    </row>
    <row r="13" spans="1:16" ht="12.75">
      <c r="A13" s="19" t="s">
        <v>34</v>
      </c>
      <c s="23" t="s">
        <v>12</v>
      </c>
      <c s="23" t="s">
        <v>70</v>
      </c>
      <c s="19" t="s">
        <v>12</v>
      </c>
      <c s="24" t="s">
        <v>71</v>
      </c>
      <c s="25" t="s">
        <v>72</v>
      </c>
      <c s="26">
        <v>642.4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76</v>
      </c>
    </row>
    <row r="15" spans="1:5" ht="12.75">
      <c r="A15" s="30" t="s">
        <v>41</v>
      </c>
      <c r="E15" s="31" t="s">
        <v>77</v>
      </c>
    </row>
    <row r="16" spans="1:5" ht="25.5">
      <c r="A16" t="s">
        <v>43</v>
      </c>
      <c r="E16" s="29" t="s">
        <v>75</v>
      </c>
    </row>
    <row r="17" spans="1:16" ht="12.75">
      <c r="A17" s="19" t="s">
        <v>34</v>
      </c>
      <c s="23" t="s">
        <v>11</v>
      </c>
      <c s="23" t="s">
        <v>70</v>
      </c>
      <c s="19" t="s">
        <v>11</v>
      </c>
      <c s="24" t="s">
        <v>71</v>
      </c>
      <c s="25" t="s">
        <v>72</v>
      </c>
      <c s="26">
        <v>7.95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39</v>
      </c>
      <c r="E18" s="29" t="s">
        <v>78</v>
      </c>
    </row>
    <row r="19" spans="1:5" ht="38.25">
      <c r="A19" s="30" t="s">
        <v>41</v>
      </c>
      <c r="E19" s="31" t="s">
        <v>79</v>
      </c>
    </row>
    <row r="20" spans="1:5" ht="25.5">
      <c r="A20" t="s">
        <v>43</v>
      </c>
      <c r="E20" s="29" t="s">
        <v>75</v>
      </c>
    </row>
    <row r="21" spans="1:18" ht="12.75" customHeight="1">
      <c r="A21" s="5" t="s">
        <v>32</v>
      </c>
      <c s="5"/>
      <c s="35" t="s">
        <v>18</v>
      </c>
      <c s="5"/>
      <c s="21" t="s">
        <v>33</v>
      </c>
      <c s="5"/>
      <c s="5"/>
      <c s="5"/>
      <c s="36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25.5">
      <c r="A22" s="19" t="s">
        <v>34</v>
      </c>
      <c s="23" t="s">
        <v>22</v>
      </c>
      <c s="23" t="s">
        <v>80</v>
      </c>
      <c s="19" t="s">
        <v>36</v>
      </c>
      <c s="24" t="s">
        <v>81</v>
      </c>
      <c s="25" t="s">
        <v>56</v>
      </c>
      <c s="26">
        <v>1429.625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82</v>
      </c>
    </row>
    <row r="24" spans="1:5" ht="51">
      <c r="A24" s="30" t="s">
        <v>41</v>
      </c>
      <c r="E24" s="31" t="s">
        <v>83</v>
      </c>
    </row>
    <row r="25" spans="1:5" ht="25.5">
      <c r="A25" t="s">
        <v>43</v>
      </c>
      <c r="E25" s="29" t="s">
        <v>84</v>
      </c>
    </row>
    <row r="26" spans="1:16" ht="25.5">
      <c r="A26" s="19" t="s">
        <v>34</v>
      </c>
      <c s="23" t="s">
        <v>24</v>
      </c>
      <c s="23" t="s">
        <v>85</v>
      </c>
      <c s="19" t="s">
        <v>36</v>
      </c>
      <c s="24" t="s">
        <v>86</v>
      </c>
      <c s="25" t="s">
        <v>56</v>
      </c>
      <c s="26">
        <v>213.41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36</v>
      </c>
    </row>
    <row r="28" spans="1:5" ht="114.75">
      <c r="A28" s="30" t="s">
        <v>41</v>
      </c>
      <c r="E28" s="31" t="s">
        <v>87</v>
      </c>
    </row>
    <row r="29" spans="1:5" ht="63.75">
      <c r="A29" t="s">
        <v>43</v>
      </c>
      <c r="E29" s="29" t="s">
        <v>88</v>
      </c>
    </row>
    <row r="30" spans="1:16" ht="25.5">
      <c r="A30" s="19" t="s">
        <v>34</v>
      </c>
      <c s="23" t="s">
        <v>26</v>
      </c>
      <c s="23" t="s">
        <v>89</v>
      </c>
      <c s="19" t="s">
        <v>36</v>
      </c>
      <c s="24" t="s">
        <v>90</v>
      </c>
      <c s="25" t="s">
        <v>56</v>
      </c>
      <c s="26">
        <v>292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39</v>
      </c>
      <c r="E31" s="29" t="s">
        <v>36</v>
      </c>
    </row>
    <row r="32" spans="1:5" ht="89.25">
      <c r="A32" s="30" t="s">
        <v>41</v>
      </c>
      <c r="E32" s="31" t="s">
        <v>91</v>
      </c>
    </row>
    <row r="33" spans="1:5" ht="63.75">
      <c r="A33" t="s">
        <v>43</v>
      </c>
      <c r="E33" s="29" t="s">
        <v>88</v>
      </c>
    </row>
    <row r="34" spans="1:16" ht="12.75">
      <c r="A34" s="19" t="s">
        <v>34</v>
      </c>
      <c s="23" t="s">
        <v>92</v>
      </c>
      <c s="23" t="s">
        <v>93</v>
      </c>
      <c s="19" t="s">
        <v>36</v>
      </c>
      <c s="24" t="s">
        <v>94</v>
      </c>
      <c s="25" t="s">
        <v>56</v>
      </c>
      <c s="26">
        <v>1652.292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39</v>
      </c>
      <c r="E35" s="29" t="s">
        <v>48</v>
      </c>
    </row>
    <row r="36" spans="1:5" ht="153">
      <c r="A36" s="30" t="s">
        <v>41</v>
      </c>
      <c r="E36" s="31" t="s">
        <v>95</v>
      </c>
    </row>
    <row r="37" spans="1:5" ht="25.5">
      <c r="A37" t="s">
        <v>43</v>
      </c>
      <c r="E37" s="29" t="s">
        <v>84</v>
      </c>
    </row>
    <row r="38" spans="1:16" ht="12.75">
      <c r="A38" s="19" t="s">
        <v>34</v>
      </c>
      <c s="23" t="s">
        <v>96</v>
      </c>
      <c s="23" t="s">
        <v>54</v>
      </c>
      <c s="19" t="s">
        <v>36</v>
      </c>
      <c s="24" t="s">
        <v>55</v>
      </c>
      <c s="25" t="s">
        <v>56</v>
      </c>
      <c s="26">
        <v>267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25.5">
      <c r="A39" s="28" t="s">
        <v>39</v>
      </c>
      <c r="E39" s="29" t="s">
        <v>97</v>
      </c>
    </row>
    <row r="40" spans="1:5" ht="12.75">
      <c r="A40" s="30" t="s">
        <v>41</v>
      </c>
      <c r="E40" s="31" t="s">
        <v>98</v>
      </c>
    </row>
    <row r="41" spans="1:5" ht="38.25">
      <c r="A41" t="s">
        <v>43</v>
      </c>
      <c r="E41" s="29" t="s">
        <v>59</v>
      </c>
    </row>
    <row r="42" spans="1:16" ht="12.75">
      <c r="A42" s="19" t="s">
        <v>34</v>
      </c>
      <c s="23" t="s">
        <v>29</v>
      </c>
      <c s="23" t="s">
        <v>99</v>
      </c>
      <c s="19" t="s">
        <v>36</v>
      </c>
      <c s="24" t="s">
        <v>100</v>
      </c>
      <c s="25" t="s">
        <v>56</v>
      </c>
      <c s="26">
        <v>1160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39</v>
      </c>
      <c r="E43" s="29" t="s">
        <v>101</v>
      </c>
    </row>
    <row r="44" spans="1:5" ht="12.75">
      <c r="A44" s="30" t="s">
        <v>41</v>
      </c>
      <c r="E44" s="31" t="s">
        <v>102</v>
      </c>
    </row>
    <row r="45" spans="1:5" ht="38.25">
      <c r="A45" t="s">
        <v>43</v>
      </c>
      <c r="E45" s="29" t="s">
        <v>59</v>
      </c>
    </row>
    <row r="46" spans="1:16" ht="12.75">
      <c r="A46" s="19" t="s">
        <v>34</v>
      </c>
      <c s="23" t="s">
        <v>31</v>
      </c>
      <c s="23" t="s">
        <v>103</v>
      </c>
      <c s="19" t="s">
        <v>36</v>
      </c>
      <c s="24" t="s">
        <v>104</v>
      </c>
      <c s="25" t="s">
        <v>56</v>
      </c>
      <c s="26">
        <v>11426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39</v>
      </c>
      <c r="E47" s="29" t="s">
        <v>36</v>
      </c>
    </row>
    <row r="48" spans="1:5" ht="38.25">
      <c r="A48" s="30" t="s">
        <v>41</v>
      </c>
      <c r="E48" s="31" t="s">
        <v>105</v>
      </c>
    </row>
    <row r="49" spans="1:5" ht="369.75">
      <c r="A49" t="s">
        <v>43</v>
      </c>
      <c r="E49" s="29" t="s">
        <v>106</v>
      </c>
    </row>
    <row r="50" spans="1:16" ht="12.75">
      <c r="A50" s="19" t="s">
        <v>34</v>
      </c>
      <c s="23" t="s">
        <v>107</v>
      </c>
      <c s="23" t="s">
        <v>108</v>
      </c>
      <c s="19" t="s">
        <v>36</v>
      </c>
      <c s="24" t="s">
        <v>109</v>
      </c>
      <c s="25" t="s">
        <v>56</v>
      </c>
      <c s="26">
        <v>2169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39</v>
      </c>
      <c r="E51" s="29" t="s">
        <v>36</v>
      </c>
    </row>
    <row r="52" spans="1:5" ht="12.75">
      <c r="A52" s="30" t="s">
        <v>41</v>
      </c>
      <c r="E52" s="31" t="s">
        <v>110</v>
      </c>
    </row>
    <row r="53" spans="1:5" ht="293.25">
      <c r="A53" t="s">
        <v>43</v>
      </c>
      <c r="E53" s="29" t="s">
        <v>111</v>
      </c>
    </row>
    <row r="54" spans="1:16" ht="12.75">
      <c r="A54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56</v>
      </c>
      <c s="26">
        <v>139.6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39</v>
      </c>
      <c r="E55" s="29" t="s">
        <v>36</v>
      </c>
    </row>
    <row r="56" spans="1:5" ht="38.25">
      <c r="A56" s="30" t="s">
        <v>41</v>
      </c>
      <c r="E56" s="31" t="s">
        <v>115</v>
      </c>
    </row>
    <row r="57" spans="1:5" ht="318.75">
      <c r="A57" t="s">
        <v>43</v>
      </c>
      <c r="E57" s="29" t="s">
        <v>116</v>
      </c>
    </row>
    <row r="58" spans="1:16" ht="12.75">
      <c r="A58" s="19" t="s">
        <v>34</v>
      </c>
      <c s="23" t="s">
        <v>117</v>
      </c>
      <c s="23" t="s">
        <v>118</v>
      </c>
      <c s="19" t="s">
        <v>18</v>
      </c>
      <c s="24" t="s">
        <v>119</v>
      </c>
      <c s="25" t="s">
        <v>56</v>
      </c>
      <c s="26">
        <v>4592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39</v>
      </c>
      <c r="E59" s="29" t="s">
        <v>120</v>
      </c>
    </row>
    <row r="60" spans="1:5" ht="38.25">
      <c r="A60" s="30" t="s">
        <v>41</v>
      </c>
      <c r="E60" s="31" t="s">
        <v>121</v>
      </c>
    </row>
    <row r="61" spans="1:5" ht="280.5">
      <c r="A61" t="s">
        <v>43</v>
      </c>
      <c r="E61" s="29" t="s">
        <v>122</v>
      </c>
    </row>
    <row r="62" spans="1:16" ht="12.75">
      <c r="A62" s="19" t="s">
        <v>34</v>
      </c>
      <c s="23" t="s">
        <v>123</v>
      </c>
      <c s="23" t="s">
        <v>60</v>
      </c>
      <c s="19" t="s">
        <v>36</v>
      </c>
      <c s="24" t="s">
        <v>61</v>
      </c>
      <c s="25" t="s">
        <v>56</v>
      </c>
      <c s="26">
        <v>14894.6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39</v>
      </c>
      <c r="E63" s="29" t="s">
        <v>124</v>
      </c>
    </row>
    <row r="64" spans="1:5" ht="63.75">
      <c r="A64" s="30" t="s">
        <v>41</v>
      </c>
      <c r="E64" s="31" t="s">
        <v>125</v>
      </c>
    </row>
    <row r="65" spans="1:5" ht="191.25">
      <c r="A65" t="s">
        <v>43</v>
      </c>
      <c r="E65" s="29" t="s">
        <v>63</v>
      </c>
    </row>
    <row r="66" spans="1:16" ht="12.75">
      <c r="A66" s="19" t="s">
        <v>34</v>
      </c>
      <c s="23" t="s">
        <v>126</v>
      </c>
      <c s="23" t="s">
        <v>118</v>
      </c>
      <c s="19" t="s">
        <v>12</v>
      </c>
      <c s="24" t="s">
        <v>119</v>
      </c>
      <c s="25" t="s">
        <v>56</v>
      </c>
      <c s="26">
        <v>5453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39</v>
      </c>
      <c r="E67" s="29" t="s">
        <v>127</v>
      </c>
    </row>
    <row r="68" spans="1:5" ht="12.75">
      <c r="A68" s="30" t="s">
        <v>41</v>
      </c>
      <c r="E68" s="31" t="s">
        <v>128</v>
      </c>
    </row>
    <row r="69" spans="1:5" ht="280.5">
      <c r="A69" t="s">
        <v>43</v>
      </c>
      <c r="E69" s="29" t="s">
        <v>122</v>
      </c>
    </row>
    <row r="70" spans="1:16" ht="12.75">
      <c r="A70" s="19" t="s">
        <v>34</v>
      </c>
      <c s="23" t="s">
        <v>129</v>
      </c>
      <c s="23" t="s">
        <v>130</v>
      </c>
      <c s="19" t="s">
        <v>36</v>
      </c>
      <c s="24" t="s">
        <v>131</v>
      </c>
      <c s="25" t="s">
        <v>56</v>
      </c>
      <c s="26">
        <v>1901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39</v>
      </c>
      <c r="E71" s="29" t="s">
        <v>36</v>
      </c>
    </row>
    <row r="72" spans="1:5" ht="12.75">
      <c r="A72" s="30" t="s">
        <v>41</v>
      </c>
      <c r="E72" s="31" t="s">
        <v>132</v>
      </c>
    </row>
    <row r="73" spans="1:5" ht="242.25">
      <c r="A73" t="s">
        <v>43</v>
      </c>
      <c r="E73" s="29" t="s">
        <v>133</v>
      </c>
    </row>
    <row r="74" spans="1:16" ht="12.75">
      <c r="A74" s="19" t="s">
        <v>34</v>
      </c>
      <c s="23" t="s">
        <v>134</v>
      </c>
      <c s="23" t="s">
        <v>135</v>
      </c>
      <c s="19" t="s">
        <v>36</v>
      </c>
      <c s="24" t="s">
        <v>136</v>
      </c>
      <c s="25" t="s">
        <v>56</v>
      </c>
      <c s="26">
        <v>156.1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39</v>
      </c>
      <c r="E75" s="29" t="s">
        <v>36</v>
      </c>
    </row>
    <row r="76" spans="1:5" ht="51">
      <c r="A76" s="30" t="s">
        <v>41</v>
      </c>
      <c r="E76" s="31" t="s">
        <v>137</v>
      </c>
    </row>
    <row r="77" spans="1:5" ht="293.25">
      <c r="A77" t="s">
        <v>43</v>
      </c>
      <c r="E77" s="29" t="s">
        <v>138</v>
      </c>
    </row>
    <row r="78" spans="1:16" ht="12.75">
      <c r="A78" s="19" t="s">
        <v>34</v>
      </c>
      <c s="23" t="s">
        <v>139</v>
      </c>
      <c s="23" t="s">
        <v>140</v>
      </c>
      <c s="19" t="s">
        <v>36</v>
      </c>
      <c s="24" t="s">
        <v>141</v>
      </c>
      <c s="25" t="s">
        <v>38</v>
      </c>
      <c s="26">
        <v>10906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39</v>
      </c>
      <c r="E79" s="29" t="s">
        <v>142</v>
      </c>
    </row>
    <row r="80" spans="1:5" ht="12.75">
      <c r="A80" s="30" t="s">
        <v>41</v>
      </c>
      <c r="E80" s="31" t="s">
        <v>36</v>
      </c>
    </row>
    <row r="81" spans="1:5" ht="25.5">
      <c r="A81" t="s">
        <v>43</v>
      </c>
      <c r="E81" s="29" t="s">
        <v>143</v>
      </c>
    </row>
    <row r="82" spans="1:16" ht="12.75">
      <c r="A82" s="19" t="s">
        <v>34</v>
      </c>
      <c s="23" t="s">
        <v>144</v>
      </c>
      <c s="23" t="s">
        <v>145</v>
      </c>
      <c s="19" t="s">
        <v>36</v>
      </c>
      <c s="24" t="s">
        <v>146</v>
      </c>
      <c s="25" t="s">
        <v>56</v>
      </c>
      <c s="26">
        <v>2428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39</v>
      </c>
      <c r="E83" s="29" t="s">
        <v>36</v>
      </c>
    </row>
    <row r="84" spans="1:5" ht="63.75">
      <c r="A84" s="30" t="s">
        <v>41</v>
      </c>
      <c r="E84" s="31" t="s">
        <v>147</v>
      </c>
    </row>
    <row r="85" spans="1:5" ht="38.25">
      <c r="A85" t="s">
        <v>43</v>
      </c>
      <c r="E85" s="29" t="s">
        <v>148</v>
      </c>
    </row>
    <row r="86" spans="1:16" ht="12.75">
      <c r="A86" s="19" t="s">
        <v>34</v>
      </c>
      <c s="23" t="s">
        <v>149</v>
      </c>
      <c s="23" t="s">
        <v>150</v>
      </c>
      <c s="19" t="s">
        <v>36</v>
      </c>
      <c s="24" t="s">
        <v>151</v>
      </c>
      <c s="25" t="s">
        <v>56</v>
      </c>
      <c s="26">
        <v>1149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39</v>
      </c>
      <c r="E87" s="29" t="s">
        <v>36</v>
      </c>
    </row>
    <row r="88" spans="1:5" ht="25.5">
      <c r="A88" s="30" t="s">
        <v>41</v>
      </c>
      <c r="E88" s="31" t="s">
        <v>152</v>
      </c>
    </row>
    <row r="89" spans="1:5" ht="38.25">
      <c r="A89" t="s">
        <v>43</v>
      </c>
      <c r="E89" s="29" t="s">
        <v>153</v>
      </c>
    </row>
    <row r="90" spans="1:18" ht="12.75" customHeight="1">
      <c r="A90" s="5" t="s">
        <v>32</v>
      </c>
      <c s="5"/>
      <c s="35" t="s">
        <v>12</v>
      </c>
      <c s="5"/>
      <c s="21" t="s">
        <v>154</v>
      </c>
      <c s="5"/>
      <c s="5"/>
      <c s="5"/>
      <c s="36">
        <f>0+Q90</f>
      </c>
      <c r="O90">
        <f>0+R90</f>
      </c>
      <c r="Q90">
        <f>0+I91+I95</f>
      </c>
      <c>
        <f>0+O91+O95</f>
      </c>
    </row>
    <row r="91" spans="1:16" ht="12.75">
      <c r="A91" s="19" t="s">
        <v>34</v>
      </c>
      <c s="23" t="s">
        <v>155</v>
      </c>
      <c s="23" t="s">
        <v>156</v>
      </c>
      <c s="19" t="s">
        <v>36</v>
      </c>
      <c s="24" t="s">
        <v>157</v>
      </c>
      <c s="25" t="s">
        <v>158</v>
      </c>
      <c s="26">
        <v>1120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39</v>
      </c>
      <c r="E92" s="29" t="s">
        <v>36</v>
      </c>
    </row>
    <row r="93" spans="1:5" ht="38.25">
      <c r="A93" s="30" t="s">
        <v>41</v>
      </c>
      <c r="E93" s="31" t="s">
        <v>159</v>
      </c>
    </row>
    <row r="94" spans="1:5" ht="165.75">
      <c r="A94" t="s">
        <v>43</v>
      </c>
      <c r="E94" s="29" t="s">
        <v>160</v>
      </c>
    </row>
    <row r="95" spans="1:16" ht="12.75">
      <c r="A95" s="19" t="s">
        <v>34</v>
      </c>
      <c s="23" t="s">
        <v>161</v>
      </c>
      <c s="23" t="s">
        <v>162</v>
      </c>
      <c s="19" t="s">
        <v>36</v>
      </c>
      <c s="24" t="s">
        <v>163</v>
      </c>
      <c s="25" t="s">
        <v>38</v>
      </c>
      <c s="26">
        <v>2240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39</v>
      </c>
      <c r="E96" s="29" t="s">
        <v>164</v>
      </c>
    </row>
    <row r="97" spans="1:5" ht="38.25">
      <c r="A97" s="30" t="s">
        <v>41</v>
      </c>
      <c r="E97" s="31" t="s">
        <v>165</v>
      </c>
    </row>
    <row r="98" spans="1:5" ht="102">
      <c r="A98" t="s">
        <v>43</v>
      </c>
      <c r="E98" s="29" t="s">
        <v>166</v>
      </c>
    </row>
    <row r="99" spans="1:18" ht="12.75" customHeight="1">
      <c r="A99" s="5" t="s">
        <v>32</v>
      </c>
      <c s="5"/>
      <c s="35" t="s">
        <v>22</v>
      </c>
      <c s="5"/>
      <c s="21" t="s">
        <v>167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12.75">
      <c r="A100" s="19" t="s">
        <v>34</v>
      </c>
      <c s="23" t="s">
        <v>168</v>
      </c>
      <c s="23" t="s">
        <v>169</v>
      </c>
      <c s="19" t="s">
        <v>36</v>
      </c>
      <c s="24" t="s">
        <v>170</v>
      </c>
      <c s="25" t="s">
        <v>158</v>
      </c>
      <c s="26">
        <v>21.8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39</v>
      </c>
      <c r="E101" s="29" t="s">
        <v>36</v>
      </c>
    </row>
    <row r="102" spans="1:5" ht="12.75">
      <c r="A102" s="30" t="s">
        <v>41</v>
      </c>
      <c r="E102" s="31" t="s">
        <v>171</v>
      </c>
    </row>
    <row r="103" spans="1:5" ht="51">
      <c r="A103" t="s">
        <v>43</v>
      </c>
      <c r="E103" s="29" t="s">
        <v>172</v>
      </c>
    </row>
    <row r="104" spans="1:16" ht="12.75">
      <c r="A104" s="19" t="s">
        <v>34</v>
      </c>
      <c s="23" t="s">
        <v>173</v>
      </c>
      <c s="23" t="s">
        <v>174</v>
      </c>
      <c s="19" t="s">
        <v>36</v>
      </c>
      <c s="24" t="s">
        <v>175</v>
      </c>
      <c s="25" t="s">
        <v>56</v>
      </c>
      <c s="26">
        <v>0.14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39</v>
      </c>
      <c r="E105" s="29" t="s">
        <v>36</v>
      </c>
    </row>
    <row r="106" spans="1:5" ht="12.75">
      <c r="A106" s="30" t="s">
        <v>41</v>
      </c>
      <c r="E106" s="31" t="s">
        <v>176</v>
      </c>
    </row>
    <row r="107" spans="1:5" ht="369.75">
      <c r="A107" t="s">
        <v>43</v>
      </c>
      <c r="E107" s="29" t="s">
        <v>177</v>
      </c>
    </row>
    <row r="108" spans="1:16" ht="12.75">
      <c r="A108" s="19" t="s">
        <v>34</v>
      </c>
      <c s="23" t="s">
        <v>178</v>
      </c>
      <c s="23" t="s">
        <v>179</v>
      </c>
      <c s="19" t="s">
        <v>36</v>
      </c>
      <c s="24" t="s">
        <v>180</v>
      </c>
      <c s="25" t="s">
        <v>56</v>
      </c>
      <c s="26">
        <v>5.46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39</v>
      </c>
      <c r="E109" s="29" t="s">
        <v>36</v>
      </c>
    </row>
    <row r="110" spans="1:5" ht="51">
      <c r="A110" s="30" t="s">
        <v>41</v>
      </c>
      <c r="E110" s="31" t="s">
        <v>181</v>
      </c>
    </row>
    <row r="111" spans="1:5" ht="38.25">
      <c r="A111" t="s">
        <v>43</v>
      </c>
      <c r="E111" s="29" t="s">
        <v>182</v>
      </c>
    </row>
    <row r="112" spans="1:16" ht="12.75">
      <c r="A112" s="19" t="s">
        <v>34</v>
      </c>
      <c s="23" t="s">
        <v>183</v>
      </c>
      <c s="23" t="s">
        <v>184</v>
      </c>
      <c s="19" t="s">
        <v>36</v>
      </c>
      <c s="24" t="s">
        <v>185</v>
      </c>
      <c s="25" t="s">
        <v>56</v>
      </c>
      <c s="26">
        <v>16.08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39</v>
      </c>
      <c r="E113" s="29" t="s">
        <v>36</v>
      </c>
    </row>
    <row r="114" spans="1:5" ht="51">
      <c r="A114" s="30" t="s">
        <v>41</v>
      </c>
      <c r="E114" s="31" t="s">
        <v>186</v>
      </c>
    </row>
    <row r="115" spans="1:5" ht="102">
      <c r="A115" t="s">
        <v>43</v>
      </c>
      <c r="E115" s="29" t="s">
        <v>187</v>
      </c>
    </row>
    <row r="116" spans="1:18" ht="12.75" customHeight="1">
      <c r="A116" s="5" t="s">
        <v>32</v>
      </c>
      <c s="5"/>
      <c s="35" t="s">
        <v>24</v>
      </c>
      <c s="5"/>
      <c s="21" t="s">
        <v>188</v>
      </c>
      <c s="5"/>
      <c s="5"/>
      <c s="5"/>
      <c s="36">
        <f>0+Q116</f>
      </c>
      <c r="O116">
        <f>0+R116</f>
      </c>
      <c r="Q116">
        <f>0+I117+I121+I125+I129+I133+I137+I141+I145+I149+I153</f>
      </c>
      <c>
        <f>0+O117+O121+O125+O129+O133+O137+O141+O145+O149+O153</f>
      </c>
    </row>
    <row r="117" spans="1:16" ht="12.75">
      <c r="A117" s="19" t="s">
        <v>34</v>
      </c>
      <c s="23" t="s">
        <v>189</v>
      </c>
      <c s="23" t="s">
        <v>190</v>
      </c>
      <c s="19" t="s">
        <v>36</v>
      </c>
      <c s="24" t="s">
        <v>191</v>
      </c>
      <c s="25" t="s">
        <v>38</v>
      </c>
      <c s="26">
        <v>10381.28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39</v>
      </c>
      <c r="E118" s="29" t="s">
        <v>142</v>
      </c>
    </row>
    <row r="119" spans="1:5" ht="12.75">
      <c r="A119" s="30" t="s">
        <v>41</v>
      </c>
      <c r="E119" s="31" t="s">
        <v>192</v>
      </c>
    </row>
    <row r="120" spans="1:5" ht="51">
      <c r="A120" t="s">
        <v>43</v>
      </c>
      <c r="E120" s="29" t="s">
        <v>193</v>
      </c>
    </row>
    <row r="121" spans="1:16" ht="12.75">
      <c r="A121" s="19" t="s">
        <v>34</v>
      </c>
      <c s="23" t="s">
        <v>194</v>
      </c>
      <c s="23" t="s">
        <v>195</v>
      </c>
      <c s="19" t="s">
        <v>18</v>
      </c>
      <c s="24" t="s">
        <v>196</v>
      </c>
      <c s="25" t="s">
        <v>38</v>
      </c>
      <c s="26">
        <v>6671.34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25.5">
      <c r="A122" s="28" t="s">
        <v>39</v>
      </c>
      <c r="E122" s="29" t="s">
        <v>197</v>
      </c>
    </row>
    <row r="123" spans="1:5" ht="38.25">
      <c r="A123" s="30" t="s">
        <v>41</v>
      </c>
      <c r="E123" s="31" t="s">
        <v>198</v>
      </c>
    </row>
    <row r="124" spans="1:5" ht="51">
      <c r="A124" t="s">
        <v>43</v>
      </c>
      <c r="E124" s="29" t="s">
        <v>193</v>
      </c>
    </row>
    <row r="125" spans="1:16" ht="12.75">
      <c r="A125" s="19" t="s">
        <v>34</v>
      </c>
      <c s="23" t="s">
        <v>199</v>
      </c>
      <c s="23" t="s">
        <v>200</v>
      </c>
      <c s="19" t="s">
        <v>36</v>
      </c>
      <c s="24" t="s">
        <v>201</v>
      </c>
      <c s="25" t="s">
        <v>38</v>
      </c>
      <c s="26">
        <v>3463.826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39</v>
      </c>
      <c r="E126" s="29" t="s">
        <v>36</v>
      </c>
    </row>
    <row r="127" spans="1:5" ht="38.25">
      <c r="A127" s="30" t="s">
        <v>41</v>
      </c>
      <c r="E127" s="31" t="s">
        <v>202</v>
      </c>
    </row>
    <row r="128" spans="1:5" ht="38.25">
      <c r="A128" t="s">
        <v>43</v>
      </c>
      <c r="E128" s="29" t="s">
        <v>203</v>
      </c>
    </row>
    <row r="129" spans="1:16" ht="12.75">
      <c r="A129" s="19" t="s">
        <v>34</v>
      </c>
      <c s="23" t="s">
        <v>204</v>
      </c>
      <c s="23" t="s">
        <v>205</v>
      </c>
      <c s="19" t="s">
        <v>36</v>
      </c>
      <c s="24" t="s">
        <v>206</v>
      </c>
      <c s="25" t="s">
        <v>38</v>
      </c>
      <c s="26">
        <v>8436.87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25.5">
      <c r="A130" s="28" t="s">
        <v>39</v>
      </c>
      <c r="E130" s="29" t="s">
        <v>207</v>
      </c>
    </row>
    <row r="131" spans="1:5" ht="51">
      <c r="A131" s="30" t="s">
        <v>41</v>
      </c>
      <c r="E131" s="31" t="s">
        <v>208</v>
      </c>
    </row>
    <row r="132" spans="1:5" ht="51">
      <c r="A132" t="s">
        <v>43</v>
      </c>
      <c r="E132" s="29" t="s">
        <v>209</v>
      </c>
    </row>
    <row r="133" spans="1:16" ht="12.75">
      <c r="A133" s="19" t="s">
        <v>34</v>
      </c>
      <c s="23" t="s">
        <v>210</v>
      </c>
      <c s="23" t="s">
        <v>211</v>
      </c>
      <c s="19" t="s">
        <v>36</v>
      </c>
      <c s="24" t="s">
        <v>212</v>
      </c>
      <c s="25" t="s">
        <v>38</v>
      </c>
      <c s="26">
        <v>13844.25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25.5">
      <c r="A134" s="28" t="s">
        <v>39</v>
      </c>
      <c r="E134" s="29" t="s">
        <v>213</v>
      </c>
    </row>
    <row r="135" spans="1:5" ht="12.75">
      <c r="A135" s="30" t="s">
        <v>41</v>
      </c>
      <c r="E135" s="31" t="s">
        <v>214</v>
      </c>
    </row>
    <row r="136" spans="1:5" ht="51">
      <c r="A136" t="s">
        <v>43</v>
      </c>
      <c r="E136" s="29" t="s">
        <v>209</v>
      </c>
    </row>
    <row r="137" spans="1:16" ht="12.75">
      <c r="A137" s="19" t="s">
        <v>34</v>
      </c>
      <c s="23" t="s">
        <v>215</v>
      </c>
      <c s="23" t="s">
        <v>216</v>
      </c>
      <c s="19" t="s">
        <v>36</v>
      </c>
      <c s="24" t="s">
        <v>217</v>
      </c>
      <c s="25" t="s">
        <v>38</v>
      </c>
      <c s="26">
        <v>15231.7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25.5">
      <c r="A138" s="28" t="s">
        <v>39</v>
      </c>
      <c r="E138" s="29" t="s">
        <v>218</v>
      </c>
    </row>
    <row r="139" spans="1:5" ht="38.25">
      <c r="A139" s="30" t="s">
        <v>41</v>
      </c>
      <c r="E139" s="31" t="s">
        <v>219</v>
      </c>
    </row>
    <row r="140" spans="1:5" ht="51">
      <c r="A140" t="s">
        <v>43</v>
      </c>
      <c r="E140" s="29" t="s">
        <v>209</v>
      </c>
    </row>
    <row r="141" spans="1:16" ht="12.75">
      <c r="A141" s="19" t="s">
        <v>34</v>
      </c>
      <c s="23" t="s">
        <v>220</v>
      </c>
      <c s="23" t="s">
        <v>221</v>
      </c>
      <c s="19" t="s">
        <v>36</v>
      </c>
      <c s="24" t="s">
        <v>222</v>
      </c>
      <c s="25" t="s">
        <v>38</v>
      </c>
      <c s="26">
        <v>13185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25.5">
      <c r="A142" s="28" t="s">
        <v>39</v>
      </c>
      <c r="E142" s="29" t="s">
        <v>223</v>
      </c>
    </row>
    <row r="143" spans="1:5" ht="12.75">
      <c r="A143" s="30" t="s">
        <v>41</v>
      </c>
      <c r="E143" s="31" t="s">
        <v>36</v>
      </c>
    </row>
    <row r="144" spans="1:5" ht="140.25">
      <c r="A144" t="s">
        <v>43</v>
      </c>
      <c r="E144" s="29" t="s">
        <v>224</v>
      </c>
    </row>
    <row r="145" spans="1:16" ht="12.75">
      <c r="A145" s="19" t="s">
        <v>34</v>
      </c>
      <c s="23" t="s">
        <v>225</v>
      </c>
      <c s="23" t="s">
        <v>226</v>
      </c>
      <c s="19" t="s">
        <v>36</v>
      </c>
      <c s="24" t="s">
        <v>227</v>
      </c>
      <c s="25" t="s">
        <v>38</v>
      </c>
      <c s="26">
        <v>13844.25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39</v>
      </c>
      <c r="E146" s="29" t="s">
        <v>142</v>
      </c>
    </row>
    <row r="147" spans="1:5" ht="12.75">
      <c r="A147" s="30" t="s">
        <v>41</v>
      </c>
      <c r="E147" s="31" t="s">
        <v>228</v>
      </c>
    </row>
    <row r="148" spans="1:5" ht="140.25">
      <c r="A148" t="s">
        <v>43</v>
      </c>
      <c r="E148" s="29" t="s">
        <v>224</v>
      </c>
    </row>
    <row r="149" spans="1:16" ht="12.75">
      <c r="A149" s="19" t="s">
        <v>34</v>
      </c>
      <c s="23" t="s">
        <v>229</v>
      </c>
      <c s="23" t="s">
        <v>230</v>
      </c>
      <c s="19" t="s">
        <v>36</v>
      </c>
      <c s="24" t="s">
        <v>231</v>
      </c>
      <c s="25" t="s">
        <v>38</v>
      </c>
      <c s="26">
        <v>8660.3</v>
      </c>
      <c s="27">
        <v>0</v>
      </c>
      <c s="27">
        <f>ROUND(ROUND(H149,2)*ROUND(G149,3),2)</f>
      </c>
      <c r="O149">
        <f>(I149*21)/100</f>
      </c>
      <c t="s">
        <v>12</v>
      </c>
    </row>
    <row r="150" spans="1:5" ht="25.5">
      <c r="A150" s="28" t="s">
        <v>39</v>
      </c>
      <c r="E150" s="29" t="s">
        <v>232</v>
      </c>
    </row>
    <row r="151" spans="1:5" ht="76.5">
      <c r="A151" s="30" t="s">
        <v>41</v>
      </c>
      <c r="E151" s="31" t="s">
        <v>233</v>
      </c>
    </row>
    <row r="152" spans="1:5" ht="140.25">
      <c r="A152" t="s">
        <v>43</v>
      </c>
      <c r="E152" s="29" t="s">
        <v>224</v>
      </c>
    </row>
    <row r="153" spans="1:16" ht="12.75">
      <c r="A153" s="19" t="s">
        <v>34</v>
      </c>
      <c s="23" t="s">
        <v>234</v>
      </c>
      <c s="23" t="s">
        <v>235</v>
      </c>
      <c s="19" t="s">
        <v>36</v>
      </c>
      <c s="24" t="s">
        <v>236</v>
      </c>
      <c s="25" t="s">
        <v>158</v>
      </c>
      <c s="26">
        <v>80</v>
      </c>
      <c s="27">
        <v>0</v>
      </c>
      <c s="27">
        <f>ROUND(ROUND(H153,2)*ROUND(G153,3),2)</f>
      </c>
      <c r="O153">
        <f>(I153*21)/100</f>
      </c>
      <c t="s">
        <v>12</v>
      </c>
    </row>
    <row r="154" spans="1:5" ht="12.75">
      <c r="A154" s="28" t="s">
        <v>39</v>
      </c>
      <c r="E154" s="29" t="s">
        <v>36</v>
      </c>
    </row>
    <row r="155" spans="1:5" ht="38.25">
      <c r="A155" s="30" t="s">
        <v>41</v>
      </c>
      <c r="E155" s="31" t="s">
        <v>237</v>
      </c>
    </row>
    <row r="156" spans="1:5" ht="38.25">
      <c r="A156" t="s">
        <v>43</v>
      </c>
      <c r="E156" s="29" t="s">
        <v>238</v>
      </c>
    </row>
    <row r="157" spans="1:18" ht="12.75" customHeight="1">
      <c r="A157" s="5" t="s">
        <v>32</v>
      </c>
      <c s="5"/>
      <c s="35" t="s">
        <v>96</v>
      </c>
      <c s="5"/>
      <c s="21" t="s">
        <v>239</v>
      </c>
      <c s="5"/>
      <c s="5"/>
      <c s="5"/>
      <c s="36">
        <f>0+Q157</f>
      </c>
      <c r="O157">
        <f>0+R157</f>
      </c>
      <c r="Q157">
        <f>0+I158+I162+I166</f>
      </c>
      <c>
        <f>0+O158+O162+O166</f>
      </c>
    </row>
    <row r="158" spans="1:16" ht="12.75">
      <c r="A158" s="19" t="s">
        <v>34</v>
      </c>
      <c s="23" t="s">
        <v>240</v>
      </c>
      <c s="23" t="s">
        <v>241</v>
      </c>
      <c s="19" t="s">
        <v>36</v>
      </c>
      <c s="24" t="s">
        <v>242</v>
      </c>
      <c s="25" t="s">
        <v>158</v>
      </c>
      <c s="26">
        <v>5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39</v>
      </c>
      <c r="E159" s="29" t="s">
        <v>243</v>
      </c>
    </row>
    <row r="160" spans="1:5" ht="12.75">
      <c r="A160" s="30" t="s">
        <v>41</v>
      </c>
      <c r="E160" s="31" t="s">
        <v>244</v>
      </c>
    </row>
    <row r="161" spans="1:5" ht="255">
      <c r="A161" t="s">
        <v>43</v>
      </c>
      <c r="E161" s="29" t="s">
        <v>245</v>
      </c>
    </row>
    <row r="162" spans="1:16" ht="12.75">
      <c r="A162" s="19" t="s">
        <v>34</v>
      </c>
      <c s="23" t="s">
        <v>246</v>
      </c>
      <c s="23" t="s">
        <v>247</v>
      </c>
      <c s="19" t="s">
        <v>36</v>
      </c>
      <c s="24" t="s">
        <v>248</v>
      </c>
      <c s="25" t="s">
        <v>47</v>
      </c>
      <c s="26">
        <v>17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39</v>
      </c>
      <c r="E163" s="29" t="s">
        <v>36</v>
      </c>
    </row>
    <row r="164" spans="1:5" ht="38.25">
      <c r="A164" s="30" t="s">
        <v>41</v>
      </c>
      <c r="E164" s="31" t="s">
        <v>249</v>
      </c>
    </row>
    <row r="165" spans="1:5" ht="89.25">
      <c r="A165" t="s">
        <v>43</v>
      </c>
      <c r="E165" s="29" t="s">
        <v>250</v>
      </c>
    </row>
    <row r="166" spans="1:16" ht="12.75">
      <c r="A166" s="19" t="s">
        <v>34</v>
      </c>
      <c s="23" t="s">
        <v>251</v>
      </c>
      <c s="23" t="s">
        <v>252</v>
      </c>
      <c s="19" t="s">
        <v>36</v>
      </c>
      <c s="24" t="s">
        <v>253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25.5">
      <c r="A167" s="28" t="s">
        <v>39</v>
      </c>
      <c r="E167" s="29" t="s">
        <v>254</v>
      </c>
    </row>
    <row r="168" spans="1:5" ht="12.75">
      <c r="A168" s="30" t="s">
        <v>41</v>
      </c>
      <c r="E168" s="31" t="s">
        <v>36</v>
      </c>
    </row>
    <row r="169" spans="1:5" ht="38.25">
      <c r="A169" t="s">
        <v>43</v>
      </c>
      <c r="E169" s="29" t="s">
        <v>255</v>
      </c>
    </row>
    <row r="170" spans="1:18" ht="12.75" customHeight="1">
      <c r="A170" s="5" t="s">
        <v>32</v>
      </c>
      <c s="5"/>
      <c s="35" t="s">
        <v>29</v>
      </c>
      <c s="5"/>
      <c s="21" t="s">
        <v>256</v>
      </c>
      <c s="5"/>
      <c s="5"/>
      <c s="5"/>
      <c s="36">
        <f>0+Q170</f>
      </c>
      <c r="O170">
        <f>0+R170</f>
      </c>
      <c r="Q170">
        <f>0+I171+I175+I179+I183+I187+I191+I195+I199+I203</f>
      </c>
      <c>
        <f>0+O171+O175+O179+O183+O187+O191+O195+O199+O203</f>
      </c>
    </row>
    <row r="171" spans="1:16" ht="25.5">
      <c r="A171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158</v>
      </c>
      <c s="26">
        <v>347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39</v>
      </c>
      <c r="E172" s="29" t="s">
        <v>48</v>
      </c>
    </row>
    <row r="173" spans="1:5" ht="63.75">
      <c r="A173" s="30" t="s">
        <v>41</v>
      </c>
      <c r="E173" s="31" t="s">
        <v>260</v>
      </c>
    </row>
    <row r="174" spans="1:5" ht="38.25">
      <c r="A174" t="s">
        <v>43</v>
      </c>
      <c r="E174" s="29" t="s">
        <v>261</v>
      </c>
    </row>
    <row r="175" spans="1:16" ht="25.5">
      <c r="A175" s="19" t="s">
        <v>34</v>
      </c>
      <c s="23" t="s">
        <v>262</v>
      </c>
      <c s="23" t="s">
        <v>263</v>
      </c>
      <c s="19" t="s">
        <v>36</v>
      </c>
      <c s="24" t="s">
        <v>264</v>
      </c>
      <c s="25" t="s">
        <v>158</v>
      </c>
      <c s="26">
        <v>878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12.75">
      <c r="A176" s="28" t="s">
        <v>39</v>
      </c>
      <c r="E176" s="29" t="s">
        <v>36</v>
      </c>
    </row>
    <row r="177" spans="1:5" ht="76.5">
      <c r="A177" s="30" t="s">
        <v>41</v>
      </c>
      <c r="E177" s="31" t="s">
        <v>265</v>
      </c>
    </row>
    <row r="178" spans="1:5" ht="127.5">
      <c r="A178" t="s">
        <v>43</v>
      </c>
      <c r="E178" s="29" t="s">
        <v>266</v>
      </c>
    </row>
    <row r="179" spans="1:16" ht="12.75">
      <c r="A179" s="19" t="s">
        <v>34</v>
      </c>
      <c s="23" t="s">
        <v>267</v>
      </c>
      <c s="23" t="s">
        <v>268</v>
      </c>
      <c s="19" t="s">
        <v>36</v>
      </c>
      <c s="24" t="s">
        <v>269</v>
      </c>
      <c s="25" t="s">
        <v>47</v>
      </c>
      <c s="26">
        <v>98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39</v>
      </c>
      <c r="E180" s="29" t="s">
        <v>36</v>
      </c>
    </row>
    <row r="181" spans="1:5" ht="12.75">
      <c r="A181" s="30" t="s">
        <v>41</v>
      </c>
      <c r="E181" s="31" t="s">
        <v>270</v>
      </c>
    </row>
    <row r="182" spans="1:5" ht="51">
      <c r="A182" t="s">
        <v>43</v>
      </c>
      <c r="E182" s="29" t="s">
        <v>271</v>
      </c>
    </row>
    <row r="183" spans="1:16" ht="12.75">
      <c r="A183" s="19" t="s">
        <v>34</v>
      </c>
      <c s="23" t="s">
        <v>272</v>
      </c>
      <c s="23" t="s">
        <v>273</v>
      </c>
      <c s="19" t="s">
        <v>36</v>
      </c>
      <c s="24" t="s">
        <v>274</v>
      </c>
      <c s="25" t="s">
        <v>47</v>
      </c>
      <c s="26">
        <v>46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39</v>
      </c>
      <c r="E184" s="29" t="s">
        <v>36</v>
      </c>
    </row>
    <row r="185" spans="1:5" ht="12.75">
      <c r="A185" s="30" t="s">
        <v>41</v>
      </c>
      <c r="E185" s="31" t="s">
        <v>36</v>
      </c>
    </row>
    <row r="186" spans="1:5" ht="12.75">
      <c r="A186" t="s">
        <v>43</v>
      </c>
      <c r="E186" s="29" t="s">
        <v>275</v>
      </c>
    </row>
    <row r="187" spans="1:16" ht="12.75">
      <c r="A187" s="19" t="s">
        <v>34</v>
      </c>
      <c s="23" t="s">
        <v>276</v>
      </c>
      <c s="23" t="s">
        <v>277</v>
      </c>
      <c s="19" t="s">
        <v>36</v>
      </c>
      <c s="24" t="s">
        <v>278</v>
      </c>
      <c s="25" t="s">
        <v>56</v>
      </c>
      <c s="26">
        <v>8.8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39</v>
      </c>
      <c r="E188" s="29" t="s">
        <v>36</v>
      </c>
    </row>
    <row r="189" spans="1:5" ht="12.75">
      <c r="A189" s="30" t="s">
        <v>41</v>
      </c>
      <c r="E189" s="31" t="s">
        <v>279</v>
      </c>
    </row>
    <row r="190" spans="1:5" ht="408">
      <c r="A190" t="s">
        <v>43</v>
      </c>
      <c r="E190" s="29" t="s">
        <v>280</v>
      </c>
    </row>
    <row r="191" spans="1:16" ht="12.75">
      <c r="A191" s="19" t="s">
        <v>34</v>
      </c>
      <c s="23" t="s">
        <v>281</v>
      </c>
      <c s="23" t="s">
        <v>282</v>
      </c>
      <c s="19" t="s">
        <v>36</v>
      </c>
      <c s="24" t="s">
        <v>283</v>
      </c>
      <c s="25" t="s">
        <v>158</v>
      </c>
      <c s="26">
        <v>80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39</v>
      </c>
      <c r="E192" s="29" t="s">
        <v>36</v>
      </c>
    </row>
    <row r="193" spans="1:5" ht="38.25">
      <c r="A193" s="30" t="s">
        <v>41</v>
      </c>
      <c r="E193" s="31" t="s">
        <v>237</v>
      </c>
    </row>
    <row r="194" spans="1:5" ht="25.5">
      <c r="A194" t="s">
        <v>43</v>
      </c>
      <c r="E194" s="29" t="s">
        <v>284</v>
      </c>
    </row>
    <row r="195" spans="1:16" ht="12.75">
      <c r="A195" s="19" t="s">
        <v>34</v>
      </c>
      <c s="23" t="s">
        <v>285</v>
      </c>
      <c s="23" t="s">
        <v>286</v>
      </c>
      <c s="19" t="s">
        <v>36</v>
      </c>
      <c s="24" t="s">
        <v>287</v>
      </c>
      <c s="25" t="s">
        <v>158</v>
      </c>
      <c s="26">
        <v>1438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39</v>
      </c>
      <c r="E196" s="29" t="s">
        <v>36</v>
      </c>
    </row>
    <row r="197" spans="1:5" ht="38.25">
      <c r="A197" s="30" t="s">
        <v>41</v>
      </c>
      <c r="E197" s="31" t="s">
        <v>288</v>
      </c>
    </row>
    <row r="198" spans="1:5" ht="89.25">
      <c r="A198" t="s">
        <v>43</v>
      </c>
      <c r="E198" s="29" t="s">
        <v>289</v>
      </c>
    </row>
    <row r="199" spans="1:16" ht="12.75">
      <c r="A199" s="19" t="s">
        <v>34</v>
      </c>
      <c s="23" t="s">
        <v>290</v>
      </c>
      <c s="23" t="s">
        <v>291</v>
      </c>
      <c s="19" t="s">
        <v>36</v>
      </c>
      <c s="24" t="s">
        <v>292</v>
      </c>
      <c s="25" t="s">
        <v>56</v>
      </c>
      <c s="26">
        <v>1.5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39</v>
      </c>
      <c r="E200" s="29" t="s">
        <v>36</v>
      </c>
    </row>
    <row r="201" spans="1:5" ht="38.25">
      <c r="A201" s="30" t="s">
        <v>41</v>
      </c>
      <c r="E201" s="31" t="s">
        <v>293</v>
      </c>
    </row>
    <row r="202" spans="1:5" ht="102">
      <c r="A202" t="s">
        <v>43</v>
      </c>
      <c r="E202" s="29" t="s">
        <v>294</v>
      </c>
    </row>
    <row r="203" spans="1:16" ht="12.75">
      <c r="A203" s="19" t="s">
        <v>34</v>
      </c>
      <c s="23" t="s">
        <v>295</v>
      </c>
      <c s="23" t="s">
        <v>296</v>
      </c>
      <c s="19" t="s">
        <v>36</v>
      </c>
      <c s="24" t="s">
        <v>297</v>
      </c>
      <c s="25" t="s">
        <v>158</v>
      </c>
      <c s="26">
        <v>7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39</v>
      </c>
      <c r="E204" s="29" t="s">
        <v>298</v>
      </c>
    </row>
    <row r="205" spans="1:5" ht="12.75">
      <c r="A205" s="30" t="s">
        <v>41</v>
      </c>
      <c r="E205" s="31" t="s">
        <v>36</v>
      </c>
    </row>
    <row r="206" spans="1:5" ht="114.75">
      <c r="A206" t="s">
        <v>43</v>
      </c>
      <c r="E206" s="29" t="s">
        <v>299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0+O8+O13+O26+O31+O36+O41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300</v>
      </c>
      <c s="32">
        <f>0+I8+I13+I26+I31+I36+I41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300</v>
      </c>
      <c s="5"/>
      <c s="14" t="s">
        <v>301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69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70</v>
      </c>
      <c s="19" t="s">
        <v>18</v>
      </c>
      <c s="24" t="s">
        <v>71</v>
      </c>
      <c s="25" t="s">
        <v>72</v>
      </c>
      <c s="26">
        <v>5026.14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73</v>
      </c>
    </row>
    <row r="11" spans="1:5" ht="12.75">
      <c r="A11" s="30" t="s">
        <v>41</v>
      </c>
      <c r="E11" s="31" t="s">
        <v>302</v>
      </c>
    </row>
    <row r="12" spans="1:5" ht="25.5">
      <c r="A12" t="s">
        <v>43</v>
      </c>
      <c r="E12" s="29" t="s">
        <v>75</v>
      </c>
    </row>
    <row r="13" spans="1:18" ht="12.75" customHeight="1">
      <c r="A13" s="5" t="s">
        <v>32</v>
      </c>
      <c s="5"/>
      <c s="35" t="s">
        <v>18</v>
      </c>
      <c s="5"/>
      <c s="21" t="s">
        <v>33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113</v>
      </c>
      <c s="19" t="s">
        <v>36</v>
      </c>
      <c s="24" t="s">
        <v>114</v>
      </c>
      <c s="25" t="s">
        <v>56</v>
      </c>
      <c s="26">
        <v>2393.4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51">
      <c r="A16" s="30" t="s">
        <v>41</v>
      </c>
      <c r="E16" s="31" t="s">
        <v>303</v>
      </c>
    </row>
    <row r="17" spans="1:5" ht="318.75">
      <c r="A17" t="s">
        <v>43</v>
      </c>
      <c r="E17" s="29" t="s">
        <v>116</v>
      </c>
    </row>
    <row r="18" spans="1:16" ht="12.75">
      <c r="A18" s="19" t="s">
        <v>34</v>
      </c>
      <c s="23" t="s">
        <v>11</v>
      </c>
      <c s="23" t="s">
        <v>60</v>
      </c>
      <c s="19" t="s">
        <v>36</v>
      </c>
      <c s="24" t="s">
        <v>61</v>
      </c>
      <c s="25" t="s">
        <v>56</v>
      </c>
      <c s="26">
        <v>2393.4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36</v>
      </c>
    </row>
    <row r="20" spans="1:5" ht="12.75">
      <c r="A20" s="30" t="s">
        <v>41</v>
      </c>
      <c r="E20" s="31" t="s">
        <v>304</v>
      </c>
    </row>
    <row r="21" spans="1:5" ht="191.25">
      <c r="A21" t="s">
        <v>43</v>
      </c>
      <c r="E21" s="29" t="s">
        <v>63</v>
      </c>
    </row>
    <row r="22" spans="1:16" ht="12.75">
      <c r="A22" s="19" t="s">
        <v>34</v>
      </c>
      <c s="23" t="s">
        <v>22</v>
      </c>
      <c s="23" t="s">
        <v>135</v>
      </c>
      <c s="19" t="s">
        <v>36</v>
      </c>
      <c s="24" t="s">
        <v>136</v>
      </c>
      <c s="25" t="s">
        <v>56</v>
      </c>
      <c s="26">
        <v>1302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36</v>
      </c>
    </row>
    <row r="24" spans="1:5" ht="12.75">
      <c r="A24" s="30" t="s">
        <v>41</v>
      </c>
      <c r="E24" s="31" t="s">
        <v>305</v>
      </c>
    </row>
    <row r="25" spans="1:5" ht="293.25">
      <c r="A25" t="s">
        <v>43</v>
      </c>
      <c r="E25" s="29" t="s">
        <v>138</v>
      </c>
    </row>
    <row r="26" spans="1:18" ht="12.75" customHeight="1">
      <c r="A26" s="5" t="s">
        <v>32</v>
      </c>
      <c s="5"/>
      <c s="35" t="s">
        <v>12</v>
      </c>
      <c s="5"/>
      <c s="21" t="s">
        <v>154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9" t="s">
        <v>34</v>
      </c>
      <c s="23" t="s">
        <v>24</v>
      </c>
      <c s="23" t="s">
        <v>306</v>
      </c>
      <c s="19" t="s">
        <v>36</v>
      </c>
      <c s="24" t="s">
        <v>307</v>
      </c>
      <c s="25" t="s">
        <v>38</v>
      </c>
      <c s="26">
        <v>838.65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39</v>
      </c>
      <c r="E28" s="29" t="s">
        <v>308</v>
      </c>
    </row>
    <row r="29" spans="1:5" ht="12.75">
      <c r="A29" s="30" t="s">
        <v>41</v>
      </c>
      <c r="E29" s="31" t="s">
        <v>309</v>
      </c>
    </row>
    <row r="30" spans="1:5" ht="114.75">
      <c r="A30" t="s">
        <v>43</v>
      </c>
      <c r="E30" s="29" t="s">
        <v>310</v>
      </c>
    </row>
    <row r="31" spans="1:18" ht="12.75" customHeight="1">
      <c r="A31" s="5" t="s">
        <v>32</v>
      </c>
      <c s="5"/>
      <c s="35" t="s">
        <v>11</v>
      </c>
      <c s="5"/>
      <c s="21" t="s">
        <v>311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25.5">
      <c r="A32" s="19" t="s">
        <v>34</v>
      </c>
      <c s="23" t="s">
        <v>26</v>
      </c>
      <c s="23" t="s">
        <v>312</v>
      </c>
      <c s="19" t="s">
        <v>36</v>
      </c>
      <c s="24" t="s">
        <v>313</v>
      </c>
      <c s="25" t="s">
        <v>56</v>
      </c>
      <c s="26">
        <v>584.25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39</v>
      </c>
      <c r="E33" s="29" t="s">
        <v>36</v>
      </c>
    </row>
    <row r="34" spans="1:5" ht="25.5">
      <c r="A34" s="30" t="s">
        <v>41</v>
      </c>
      <c r="E34" s="31" t="s">
        <v>314</v>
      </c>
    </row>
    <row r="35" spans="1:5" ht="25.5">
      <c r="A35" t="s">
        <v>43</v>
      </c>
      <c r="E35" s="29" t="s">
        <v>315</v>
      </c>
    </row>
    <row r="36" spans="1:18" ht="12.75" customHeight="1">
      <c r="A36" s="5" t="s">
        <v>32</v>
      </c>
      <c s="5"/>
      <c s="35" t="s">
        <v>22</v>
      </c>
      <c s="5"/>
      <c s="21" t="s">
        <v>167</v>
      </c>
      <c s="5"/>
      <c s="5"/>
      <c s="5"/>
      <c s="36">
        <f>0+Q36</f>
      </c>
      <c r="O36">
        <f>0+R36</f>
      </c>
      <c r="Q36">
        <f>0+I37</f>
      </c>
      <c>
        <f>0+O37</f>
      </c>
    </row>
    <row r="37" spans="1:16" ht="12.75">
      <c r="A37" s="19" t="s">
        <v>34</v>
      </c>
      <c s="23" t="s">
        <v>92</v>
      </c>
      <c s="23" t="s">
        <v>316</v>
      </c>
      <c s="19" t="s">
        <v>36</v>
      </c>
      <c s="24" t="s">
        <v>317</v>
      </c>
      <c s="25" t="s">
        <v>56</v>
      </c>
      <c s="26">
        <v>241.364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39</v>
      </c>
      <c r="E38" s="29" t="s">
        <v>36</v>
      </c>
    </row>
    <row r="39" spans="1:5" ht="38.25">
      <c r="A39" s="30" t="s">
        <v>41</v>
      </c>
      <c r="E39" s="31" t="s">
        <v>318</v>
      </c>
    </row>
    <row r="40" spans="1:5" ht="38.25">
      <c r="A40" t="s">
        <v>43</v>
      </c>
      <c r="E40" s="29" t="s">
        <v>182</v>
      </c>
    </row>
    <row r="41" spans="1:18" ht="12.75" customHeight="1">
      <c r="A41" s="5" t="s">
        <v>32</v>
      </c>
      <c s="5"/>
      <c s="35" t="s">
        <v>96</v>
      </c>
      <c s="5"/>
      <c s="21" t="s">
        <v>239</v>
      </c>
      <c s="5"/>
      <c s="5"/>
      <c s="5"/>
      <c s="36">
        <f>0+Q41</f>
      </c>
      <c r="O41">
        <f>0+R41</f>
      </c>
      <c r="Q41">
        <f>0+I42</f>
      </c>
      <c>
        <f>0+O42</f>
      </c>
    </row>
    <row r="42" spans="1:16" ht="12.75">
      <c r="A42" s="19" t="s">
        <v>34</v>
      </c>
      <c s="23" t="s">
        <v>96</v>
      </c>
      <c s="23" t="s">
        <v>319</v>
      </c>
      <c s="19" t="s">
        <v>36</v>
      </c>
      <c s="24" t="s">
        <v>320</v>
      </c>
      <c s="25" t="s">
        <v>158</v>
      </c>
      <c s="26">
        <v>318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39</v>
      </c>
      <c r="E43" s="29" t="s">
        <v>36</v>
      </c>
    </row>
    <row r="44" spans="1:5" ht="12.75">
      <c r="A44" s="30" t="s">
        <v>41</v>
      </c>
      <c r="E44" s="31" t="s">
        <v>36</v>
      </c>
    </row>
    <row r="45" spans="1:5" ht="242.25">
      <c r="A45" t="s">
        <v>43</v>
      </c>
      <c r="E45" s="29" t="s">
        <v>321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322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322</v>
      </c>
      <c s="5"/>
      <c s="14" t="s">
        <v>323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256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268</v>
      </c>
      <c s="19" t="s">
        <v>36</v>
      </c>
      <c s="24" t="s">
        <v>269</v>
      </c>
      <c s="25" t="s">
        <v>47</v>
      </c>
      <c s="26">
        <v>12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36</v>
      </c>
    </row>
    <row r="11" spans="1:5" ht="12.75">
      <c r="A11" s="30" t="s">
        <v>41</v>
      </c>
      <c r="E11" s="31" t="s">
        <v>36</v>
      </c>
    </row>
    <row r="12" spans="1:5" ht="51">
      <c r="A12" t="s">
        <v>43</v>
      </c>
      <c r="E12" s="29" t="s">
        <v>271</v>
      </c>
    </row>
    <row r="13" spans="1:16" ht="12.75">
      <c r="A13" s="19" t="s">
        <v>34</v>
      </c>
      <c s="23" t="s">
        <v>12</v>
      </c>
      <c s="23" t="s">
        <v>324</v>
      </c>
      <c s="19" t="s">
        <v>36</v>
      </c>
      <c s="24" t="s">
        <v>325</v>
      </c>
      <c s="25" t="s">
        <v>47</v>
      </c>
      <c s="26">
        <v>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36</v>
      </c>
    </row>
    <row r="15" spans="1:5" ht="38.25">
      <c r="A15" s="30" t="s">
        <v>41</v>
      </c>
      <c r="E15" s="31" t="s">
        <v>326</v>
      </c>
    </row>
    <row r="16" spans="1:5" ht="25.5">
      <c r="A16" t="s">
        <v>43</v>
      </c>
      <c r="E16" s="29" t="s">
        <v>327</v>
      </c>
    </row>
    <row r="17" spans="1:16" ht="12.75">
      <c r="A17" s="19" t="s">
        <v>34</v>
      </c>
      <c s="23" t="s">
        <v>11</v>
      </c>
      <c s="23" t="s">
        <v>328</v>
      </c>
      <c s="19" t="s">
        <v>36</v>
      </c>
      <c s="24" t="s">
        <v>329</v>
      </c>
      <c s="25" t="s">
        <v>47</v>
      </c>
      <c s="26">
        <v>6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89.25">
      <c r="A19" s="30" t="s">
        <v>41</v>
      </c>
      <c r="E19" s="31" t="s">
        <v>330</v>
      </c>
    </row>
    <row r="20" spans="1:5" ht="25.5">
      <c r="A20" t="s">
        <v>43</v>
      </c>
      <c r="E20" s="29" t="s">
        <v>331</v>
      </c>
    </row>
    <row r="21" spans="1:16" ht="12.75">
      <c r="A21" s="19" t="s">
        <v>34</v>
      </c>
      <c s="23" t="s">
        <v>22</v>
      </c>
      <c s="23" t="s">
        <v>332</v>
      </c>
      <c s="19" t="s">
        <v>36</v>
      </c>
      <c s="24" t="s">
        <v>333</v>
      </c>
      <c s="25" t="s">
        <v>47</v>
      </c>
      <c s="26">
        <v>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36</v>
      </c>
    </row>
    <row r="23" spans="1:5" ht="12.75">
      <c r="A23" s="30" t="s">
        <v>41</v>
      </c>
      <c r="E23" s="31" t="s">
        <v>36</v>
      </c>
    </row>
    <row r="24" spans="1:5" ht="25.5">
      <c r="A24" t="s">
        <v>43</v>
      </c>
      <c r="E24" s="29" t="s">
        <v>331</v>
      </c>
    </row>
    <row r="25" spans="1:16" ht="12.75">
      <c r="A25" s="19" t="s">
        <v>34</v>
      </c>
      <c s="23" t="s">
        <v>24</v>
      </c>
      <c s="23" t="s">
        <v>334</v>
      </c>
      <c s="19" t="s">
        <v>36</v>
      </c>
      <c s="24" t="s">
        <v>335</v>
      </c>
      <c s="25" t="s">
        <v>47</v>
      </c>
      <c s="26">
        <v>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39</v>
      </c>
      <c r="E26" s="29" t="s">
        <v>36</v>
      </c>
    </row>
    <row r="27" spans="1:5" ht="12.75">
      <c r="A27" s="30" t="s">
        <v>41</v>
      </c>
      <c r="E27" s="31" t="s">
        <v>36</v>
      </c>
    </row>
    <row r="28" spans="1:5" ht="25.5">
      <c r="A28" t="s">
        <v>43</v>
      </c>
      <c r="E28" s="29" t="s">
        <v>336</v>
      </c>
    </row>
    <row r="29" spans="1:16" ht="25.5">
      <c r="A29" s="19" t="s">
        <v>34</v>
      </c>
      <c s="23" t="s">
        <v>26</v>
      </c>
      <c s="23" t="s">
        <v>337</v>
      </c>
      <c s="19" t="s">
        <v>36</v>
      </c>
      <c s="24" t="s">
        <v>338</v>
      </c>
      <c s="25" t="s">
        <v>38</v>
      </c>
      <c s="26">
        <v>1252.64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39</v>
      </c>
      <c r="E30" s="29" t="s">
        <v>36</v>
      </c>
    </row>
    <row r="31" spans="1:5" ht="102">
      <c r="A31" s="30" t="s">
        <v>41</v>
      </c>
      <c r="E31" s="31" t="s">
        <v>339</v>
      </c>
    </row>
    <row r="32" spans="1:5" ht="38.25">
      <c r="A32" t="s">
        <v>43</v>
      </c>
      <c r="E32" s="29" t="s">
        <v>340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