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<sst xmlns="http://schemas.openxmlformats.org/spreadsheetml/2006/main" count="70" uniqueCount="47">
  <si>
    <t>místo</t>
  </si>
  <si>
    <t>popis prací</t>
  </si>
  <si>
    <t>jednotka</t>
  </si>
  <si>
    <t>výměra</t>
  </si>
  <si>
    <t>četnost                za 1 rok</t>
  </si>
  <si>
    <t>cena za mj</t>
  </si>
  <si>
    <t>cena celkem         za 1 rok</t>
  </si>
  <si>
    <t>m2</t>
  </si>
  <si>
    <t>cena celkem za rok</t>
  </si>
  <si>
    <t>cena celkem za 2 roky</t>
  </si>
  <si>
    <t>střecha ŽN 1 + ŽN 3</t>
  </si>
  <si>
    <t>hod</t>
  </si>
  <si>
    <t>parapety a římsy</t>
  </si>
  <si>
    <t>bm</t>
  </si>
  <si>
    <t>Žerotínovo náměstí 3</t>
  </si>
  <si>
    <t>umytí povrchů, odstranění mechanických nečistot, oplach, vyčištění okapů a svodů</t>
  </si>
  <si>
    <t>umytí povrchů, odstranění mechanických nečistot</t>
  </si>
  <si>
    <t xml:space="preserve">Římsy </t>
  </si>
  <si>
    <t>čištění a dílčí dezinfekce, odstranění sněhu</t>
  </si>
  <si>
    <t>Parapety</t>
  </si>
  <si>
    <r>
      <rPr>
        <b/>
        <sz val="10"/>
        <color theme="1"/>
        <rFont val="Calibri"/>
        <family val="2"/>
        <scheme val="minor"/>
      </rPr>
      <t xml:space="preserve">Balkony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balkon malý, balkon velký nad vchodem do budovy</t>
    </r>
  </si>
  <si>
    <t>Žerotínovo náměstí 1</t>
  </si>
  <si>
    <t>Římsy</t>
  </si>
  <si>
    <t>Balkon</t>
  </si>
  <si>
    <t>umytí povrchů, odstranění mechanických nečistot, oplach</t>
  </si>
  <si>
    <t>Cejl 73</t>
  </si>
  <si>
    <t>Střecha</t>
  </si>
  <si>
    <t>umytí povrchů, odstranění mechanických nečistot, oplach, vyčištění okapu a svodu</t>
  </si>
  <si>
    <t>odstranění zeleně ze stěny budovy</t>
  </si>
  <si>
    <t>DPH</t>
  </si>
  <si>
    <t>Celkem za 2 roky včetně DPH</t>
  </si>
  <si>
    <t xml:space="preserve">Celková cena za smlouvu na 2 roky - v Kč </t>
  </si>
  <si>
    <t>- instalace hrotových systémů proti ptákům - cena za bm - dodání a instalace</t>
  </si>
  <si>
    <t>cena celkem                  za 2 roky</t>
  </si>
  <si>
    <t>Příloha č. 2 Výzva k podání nabídek - Soupis výškových prací a jejich cen</t>
  </si>
  <si>
    <r>
      <rPr>
        <b/>
        <sz val="10"/>
        <color theme="1"/>
        <rFont val="Calibri"/>
        <family val="2"/>
        <scheme val="minor"/>
      </rPr>
      <t xml:space="preserve">Prosklená střecha - světlík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nad zasedací místností č.18, 19 a 20 </t>
    </r>
  </si>
  <si>
    <t>Urgentní práce</t>
  </si>
  <si>
    <t>- ostatní výškové práce</t>
  </si>
  <si>
    <t>- čištění, zametení</t>
  </si>
  <si>
    <t>Ostatní výškové práce</t>
  </si>
  <si>
    <t>Zahrada mateřské školy</t>
  </si>
  <si>
    <t>Fasáda mateřské školy</t>
  </si>
  <si>
    <r>
      <rPr>
        <b/>
        <sz val="10"/>
        <color theme="1"/>
        <rFont val="Calibri"/>
        <family val="2"/>
        <scheme val="minor"/>
      </rPr>
      <t xml:space="preserve">Prosklená střecha - světlík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nad zasedací místností 7A</t>
    </r>
  </si>
  <si>
    <r>
      <rPr>
        <b/>
        <sz val="10"/>
        <color theme="1"/>
        <rFont val="Calibri"/>
        <family val="2"/>
        <scheme val="minor"/>
      </rPr>
      <t>Prosklený strop</t>
    </r>
    <r>
      <rPr>
        <sz val="10"/>
        <color theme="1"/>
        <rFont val="Calibri"/>
        <family val="2"/>
        <scheme val="minor"/>
      </rPr>
      <t xml:space="preserve"> - čištění drátoskel                                                                                       nad hlavním atriem, nad bočním atriem, nad malými halami                 ve zvýšeném přízemí</t>
    </r>
  </si>
  <si>
    <r>
      <rPr>
        <b/>
        <sz val="10"/>
        <color theme="1"/>
        <rFont val="Calibri"/>
        <family val="2"/>
        <scheme val="minor"/>
      </rPr>
      <t>Prosklený strop</t>
    </r>
    <r>
      <rPr>
        <sz val="10"/>
        <color theme="1"/>
        <rFont val="Calibri"/>
        <family val="2"/>
        <scheme val="minor"/>
      </rPr>
      <t xml:space="preserve"> - čištění drátoskel                                                                                       nad zasedací místností 7A</t>
    </r>
  </si>
  <si>
    <t>! Dodavatel při zpracování nabídky vyplní pouze žlutě podbarvená pole. V ostatních částech dodavatel již nic dalšího nevyplňuje, hodnoty se automaticky přenesou dle zadavatelem nastavených kritérií!</t>
  </si>
  <si>
    <t>- odklízení sněhu ze střech, havarijní 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</si>
</sst>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_K_č"/>
    <numFmt numFmtId="166" formatCode="#,##0.00\ _K_č;\-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10" fillId="0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 indent="1"/>
    </xf>
    <xf numFmtId="2" fontId="7" fillId="0" borderId="5" xfId="0" applyNumberFormat="1" applyFont="1" applyBorder="1" applyAlignment="1">
      <alignment horizontal="right" vertical="center" indent="1"/>
    </xf>
    <xf numFmtId="2" fontId="7" fillId="0" borderId="8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164" fontId="2" fillId="0" borderId="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 indent="1"/>
    </xf>
    <xf numFmtId="165" fontId="0" fillId="0" borderId="5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2" fontId="7" fillId="0" borderId="1" xfId="0" applyNumberFormat="1" applyFont="1" applyBorder="1" applyAlignment="1">
      <alignment horizontal="right" vertical="center" indent="1"/>
    </xf>
    <xf numFmtId="2" fontId="7" fillId="0" borderId="2" xfId="0" applyNumberFormat="1" applyFont="1" applyBorder="1" applyAlignment="1">
      <alignment horizontal="right" vertical="center" indent="1"/>
    </xf>
    <xf numFmtId="2" fontId="0" fillId="0" borderId="0" xfId="0" applyNumberFormat="1" applyAlignment="1">
      <alignment horizontal="right" indent="1"/>
    </xf>
    <xf numFmtId="0" fontId="7" fillId="0" borderId="14" xfId="0" applyFont="1" applyBorder="1" applyAlignment="1">
      <alignment horizontal="left" vertical="center" indent="1"/>
    </xf>
    <xf numFmtId="2" fontId="7" fillId="0" borderId="15" xfId="0" applyNumberFormat="1" applyFon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0" fontId="0" fillId="0" borderId="2" xfId="0" applyBorder="1" applyAlignment="1">
      <alignment horizontal="right" indent="1"/>
    </xf>
    <xf numFmtId="164" fontId="0" fillId="0" borderId="2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2" fontId="8" fillId="0" borderId="18" xfId="0" applyNumberFormat="1" applyFont="1" applyBorder="1" applyAlignment="1">
      <alignment horizontal="right" vertical="center" indent="1"/>
    </xf>
    <xf numFmtId="2" fontId="0" fillId="0" borderId="19" xfId="0" applyNumberFormat="1" applyBorder="1" applyAlignment="1">
      <alignment horizontal="right" vertical="center" indent="1"/>
    </xf>
    <xf numFmtId="166" fontId="0" fillId="0" borderId="20" xfId="0" applyNumberForma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0" fillId="0" borderId="19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 indent="1"/>
    </xf>
    <xf numFmtId="0" fontId="7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right" vertical="center" indent="1"/>
    </xf>
    <xf numFmtId="2" fontId="7" fillId="0" borderId="28" xfId="0" applyNumberFormat="1" applyFont="1" applyBorder="1" applyAlignment="1">
      <alignment horizontal="right" vertical="center" indent="1"/>
    </xf>
    <xf numFmtId="165" fontId="0" fillId="0" borderId="27" xfId="0" applyNumberFormat="1" applyBorder="1" applyAlignment="1">
      <alignment horizontal="right" vertical="center"/>
    </xf>
    <xf numFmtId="165" fontId="0" fillId="0" borderId="29" xfId="0" applyNumberFormat="1" applyBorder="1" applyAlignment="1">
      <alignment horizontal="right" vertical="center"/>
    </xf>
    <xf numFmtId="2" fontId="7" fillId="2" borderId="12" xfId="0" applyNumberFormat="1" applyFont="1" applyFill="1" applyBorder="1" applyAlignment="1" applyProtection="1">
      <alignment horizontal="right" vertical="center" indent="1"/>
      <protection locked="0"/>
    </xf>
    <xf numFmtId="2" fontId="7" fillId="2" borderId="30" xfId="0" applyNumberFormat="1" applyFont="1" applyFill="1" applyBorder="1" applyAlignment="1" applyProtection="1">
      <alignment horizontal="right" vertical="center" indent="1"/>
      <protection locked="0"/>
    </xf>
    <xf numFmtId="2" fontId="7" fillId="2" borderId="31" xfId="0" applyNumberFormat="1" applyFont="1" applyFill="1" applyBorder="1" applyAlignment="1" applyProtection="1">
      <alignment horizontal="right" vertical="center" indent="1"/>
      <protection locked="0"/>
    </xf>
    <xf numFmtId="2" fontId="7" fillId="2" borderId="8" xfId="0" applyNumberFormat="1" applyFont="1" applyFill="1" applyBorder="1" applyAlignment="1" applyProtection="1">
      <alignment horizontal="right" vertical="center" indent="1"/>
      <protection locked="0"/>
    </xf>
    <xf numFmtId="2" fontId="7" fillId="2" borderId="15" xfId="0" applyNumberFormat="1" applyFont="1" applyFill="1" applyBorder="1" applyAlignment="1" applyProtection="1">
      <alignment horizontal="right" vertical="center" indent="1"/>
      <protection locked="0"/>
    </xf>
    <xf numFmtId="2" fontId="7" fillId="2" borderId="32" xfId="0" applyNumberFormat="1" applyFont="1" applyFill="1" applyBorder="1" applyAlignment="1" applyProtection="1">
      <alignment horizontal="right" vertical="center" indent="1"/>
      <protection locked="0"/>
    </xf>
    <xf numFmtId="2" fontId="7" fillId="2" borderId="33" xfId="0" applyNumberFormat="1" applyFont="1" applyFill="1" applyBorder="1" applyAlignment="1" applyProtection="1">
      <alignment horizontal="right" vertical="center" indent="1"/>
      <protection locked="0"/>
    </xf>
    <xf numFmtId="2" fontId="7" fillId="2" borderId="4" xfId="0" applyNumberFormat="1" applyFont="1" applyFill="1" applyBorder="1" applyAlignment="1" applyProtection="1">
      <alignment horizontal="right" vertical="center" indent="1"/>
      <protection locked="0"/>
    </xf>
    <xf numFmtId="2" fontId="7" fillId="2" borderId="0" xfId="0" applyNumberFormat="1" applyFont="1" applyFill="1" applyBorder="1" applyAlignment="1" applyProtection="1">
      <alignment horizontal="right" vertical="center" indent="1"/>
      <protection locked="0"/>
    </xf>
    <xf numFmtId="0" fontId="9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indent="9"/>
    </xf>
    <xf numFmtId="0" fontId="6" fillId="0" borderId="37" xfId="0" applyFont="1" applyBorder="1" applyAlignment="1">
      <alignment horizontal="left" vertical="center" indent="9"/>
    </xf>
    <xf numFmtId="0" fontId="6" fillId="0" borderId="38" xfId="0" applyFont="1" applyBorder="1" applyAlignment="1">
      <alignment horizontal="left" vertical="center" indent="9"/>
    </xf>
    <xf numFmtId="0" fontId="6" fillId="0" borderId="18" xfId="0" applyFont="1" applyBorder="1" applyAlignment="1">
      <alignment horizontal="left" vertical="center" indent="10"/>
    </xf>
    <xf numFmtId="0" fontId="6" fillId="0" borderId="37" xfId="0" applyFont="1" applyBorder="1" applyAlignment="1">
      <alignment horizontal="left" vertical="center" indent="10"/>
    </xf>
    <xf numFmtId="0" fontId="6" fillId="0" borderId="38" xfId="0" applyFont="1" applyBorder="1" applyAlignment="1">
      <alignment horizontal="left" vertical="center" indent="10"/>
    </xf>
    <xf numFmtId="0" fontId="7" fillId="0" borderId="39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41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11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6" fillId="0" borderId="47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" xfId="0" applyNumberFormat="1" applyFont="1" applyBorder="1" applyAlignment="1">
      <alignment horizontal="right" vertical="center" indent="1"/>
    </xf>
    <xf numFmtId="2" fontId="7" fillId="0" borderId="2" xfId="0" applyNumberFormat="1" applyFont="1" applyBorder="1" applyAlignment="1">
      <alignment horizontal="right" vertical="center" indent="1"/>
    </xf>
    <xf numFmtId="0" fontId="6" fillId="0" borderId="49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49" fontId="7" fillId="0" borderId="33" xfId="0" applyNumberFormat="1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right" vertical="center" indent="2"/>
    </xf>
    <xf numFmtId="0" fontId="3" fillId="0" borderId="37" xfId="0" applyFont="1" applyBorder="1" applyAlignment="1">
      <alignment horizontal="right" vertical="center" indent="2"/>
    </xf>
    <xf numFmtId="49" fontId="7" fillId="0" borderId="4" xfId="0" applyNumberFormat="1" applyFont="1" applyBorder="1" applyAlignment="1">
      <alignment horizontal="left" vertical="center" wrapText="1" indent="1"/>
    </xf>
    <xf numFmtId="49" fontId="7" fillId="0" borderId="7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B4EC-D972-4390-B67B-4141189A92CF}">
  <sheetPr>
    <pageSetUpPr fitToPage="1"/>
  </sheetPr>
  <dimension ref="B1:L29"/>
  <sheetViews>
    <sheetView tabSelected="1" workbookViewId="0" topLeftCell="A10">
      <selection activeCell="C25" sqref="C25:D25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24.7109375" style="0" customWidth="1"/>
    <col min="4" max="4" width="32.421875" style="0" customWidth="1"/>
    <col min="5" max="5" width="8.7109375" style="20" customWidth="1"/>
    <col min="6" max="6" width="10.7109375" style="20" customWidth="1"/>
    <col min="7" max="7" width="8.7109375" style="18" customWidth="1"/>
    <col min="8" max="8" width="13.7109375" style="39" customWidth="1"/>
    <col min="9" max="9" width="13.28125" style="30" customWidth="1"/>
    <col min="10" max="10" width="15.7109375" style="30" customWidth="1"/>
    <col min="11" max="11" width="18.140625" style="36" customWidth="1"/>
    <col min="12" max="12" width="17.421875" style="36" customWidth="1"/>
  </cols>
  <sheetData>
    <row r="1" spans="2:12" s="1" customFormat="1" ht="25.5" customHeight="1" thickBot="1">
      <c r="B1" s="74" t="s">
        <v>34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57.75" customHeight="1" thickBot="1">
      <c r="B2" s="75" t="s">
        <v>0</v>
      </c>
      <c r="C2" s="76"/>
      <c r="D2" s="9" t="s">
        <v>1</v>
      </c>
      <c r="E2" s="2" t="s">
        <v>2</v>
      </c>
      <c r="F2" s="2" t="s">
        <v>3</v>
      </c>
      <c r="G2" s="2" t="s">
        <v>4</v>
      </c>
      <c r="H2" s="10" t="s">
        <v>5</v>
      </c>
      <c r="I2" s="6" t="s">
        <v>6</v>
      </c>
      <c r="J2" s="23" t="s">
        <v>33</v>
      </c>
      <c r="K2" s="31" t="s">
        <v>29</v>
      </c>
      <c r="L2" s="32" t="s">
        <v>30</v>
      </c>
    </row>
    <row r="3" spans="2:12" ht="20.1" customHeight="1" thickBot="1">
      <c r="B3" s="77" t="s">
        <v>14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s="11" customFormat="1" ht="45.95" customHeight="1">
      <c r="B4" s="83" t="s">
        <v>35</v>
      </c>
      <c r="C4" s="84"/>
      <c r="D4" s="14" t="s">
        <v>15</v>
      </c>
      <c r="E4" s="24" t="s">
        <v>7</v>
      </c>
      <c r="F4" s="25">
        <v>165</v>
      </c>
      <c r="G4" s="26">
        <v>1</v>
      </c>
      <c r="H4" s="65">
        <v>0</v>
      </c>
      <c r="I4" s="28">
        <f>F4*H4</f>
        <v>0</v>
      </c>
      <c r="J4" s="33">
        <f>I4*2</f>
        <v>0</v>
      </c>
      <c r="K4" s="34">
        <f>J4*21%</f>
        <v>0</v>
      </c>
      <c r="L4" s="35">
        <f>J4*1.21</f>
        <v>0</v>
      </c>
    </row>
    <row r="5" spans="2:12" ht="45.95" customHeight="1">
      <c r="B5" s="85" t="s">
        <v>43</v>
      </c>
      <c r="C5" s="86"/>
      <c r="D5" s="54" t="s">
        <v>16</v>
      </c>
      <c r="E5" s="4" t="s">
        <v>7</v>
      </c>
      <c r="F5" s="13">
        <v>574</v>
      </c>
      <c r="G5" s="5">
        <v>1</v>
      </c>
      <c r="H5" s="66">
        <v>0</v>
      </c>
      <c r="I5" s="28">
        <f aca="true" t="shared" si="0" ref="I5:I19">F5*H5</f>
        <v>0</v>
      </c>
      <c r="J5" s="33">
        <f aca="true" t="shared" si="1" ref="J5:J23">I5*2</f>
        <v>0</v>
      </c>
      <c r="K5" s="34">
        <f aca="true" t="shared" si="2" ref="K5:K23">J5*21%</f>
        <v>0</v>
      </c>
      <c r="L5" s="35">
        <f aca="true" t="shared" si="3" ref="L5:L8">J5*1.21</f>
        <v>0</v>
      </c>
    </row>
    <row r="6" spans="2:12" ht="30" customHeight="1">
      <c r="B6" s="87" t="s">
        <v>17</v>
      </c>
      <c r="C6" s="88"/>
      <c r="D6" s="12" t="s">
        <v>18</v>
      </c>
      <c r="E6" s="4" t="s">
        <v>7</v>
      </c>
      <c r="F6" s="8">
        <v>365</v>
      </c>
      <c r="G6" s="5">
        <v>1</v>
      </c>
      <c r="H6" s="66">
        <v>0</v>
      </c>
      <c r="I6" s="28">
        <f t="shared" si="0"/>
        <v>0</v>
      </c>
      <c r="J6" s="33">
        <f t="shared" si="1"/>
        <v>0</v>
      </c>
      <c r="K6" s="34">
        <f t="shared" si="2"/>
        <v>0</v>
      </c>
      <c r="L6" s="35">
        <f t="shared" si="3"/>
        <v>0</v>
      </c>
    </row>
    <row r="7" spans="2:12" ht="30" customHeight="1">
      <c r="B7" s="87" t="s">
        <v>19</v>
      </c>
      <c r="C7" s="91"/>
      <c r="D7" s="12" t="s">
        <v>18</v>
      </c>
      <c r="E7" s="4" t="s">
        <v>7</v>
      </c>
      <c r="F7" s="8">
        <v>150</v>
      </c>
      <c r="G7" s="5">
        <v>1</v>
      </c>
      <c r="H7" s="66">
        <v>0</v>
      </c>
      <c r="I7" s="28">
        <f t="shared" si="0"/>
        <v>0</v>
      </c>
      <c r="J7" s="33">
        <f t="shared" si="1"/>
        <v>0</v>
      </c>
      <c r="K7" s="34">
        <f t="shared" si="2"/>
        <v>0</v>
      </c>
      <c r="L7" s="35">
        <f t="shared" si="3"/>
        <v>0</v>
      </c>
    </row>
    <row r="8" spans="2:12" ht="30" customHeight="1" thickBot="1">
      <c r="B8" s="92" t="s">
        <v>20</v>
      </c>
      <c r="C8" s="93"/>
      <c r="D8" s="57" t="s">
        <v>18</v>
      </c>
      <c r="E8" s="58" t="s">
        <v>7</v>
      </c>
      <c r="F8" s="59">
        <v>40</v>
      </c>
      <c r="G8" s="60">
        <v>1</v>
      </c>
      <c r="H8" s="67">
        <v>0</v>
      </c>
      <c r="I8" s="61">
        <f t="shared" si="0"/>
        <v>0</v>
      </c>
      <c r="J8" s="62">
        <f t="shared" si="1"/>
        <v>0</v>
      </c>
      <c r="K8" s="63">
        <f t="shared" si="2"/>
        <v>0</v>
      </c>
      <c r="L8" s="64">
        <f t="shared" si="3"/>
        <v>0</v>
      </c>
    </row>
    <row r="9" ht="15.75" thickBot="1"/>
    <row r="10" spans="2:12" ht="20.1" customHeight="1" thickBot="1">
      <c r="B10" s="77" t="s">
        <v>21</v>
      </c>
      <c r="C10" s="78"/>
      <c r="D10" s="78"/>
      <c r="E10" s="78"/>
      <c r="F10" s="78"/>
      <c r="G10" s="78"/>
      <c r="H10" s="78"/>
      <c r="I10" s="78"/>
      <c r="J10" s="78"/>
      <c r="K10" s="78"/>
      <c r="L10" s="79"/>
    </row>
    <row r="11" spans="2:12" ht="45" customHeight="1">
      <c r="B11" s="83" t="s">
        <v>42</v>
      </c>
      <c r="C11" s="84"/>
      <c r="D11" s="14" t="s">
        <v>15</v>
      </c>
      <c r="E11" s="24" t="s">
        <v>7</v>
      </c>
      <c r="F11" s="25">
        <v>220</v>
      </c>
      <c r="G11" s="26">
        <v>1</v>
      </c>
      <c r="H11" s="65">
        <v>0</v>
      </c>
      <c r="I11" s="28">
        <f t="shared" si="0"/>
        <v>0</v>
      </c>
      <c r="J11" s="33">
        <f t="shared" si="1"/>
        <v>0</v>
      </c>
      <c r="K11" s="34">
        <f t="shared" si="2"/>
        <v>0</v>
      </c>
      <c r="L11" s="35">
        <f aca="true" t="shared" si="4" ref="L11:L12">J11*1.21</f>
        <v>0</v>
      </c>
    </row>
    <row r="12" spans="2:12" ht="30" customHeight="1">
      <c r="B12" s="85" t="s">
        <v>44</v>
      </c>
      <c r="C12" s="86"/>
      <c r="D12" s="54" t="s">
        <v>16</v>
      </c>
      <c r="E12" s="4" t="s">
        <v>7</v>
      </c>
      <c r="F12" s="13">
        <v>190</v>
      </c>
      <c r="G12" s="5">
        <v>1</v>
      </c>
      <c r="H12" s="66">
        <v>0</v>
      </c>
      <c r="I12" s="28">
        <f aca="true" t="shared" si="5" ref="I12">F12*H12</f>
        <v>0</v>
      </c>
      <c r="J12" s="33">
        <f aca="true" t="shared" si="6" ref="J12">I12*2</f>
        <v>0</v>
      </c>
      <c r="K12" s="34">
        <f aca="true" t="shared" si="7" ref="K12">J12*21%</f>
        <v>0</v>
      </c>
      <c r="L12" s="35">
        <f t="shared" si="4"/>
        <v>0</v>
      </c>
    </row>
    <row r="13" spans="2:12" s="11" customFormat="1" ht="30" customHeight="1">
      <c r="B13" s="87" t="s">
        <v>41</v>
      </c>
      <c r="C13" s="91"/>
      <c r="D13" s="12" t="s">
        <v>24</v>
      </c>
      <c r="E13" s="4" t="s">
        <v>7</v>
      </c>
      <c r="F13" s="8">
        <v>116</v>
      </c>
      <c r="G13" s="5">
        <v>1</v>
      </c>
      <c r="H13" s="66">
        <v>0</v>
      </c>
      <c r="I13" s="28">
        <f t="shared" si="0"/>
        <v>0</v>
      </c>
      <c r="J13" s="33">
        <f t="shared" si="1"/>
        <v>0</v>
      </c>
      <c r="K13" s="34">
        <f t="shared" si="2"/>
        <v>0</v>
      </c>
      <c r="L13" s="35">
        <f aca="true" t="shared" si="8" ref="L13:L17">J13*1.21</f>
        <v>0</v>
      </c>
    </row>
    <row r="14" spans="2:12" ht="30" customHeight="1">
      <c r="B14" s="89" t="s">
        <v>40</v>
      </c>
      <c r="C14" s="90"/>
      <c r="D14" s="22" t="s">
        <v>28</v>
      </c>
      <c r="E14" s="19" t="s">
        <v>11</v>
      </c>
      <c r="F14" s="21">
        <v>30</v>
      </c>
      <c r="G14" s="21">
        <v>1</v>
      </c>
      <c r="H14" s="68">
        <v>0</v>
      </c>
      <c r="I14" s="28">
        <f>F14*H14</f>
        <v>0</v>
      </c>
      <c r="J14" s="33">
        <f>I14*2</f>
        <v>0</v>
      </c>
      <c r="K14" s="34">
        <f>J14*21%</f>
        <v>0</v>
      </c>
      <c r="L14" s="35">
        <f>J14*1.21</f>
        <v>0</v>
      </c>
    </row>
    <row r="15" spans="2:12" s="11" customFormat="1" ht="30" customHeight="1">
      <c r="B15" s="87" t="s">
        <v>22</v>
      </c>
      <c r="C15" s="88"/>
      <c r="D15" s="12" t="s">
        <v>18</v>
      </c>
      <c r="E15" s="4" t="s">
        <v>7</v>
      </c>
      <c r="F15" s="8">
        <v>91</v>
      </c>
      <c r="G15" s="5">
        <v>1</v>
      </c>
      <c r="H15" s="66">
        <v>0</v>
      </c>
      <c r="I15" s="28">
        <f t="shared" si="0"/>
        <v>0</v>
      </c>
      <c r="J15" s="33">
        <f t="shared" si="1"/>
        <v>0</v>
      </c>
      <c r="K15" s="34">
        <f t="shared" si="2"/>
        <v>0</v>
      </c>
      <c r="L15" s="35">
        <f t="shared" si="8"/>
        <v>0</v>
      </c>
    </row>
    <row r="16" spans="2:12" s="11" customFormat="1" ht="30" customHeight="1">
      <c r="B16" s="87" t="s">
        <v>19</v>
      </c>
      <c r="C16" s="91"/>
      <c r="D16" s="12" t="s">
        <v>18</v>
      </c>
      <c r="E16" s="4" t="s">
        <v>7</v>
      </c>
      <c r="F16" s="8">
        <v>20</v>
      </c>
      <c r="G16" s="5">
        <v>1</v>
      </c>
      <c r="H16" s="66">
        <v>0</v>
      </c>
      <c r="I16" s="28">
        <f t="shared" si="0"/>
        <v>0</v>
      </c>
      <c r="J16" s="33">
        <f t="shared" si="1"/>
        <v>0</v>
      </c>
      <c r="K16" s="34">
        <f t="shared" si="2"/>
        <v>0</v>
      </c>
      <c r="L16" s="35">
        <f t="shared" si="8"/>
        <v>0</v>
      </c>
    </row>
    <row r="17" spans="2:12" s="11" customFormat="1" ht="45" customHeight="1" thickBot="1">
      <c r="B17" s="96" t="s">
        <v>23</v>
      </c>
      <c r="C17" s="97"/>
      <c r="D17" s="27" t="s">
        <v>27</v>
      </c>
      <c r="E17" s="19" t="s">
        <v>7</v>
      </c>
      <c r="F17" s="21">
        <v>11</v>
      </c>
      <c r="G17" s="17">
        <v>1</v>
      </c>
      <c r="H17" s="69">
        <v>0</v>
      </c>
      <c r="I17" s="28">
        <f t="shared" si="0"/>
        <v>0</v>
      </c>
      <c r="J17" s="33">
        <f t="shared" si="1"/>
        <v>0</v>
      </c>
      <c r="K17" s="34">
        <f t="shared" si="2"/>
        <v>0</v>
      </c>
      <c r="L17" s="35">
        <f t="shared" si="8"/>
        <v>0</v>
      </c>
    </row>
    <row r="18" spans="2:12" s="11" customFormat="1" ht="20.1" customHeight="1" thickBot="1">
      <c r="B18" s="80" t="s">
        <v>25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2:12" ht="45" customHeight="1" thickBot="1">
      <c r="B19" s="98" t="s">
        <v>26</v>
      </c>
      <c r="C19" s="99"/>
      <c r="D19" s="27" t="s">
        <v>27</v>
      </c>
      <c r="E19" s="15" t="s">
        <v>7</v>
      </c>
      <c r="F19" s="16">
        <v>2070</v>
      </c>
      <c r="G19" s="7">
        <v>1</v>
      </c>
      <c r="H19" s="70">
        <v>0</v>
      </c>
      <c r="I19" s="37">
        <f t="shared" si="0"/>
        <v>0</v>
      </c>
      <c r="J19" s="33">
        <f t="shared" si="1"/>
        <v>0</v>
      </c>
      <c r="K19" s="34">
        <f t="shared" si="2"/>
        <v>0</v>
      </c>
      <c r="L19" s="35">
        <f aca="true" t="shared" si="9" ref="L19">J19*1.21</f>
        <v>0</v>
      </c>
    </row>
    <row r="20" spans="2:12" ht="20.1" customHeight="1" thickBo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2:12" ht="18.75" customHeight="1">
      <c r="B21" s="55" t="s">
        <v>10</v>
      </c>
      <c r="C21" s="106" t="s">
        <v>38</v>
      </c>
      <c r="D21" s="106"/>
      <c r="E21" s="3" t="s">
        <v>11</v>
      </c>
      <c r="F21" s="3">
        <v>40</v>
      </c>
      <c r="G21" s="3"/>
      <c r="H21" s="71">
        <v>0</v>
      </c>
      <c r="I21" s="38">
        <f aca="true" t="shared" si="10" ref="I21:I23">F21*H21</f>
        <v>0</v>
      </c>
      <c r="J21" s="33">
        <f t="shared" si="1"/>
        <v>0</v>
      </c>
      <c r="K21" s="34">
        <f t="shared" si="2"/>
        <v>0</v>
      </c>
      <c r="L21" s="35">
        <f aca="true" t="shared" si="11" ref="L21:L23">J21*1.21</f>
        <v>0</v>
      </c>
    </row>
    <row r="22" spans="2:12" ht="30" customHeight="1">
      <c r="B22" s="56" t="s">
        <v>12</v>
      </c>
      <c r="C22" s="109" t="s">
        <v>32</v>
      </c>
      <c r="D22" s="109"/>
      <c r="E22" s="4" t="s">
        <v>13</v>
      </c>
      <c r="F22" s="4">
        <v>50</v>
      </c>
      <c r="G22" s="4"/>
      <c r="H22" s="72">
        <v>0</v>
      </c>
      <c r="I22" s="28">
        <f t="shared" si="10"/>
        <v>0</v>
      </c>
      <c r="J22" s="33">
        <f t="shared" si="1"/>
        <v>0</v>
      </c>
      <c r="K22" s="34">
        <f t="shared" si="2"/>
        <v>0</v>
      </c>
      <c r="L22" s="35">
        <f t="shared" si="11"/>
        <v>0</v>
      </c>
    </row>
    <row r="23" spans="2:12" ht="20.1" customHeight="1" thickBot="1">
      <c r="B23" s="40"/>
      <c r="C23" s="110" t="s">
        <v>37</v>
      </c>
      <c r="D23" s="110"/>
      <c r="E23" s="15" t="s">
        <v>11</v>
      </c>
      <c r="F23" s="15">
        <v>50</v>
      </c>
      <c r="G23" s="15"/>
      <c r="H23" s="73">
        <v>0</v>
      </c>
      <c r="I23" s="29">
        <f t="shared" si="10"/>
        <v>0</v>
      </c>
      <c r="J23" s="41">
        <f t="shared" si="1"/>
        <v>0</v>
      </c>
      <c r="K23" s="42">
        <f t="shared" si="2"/>
        <v>0</v>
      </c>
      <c r="L23" s="43">
        <f t="shared" si="11"/>
        <v>0</v>
      </c>
    </row>
    <row r="24" spans="2:12" ht="20.1" customHeight="1" thickBot="1">
      <c r="B24" s="80" t="s">
        <v>36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2:12" ht="18.75" customHeight="1" thickBot="1">
      <c r="B25" s="55" t="s">
        <v>10</v>
      </c>
      <c r="C25" s="106" t="s">
        <v>46</v>
      </c>
      <c r="D25" s="106"/>
      <c r="E25" s="3" t="s">
        <v>11</v>
      </c>
      <c r="F25" s="3">
        <v>40</v>
      </c>
      <c r="G25" s="3"/>
      <c r="H25" s="71">
        <v>0</v>
      </c>
      <c r="I25" s="53">
        <f aca="true" t="shared" si="12" ref="I25">F25*H25</f>
        <v>0</v>
      </c>
      <c r="J25" s="33">
        <f aca="true" t="shared" si="13" ref="J25">I25*2</f>
        <v>0</v>
      </c>
      <c r="K25" s="34">
        <f aca="true" t="shared" si="14" ref="K25">J25*21%</f>
        <v>0</v>
      </c>
      <c r="L25" s="35">
        <f aca="true" t="shared" si="15" ref="L25">J25*1.21</f>
        <v>0</v>
      </c>
    </row>
    <row r="26" spans="2:12" ht="20.1" customHeight="1">
      <c r="B26" s="100" t="s">
        <v>8</v>
      </c>
      <c r="C26" s="101"/>
      <c r="D26" s="101"/>
      <c r="E26" s="102"/>
      <c r="F26" s="102"/>
      <c r="G26" s="102"/>
      <c r="H26" s="102"/>
      <c r="I26" s="38">
        <f>SUM(I4:I23)</f>
        <v>0</v>
      </c>
      <c r="J26" s="44"/>
      <c r="K26" s="45"/>
      <c r="L26" s="46"/>
    </row>
    <row r="27" spans="2:12" ht="26.25" customHeight="1" thickBot="1">
      <c r="B27" s="103" t="s">
        <v>9</v>
      </c>
      <c r="C27" s="104"/>
      <c r="D27" s="104"/>
      <c r="E27" s="105"/>
      <c r="F27" s="105"/>
      <c r="G27" s="105"/>
      <c r="H27" s="105"/>
      <c r="I27" s="105"/>
      <c r="J27" s="48">
        <f>SUM(J4:J23)</f>
        <v>0</v>
      </c>
      <c r="K27" s="52">
        <f>SUM(K4:K26)</f>
        <v>0</v>
      </c>
      <c r="L27" s="49">
        <f>SUM(L4:L26)</f>
        <v>0</v>
      </c>
    </row>
    <row r="28" spans="2:12" ht="30" customHeight="1" thickBot="1">
      <c r="B28" s="107" t="s">
        <v>31</v>
      </c>
      <c r="C28" s="108"/>
      <c r="D28" s="108"/>
      <c r="E28" s="108"/>
      <c r="F28" s="108"/>
      <c r="G28" s="108"/>
      <c r="H28" s="108"/>
      <c r="I28" s="108"/>
      <c r="J28" s="47">
        <f>J27</f>
        <v>0</v>
      </c>
      <c r="K28" s="50">
        <f>J28*21%</f>
        <v>0</v>
      </c>
      <c r="L28" s="51">
        <f>J28+K28</f>
        <v>0</v>
      </c>
    </row>
    <row r="29" spans="2:12" ht="46.5" customHeight="1">
      <c r="B29" s="94" t="s">
        <v>45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ht="24.95" customHeight="1"/>
  </sheetData>
  <sheetProtection algorithmName="SHA-512" hashValue="Dc9SFqw9i87p1mSdzOYWMbRNDRQzPMbWmg2roZM3kAzwpK6wHPK26OuyJdQa60YYfYR/mFwyLpcTTg8Sdc1XmA==" saltValue="0JIm7e6U4orLz/J/G6j1Yw==" spinCount="100000" sheet="1" objects="1" scenarios="1"/>
  <mergeCells count="28">
    <mergeCell ref="B29:L29"/>
    <mergeCell ref="B17:C17"/>
    <mergeCell ref="B19:C19"/>
    <mergeCell ref="B20:L20"/>
    <mergeCell ref="B26:H26"/>
    <mergeCell ref="B27:I27"/>
    <mergeCell ref="C21:D21"/>
    <mergeCell ref="B24:L24"/>
    <mergeCell ref="C25:D25"/>
    <mergeCell ref="B28:I28"/>
    <mergeCell ref="C22:D22"/>
    <mergeCell ref="C23:D23"/>
    <mergeCell ref="B1:L1"/>
    <mergeCell ref="B2:C2"/>
    <mergeCell ref="B3:L3"/>
    <mergeCell ref="B10:L10"/>
    <mergeCell ref="B18:L18"/>
    <mergeCell ref="B4:C4"/>
    <mergeCell ref="B5:C5"/>
    <mergeCell ref="B6:C6"/>
    <mergeCell ref="B14:C14"/>
    <mergeCell ref="B7:C7"/>
    <mergeCell ref="B11:C11"/>
    <mergeCell ref="B8:C8"/>
    <mergeCell ref="B12:C12"/>
    <mergeCell ref="B13:C13"/>
    <mergeCell ref="B15:C15"/>
    <mergeCell ref="B16:C16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BA4BD5E5878048AF48727F5BDF5E81" ma:contentTypeVersion="11" ma:contentTypeDescription="Vytvoří nový dokument" ma:contentTypeScope="" ma:versionID="7ce284d5213ba7a0b3b41e78761ac1ac">
  <xsd:schema xmlns:xsd="http://www.w3.org/2001/XMLSchema" xmlns:xs="http://www.w3.org/2001/XMLSchema" xmlns:p="http://schemas.microsoft.com/office/2006/metadata/properties" xmlns:ns3="b81a5ff5-8780-41c1-bcf1-37653fa13e1a" xmlns:ns4="ccf91846-4498-4417-aaf2-7ba496b1aa3b" targetNamespace="http://schemas.microsoft.com/office/2006/metadata/properties" ma:root="true" ma:fieldsID="46d7292ec49daf8e9a5781ac671f30e3" ns3:_="" ns4:_="">
    <xsd:import namespace="b81a5ff5-8780-41c1-bcf1-37653fa13e1a"/>
    <xsd:import namespace="ccf91846-4498-4417-aaf2-7ba496b1aa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a5ff5-8780-41c1-bcf1-37653fa13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1846-4498-4417-aaf2-7ba496b1aa3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2BE4AC-ED59-46A3-A9FE-15C6E2B8C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5771C-8527-441A-86A6-8D21CD942406}">
  <ds:schemaRefs>
    <ds:schemaRef ds:uri="ccf91846-4498-4417-aaf2-7ba496b1aa3b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81a5ff5-8780-41c1-bcf1-37653fa13e1a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DB6B7D-C945-45B1-89D4-CE70DF9F9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a5ff5-8780-41c1-bcf1-37653fa13e1a"/>
    <ds:schemaRef ds:uri="ccf91846-4498-4417-aaf2-7ba496b1a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Brázda Milan</dc:creator>
  <cp:keywords/>
  <dc:description/>
  <cp:lastModifiedBy>Brázda Milan</cp:lastModifiedBy>
  <cp:lastPrinted>2023-04-06T07:17:42Z</cp:lastPrinted>
  <dcterms:created xsi:type="dcterms:W3CDTF">2019-10-15T09:00:11Z</dcterms:created>
  <dcterms:modified xsi:type="dcterms:W3CDTF">2023-04-11T08:20:14Z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2019-10-15T09:00:19.5973800Z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  <property fmtid="{D5CDD505-2E9C-101B-9397-08002B2CF9AE}" pid="8" name="ContentTypeId">
    <vt:lpwstr>0x01010012BA4BD5E5878048AF48727F5BDF5E81</vt:lpwstr>
  </property>
</Properties>
</file>