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31485" yWindow="2310" windowWidth="23790" windowHeight="13800" activeTab="1"/>
  </bookViews>
  <sheets>
    <sheet name="Celkový přehled" sheetId="1" r:id="rId1"/>
    <sheet name="Příloha č. 1 prádelna + WC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<sst xmlns="http://schemas.openxmlformats.org/spreadsheetml/2006/main" count="201" uniqueCount="105">
  <si>
    <t>Cenová nabídka: Oprava prádelny a wc</t>
  </si>
  <si>
    <r>
      <t xml:space="preserve">ZÁKAZNÍK : </t>
    </r>
    <r>
      <rPr>
        <sz val="10"/>
        <rFont val="Arial"/>
        <family val="2"/>
      </rPr>
      <t>Střední zdravotnická škola Brno, Jaselská</t>
    </r>
  </si>
  <si>
    <r>
      <t xml:space="preserve">MÍSTO: </t>
    </r>
    <r>
      <rPr>
        <sz val="10"/>
        <rFont val="Arial"/>
        <family val="2"/>
      </rPr>
      <t>Jaselská 190/7, Brno</t>
    </r>
  </si>
  <si>
    <t xml:space="preserve">VYPRACOVAL: </t>
  </si>
  <si>
    <t>Skupina</t>
  </si>
  <si>
    <t>Položka</t>
  </si>
  <si>
    <t>měrné jednotky</t>
  </si>
  <si>
    <t>Množství</t>
  </si>
  <si>
    <t>Jednotková          cena (v Kč)</t>
  </si>
  <si>
    <t>Cena celkem (v Kč)</t>
  </si>
  <si>
    <t>Demontáže, Bourací práce</t>
  </si>
  <si>
    <t>Demontáž zařizovacích předmětů-baterie,umyvadlo,roháčky,wc</t>
  </si>
  <si>
    <t>soub.</t>
  </si>
  <si>
    <t>Demontáž vany včetně obezdívky</t>
  </si>
  <si>
    <t>Demontáž doplňků- sušák, háčky, držáky</t>
  </si>
  <si>
    <t>Demontáž kastolových dveří a zárubní</t>
  </si>
  <si>
    <t>ks</t>
  </si>
  <si>
    <t>Demontáž původních rozvodů vody a odpadu</t>
  </si>
  <si>
    <t>Osekání keramických obkladů</t>
  </si>
  <si>
    <t>Vyvěšení dveří a demontáž prahů</t>
  </si>
  <si>
    <t>Odvoz a uložení suti na skládku</t>
  </si>
  <si>
    <t>Zakrytí okolních podlah- zabránění proti poškození</t>
  </si>
  <si>
    <t>Přesun hmot</t>
  </si>
  <si>
    <t>součet</t>
  </si>
  <si>
    <t>prádelna + WC</t>
  </si>
  <si>
    <t>Obezdění geberitu</t>
  </si>
  <si>
    <t>Zazdění drážek a průrazů po instalacích-Elektro,vodo, odpady</t>
  </si>
  <si>
    <t>Hydroizolační pás do koutů</t>
  </si>
  <si>
    <t>bm</t>
  </si>
  <si>
    <t>Hydroizolační stěrka</t>
  </si>
  <si>
    <t>m2</t>
  </si>
  <si>
    <t>Obložení stěn keramickým obkladem- prádelna,wc</t>
  </si>
  <si>
    <t>Pokládka keramické dlažby</t>
  </si>
  <si>
    <t>Obklady včetně spárovacích hmot- prádelna ,wc</t>
  </si>
  <si>
    <t>Dlažba, včetně spárovacích hmot- prádelna, wc</t>
  </si>
  <si>
    <t>D+M rohových lišt- hliníkových</t>
  </si>
  <si>
    <t>Penetrace pod štukovou omítku, lepidlo a stěrku, pod obklady a dlažbu</t>
  </si>
  <si>
    <t>Štuková omítky- lokální zapravení</t>
  </si>
  <si>
    <t>Betonování podlahy po vybourání vany</t>
  </si>
  <si>
    <t>Dozdění otvorů po vybourání kastových dveří</t>
  </si>
  <si>
    <t>Hloubková podlahová penetrace</t>
  </si>
  <si>
    <t>Samonivelační stěrka, tl. do 10 mm, penetrace</t>
  </si>
  <si>
    <t>Vyplnění spar silikonovým tmelem</t>
  </si>
  <si>
    <t>Vyrovnání stěn po odsekání obkladů</t>
  </si>
  <si>
    <t>ZTi, topení, zařizovací předměty</t>
  </si>
  <si>
    <r>
      <rPr>
        <b/>
        <sz val="8"/>
        <color theme="1"/>
        <rFont val="Arial"/>
        <family val="2"/>
      </rPr>
      <t>Příloha č. 1</t>
    </r>
    <r>
      <rPr>
        <sz val="8"/>
        <color theme="1"/>
        <rFont val="Arial"/>
        <family val="2"/>
      </rPr>
      <t xml:space="preserve"> - Zti a zařizovací předměty v extra tabulce</t>
    </r>
  </si>
  <si>
    <t>Elektroinstalace</t>
  </si>
  <si>
    <t>Elektroinstalce /demontáž světel, zásuvek, rozvod jen v rámci koupelny, 3x zásuvka, 2x světlo (bez připojení do rozvaděče a bez revize)</t>
  </si>
  <si>
    <t>Ostatní</t>
  </si>
  <si>
    <t>Doprava, přesun hmot,úklid (3,5%)</t>
  </si>
  <si>
    <t>Podlahy</t>
  </si>
  <si>
    <t>přechodová lišta INOX /přechod z WC a prádelny do chodby/</t>
  </si>
  <si>
    <t>Dveře</t>
  </si>
  <si>
    <t>D+M dveří bílé plné,s vložkou a kováním, na wc- wc zámek, překlady</t>
  </si>
  <si>
    <t>Malby + nátěry</t>
  </si>
  <si>
    <t>Výmalba bílá HET včetně penetrace</t>
  </si>
  <si>
    <t>Nátěr přívodního potrubí k radiátoru</t>
  </si>
  <si>
    <t>Zakrytí podlah před výmalbou</t>
  </si>
  <si>
    <t>Celková cena bez DPH</t>
  </si>
  <si>
    <t>DPH 21%</t>
  </si>
  <si>
    <t>Celková cena včetně DPH</t>
  </si>
  <si>
    <t xml:space="preserve">Cenovou nabídku vypracoval </t>
  </si>
  <si>
    <t>V Brně</t>
  </si>
  <si>
    <t xml:space="preserve">Dne: </t>
  </si>
  <si>
    <r>
      <t>ZÁKAZNÍK :</t>
    </r>
    <r>
      <rPr>
        <sz val="10"/>
        <rFont val="Arial"/>
        <family val="2"/>
      </rPr>
      <t>Střední zdravotnická škola Brno, Jaselská</t>
    </r>
  </si>
  <si>
    <r>
      <t xml:space="preserve">MÍSTO : </t>
    </r>
    <r>
      <rPr>
        <sz val="10"/>
        <rFont val="Arial"/>
        <family val="2"/>
      </rPr>
      <t>Jaselská 7, Brno</t>
    </r>
  </si>
  <si>
    <t>Měrné jednotky</t>
  </si>
  <si>
    <t>Cena celkem         (v Kč)</t>
  </si>
  <si>
    <t>Vodoinstalace</t>
  </si>
  <si>
    <t>Potrubí připojovací PPs-HT DN 40 - 100 vč. tvarovek a montáže</t>
  </si>
  <si>
    <t>Vyvedení a upevnění výpustek do d75</t>
  </si>
  <si>
    <t>Potrubí PPr-Hostalen PN 20, 20 x 3,4 vč. tvarovek</t>
  </si>
  <si>
    <t>Vyvedení a upevnění výustek do d25</t>
  </si>
  <si>
    <t>Stavební výpomoc( drážky a průrazy)</t>
  </si>
  <si>
    <t>Sifon podomítkový pro pračku a asušičku</t>
  </si>
  <si>
    <t>Zkouška těsnosti kanalizace</t>
  </si>
  <si>
    <t>Tlaková zkouška vodoinstalace</t>
  </si>
  <si>
    <t>Zařizovací předměty</t>
  </si>
  <si>
    <t>WC modul</t>
  </si>
  <si>
    <t>WC</t>
  </si>
  <si>
    <t>Montáž a připojení WC modulu</t>
  </si>
  <si>
    <t xml:space="preserve">Závěsný klozet </t>
  </si>
  <si>
    <t xml:space="preserve">doplnit značku </t>
  </si>
  <si>
    <t xml:space="preserve">WC sedátko </t>
  </si>
  <si>
    <t xml:space="preserve">Ovládací tlačítko </t>
  </si>
  <si>
    <t>Srchový set</t>
  </si>
  <si>
    <t>prádelna</t>
  </si>
  <si>
    <t>Sifon sprchový</t>
  </si>
  <si>
    <t>Sprchový kout (čtvrtkruh, čtverec)</t>
  </si>
  <si>
    <t>Sprchová vanička keramická</t>
  </si>
  <si>
    <t>Montáž sprchové vaničky včetně podezdění</t>
  </si>
  <si>
    <t>Sprchová baterie nástěná páková</t>
  </si>
  <si>
    <t xml:space="preserve">Umyvadlový vtok click-clack 5/4" </t>
  </si>
  <si>
    <t>Sifon umyvadlový nábytkový</t>
  </si>
  <si>
    <t>Umyvadlo prádelna</t>
  </si>
  <si>
    <t>doplnit značku</t>
  </si>
  <si>
    <t>Umývátko na wc</t>
  </si>
  <si>
    <t>Pračkový sifon</t>
  </si>
  <si>
    <t>Kombinovaný ventil rohový/pračkový</t>
  </si>
  <si>
    <t>Rohový ventil Schell</t>
  </si>
  <si>
    <t>Montáž zařizovacích předmětů a armatur, silikon</t>
  </si>
  <si>
    <t>Demontáž radiátoru, vypuštění systému, redukce, nový žebřík, napuštění systému /bez elektrické topné tyče/</t>
  </si>
  <si>
    <t>Doprava, přesun hmot</t>
  </si>
  <si>
    <t>Umyvadlová baterie</t>
  </si>
  <si>
    <t>Příloha č. 2 -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</si>
</sst>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.00\ ;\-* #,##0.00\ ;_-* &quot;0,00&quot;\ ;_-* @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 CE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hair"/>
      <top style="medium"/>
      <bottom style="double"/>
    </border>
    <border>
      <left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</cellStyleXfs>
  <cellXfs count="129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6" xfId="20" applyFont="1" applyFill="1" applyBorder="1" applyAlignment="1">
      <alignment vertical="center" wrapText="1"/>
      <protection/>
    </xf>
    <xf numFmtId="49" fontId="7" fillId="2" borderId="6" xfId="20" applyNumberFormat="1" applyFont="1" applyFill="1" applyBorder="1" applyAlignment="1">
      <alignment horizontal="right" vertical="center" shrinkToFit="1"/>
      <protection/>
    </xf>
    <xf numFmtId="4" fontId="7" fillId="2" borderId="6" xfId="20" applyNumberFormat="1" applyFont="1" applyFill="1" applyBorder="1" applyAlignment="1">
      <alignment horizontal="right" vertical="center"/>
      <protection/>
    </xf>
    <xf numFmtId="0" fontId="7" fillId="2" borderId="7" xfId="20" applyFont="1" applyFill="1" applyBorder="1" applyAlignment="1">
      <alignment vertical="center"/>
      <protection/>
    </xf>
    <xf numFmtId="49" fontId="7" fillId="2" borderId="8" xfId="20" applyNumberFormat="1" applyFont="1" applyFill="1" applyBorder="1" applyAlignment="1">
      <alignment horizontal="right" vertical="center" shrinkToFit="1"/>
      <protection/>
    </xf>
    <xf numFmtId="4" fontId="7" fillId="2" borderId="8" xfId="20" applyNumberFormat="1" applyFont="1" applyFill="1" applyBorder="1" applyAlignment="1">
      <alignment horizontal="right" vertical="center"/>
      <protection/>
    </xf>
    <xf numFmtId="0" fontId="7" fillId="2" borderId="7" xfId="20" applyFont="1" applyFill="1" applyBorder="1" applyAlignment="1">
      <alignment vertical="center" wrapText="1"/>
      <protection/>
    </xf>
    <xf numFmtId="0" fontId="7" fillId="2" borderId="9" xfId="20" applyFont="1" applyFill="1" applyBorder="1" applyAlignment="1">
      <alignment vertical="center" wrapText="1"/>
      <protection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165" fontId="8" fillId="3" borderId="6" xfId="0" applyNumberFormat="1" applyFont="1" applyFill="1" applyBorder="1" applyAlignment="1">
      <alignment horizontal="center" wrapText="1"/>
    </xf>
    <xf numFmtId="0" fontId="7" fillId="2" borderId="7" xfId="20" applyFont="1" applyFill="1" applyBorder="1" applyAlignment="1">
      <alignment horizontal="left" vertical="center" wrapText="1"/>
      <protection/>
    </xf>
    <xf numFmtId="49" fontId="7" fillId="0" borderId="9" xfId="0" applyNumberFormat="1" applyFont="1" applyBorder="1" applyAlignment="1">
      <alignment horizontal="left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165" fontId="8" fillId="3" borderId="12" xfId="0" applyNumberFormat="1" applyFont="1" applyFill="1" applyBorder="1" applyAlignment="1">
      <alignment horizont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wrapText="1"/>
    </xf>
    <xf numFmtId="165" fontId="10" fillId="2" borderId="6" xfId="0" applyNumberFormat="1" applyFont="1" applyFill="1" applyBorder="1" applyAlignment="1">
      <alignment wrapText="1"/>
    </xf>
    <xf numFmtId="165" fontId="8" fillId="4" borderId="6" xfId="0" applyNumberFormat="1" applyFont="1" applyFill="1" applyBorder="1" applyAlignment="1">
      <alignment wrapText="1"/>
    </xf>
    <xf numFmtId="49" fontId="7" fillId="0" borderId="9" xfId="0" applyNumberFormat="1" applyFont="1" applyBorder="1" applyAlignment="1">
      <alignment horizontal="left" wrapText="1"/>
    </xf>
    <xf numFmtId="165" fontId="7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10" fillId="0" borderId="9" xfId="0" applyFont="1" applyBorder="1"/>
    <xf numFmtId="165" fontId="7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11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49" fontId="7" fillId="5" borderId="10" xfId="0" applyNumberFormat="1" applyFont="1" applyFill="1" applyBorder="1" applyAlignment="1">
      <alignment horizontal="center" wrapText="1"/>
    </xf>
    <xf numFmtId="49" fontId="7" fillId="5" borderId="11" xfId="0" applyNumberFormat="1" applyFont="1" applyFill="1" applyBorder="1" applyAlignment="1">
      <alignment horizontal="center" wrapText="1"/>
    </xf>
    <xf numFmtId="49" fontId="7" fillId="5" borderId="9" xfId="0" applyNumberFormat="1" applyFont="1" applyFill="1" applyBorder="1" applyAlignment="1">
      <alignment horizontal="center" wrapText="1"/>
    </xf>
    <xf numFmtId="164" fontId="11" fillId="5" borderId="6" xfId="0" applyNumberFormat="1" applyFont="1" applyFill="1" applyBorder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4" fontId="7" fillId="6" borderId="6" xfId="20" applyNumberFormat="1" applyFont="1" applyFill="1" applyBorder="1" applyAlignment="1" applyProtection="1">
      <alignment horizontal="right" vertical="center"/>
      <protection locked="0"/>
    </xf>
    <xf numFmtId="4" fontId="7" fillId="6" borderId="8" xfId="20" applyNumberFormat="1" applyFont="1" applyFill="1" applyBorder="1" applyAlignment="1" applyProtection="1">
      <alignment horizontal="right" vertical="center"/>
      <protection locked="0"/>
    </xf>
    <xf numFmtId="165" fontId="7" fillId="6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5" borderId="9" xfId="0" applyNumberFormat="1" applyFont="1" applyFill="1" applyBorder="1" applyAlignment="1">
      <alignment horizontal="left" wrapText="1"/>
    </xf>
    <xf numFmtId="165" fontId="7" fillId="5" borderId="6" xfId="0" applyNumberFormat="1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right" wrapText="1"/>
    </xf>
    <xf numFmtId="165" fontId="7" fillId="5" borderId="6" xfId="0" applyNumberFormat="1" applyFont="1" applyFill="1" applyBorder="1" applyAlignment="1">
      <alignment horizontal="right" wrapText="1"/>
    </xf>
    <xf numFmtId="0" fontId="10" fillId="6" borderId="6" xfId="0" applyFont="1" applyFill="1" applyBorder="1" applyAlignment="1" applyProtection="1">
      <alignment horizontal="right" wrapText="1"/>
      <protection locked="0"/>
    </xf>
    <xf numFmtId="165" fontId="7" fillId="6" borderId="6" xfId="0" applyNumberFormat="1" applyFont="1" applyFill="1" applyBorder="1" applyAlignment="1" applyProtection="1">
      <alignment horizontal="right" wrapText="1"/>
      <protection locked="0"/>
    </xf>
    <xf numFmtId="165" fontId="7" fillId="6" borderId="9" xfId="0" applyNumberFormat="1" applyFont="1" applyFill="1" applyBorder="1" applyAlignment="1" applyProtection="1">
      <alignment horizontal="right" wrapText="1"/>
      <protection locked="0"/>
    </xf>
    <xf numFmtId="0" fontId="8" fillId="4" borderId="9" xfId="0" applyFont="1" applyFill="1" applyBorder="1" applyAlignment="1">
      <alignment horizontal="center" wrapText="1"/>
    </xf>
    <xf numFmtId="0" fontId="0" fillId="6" borderId="0" xfId="0" applyFill="1" applyProtection="1">
      <protection locked="0"/>
    </xf>
    <xf numFmtId="49" fontId="6" fillId="0" borderId="0" xfId="21" applyNumberFormat="1" applyAlignment="1">
      <alignment horizontal="left"/>
      <protection/>
    </xf>
    <xf numFmtId="0" fontId="13" fillId="0" borderId="0" xfId="21" applyFont="1">
      <alignment/>
      <protection/>
    </xf>
    <xf numFmtId="0" fontId="15" fillId="0" borderId="0" xfId="22" applyFont="1" applyAlignment="1" applyProtection="1">
      <alignment/>
      <protection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17" fillId="0" borderId="0" xfId="0" applyNumberFormat="1" applyFont="1"/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20" fillId="0" borderId="9" xfId="23" applyNumberFormat="1" applyFont="1" applyBorder="1" applyAlignment="1">
      <alignment wrapText="1"/>
      <protection/>
    </xf>
    <xf numFmtId="165" fontId="20" fillId="0" borderId="6" xfId="23" applyNumberFormat="1" applyFont="1" applyBorder="1" applyAlignment="1">
      <alignment wrapText="1"/>
      <protection/>
    </xf>
    <xf numFmtId="49" fontId="20" fillId="0" borderId="6" xfId="23" applyNumberFormat="1" applyFont="1" applyBorder="1" applyAlignment="1">
      <alignment wrapText="1"/>
      <protection/>
    </xf>
    <xf numFmtId="49" fontId="21" fillId="0" borderId="9" xfId="23" applyNumberFormat="1" applyFont="1" applyBorder="1" applyAlignment="1">
      <alignment wrapText="1"/>
      <protection/>
    </xf>
    <xf numFmtId="165" fontId="21" fillId="0" borderId="6" xfId="23" applyNumberFormat="1" applyFont="1" applyBorder="1" applyAlignment="1">
      <alignment wrapText="1"/>
      <protection/>
    </xf>
    <xf numFmtId="49" fontId="21" fillId="0" borderId="6" xfId="23" applyNumberFormat="1" applyFont="1" applyBorder="1" applyAlignment="1">
      <alignment wrapText="1"/>
      <protection/>
    </xf>
    <xf numFmtId="49" fontId="21" fillId="0" borderId="9" xfId="0" applyNumberFormat="1" applyFont="1" applyBorder="1" applyAlignment="1">
      <alignment wrapText="1"/>
    </xf>
    <xf numFmtId="165" fontId="21" fillId="0" borderId="6" xfId="0" applyNumberFormat="1" applyFont="1" applyBorder="1" applyAlignment="1">
      <alignment wrapText="1"/>
    </xf>
    <xf numFmtId="49" fontId="21" fillId="0" borderId="6" xfId="0" applyNumberFormat="1" applyFont="1" applyBorder="1" applyAlignment="1">
      <alignment wrapText="1"/>
    </xf>
    <xf numFmtId="0" fontId="21" fillId="0" borderId="9" xfId="22" applyFon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0" fillId="0" borderId="9" xfId="0" applyFont="1" applyBorder="1" applyAlignment="1">
      <alignment wrapText="1"/>
    </xf>
    <xf numFmtId="165" fontId="20" fillId="0" borderId="6" xfId="0" applyNumberFormat="1" applyFont="1" applyBorder="1" applyAlignment="1">
      <alignment wrapText="1"/>
    </xf>
    <xf numFmtId="49" fontId="20" fillId="0" borderId="6" xfId="0" applyNumberFormat="1" applyFont="1" applyBorder="1" applyAlignment="1">
      <alignment wrapText="1"/>
    </xf>
    <xf numFmtId="165" fontId="3" fillId="7" borderId="20" xfId="0" applyNumberFormat="1" applyFont="1" applyFill="1" applyBorder="1" applyAlignment="1">
      <alignment horizontal="center" wrapText="1"/>
    </xf>
    <xf numFmtId="0" fontId="17" fillId="4" borderId="21" xfId="0" applyFont="1" applyFill="1" applyBorder="1"/>
    <xf numFmtId="165" fontId="12" fillId="4" borderId="22" xfId="0" applyNumberFormat="1" applyFont="1" applyFill="1" applyBorder="1" applyAlignment="1">
      <alignment horizontal="center" vertical="center" wrapText="1"/>
    </xf>
    <xf numFmtId="0" fontId="23" fillId="0" borderId="0" xfId="21" applyFont="1">
      <alignment/>
      <protection/>
    </xf>
    <xf numFmtId="0" fontId="13" fillId="0" borderId="0" xfId="21" applyFont="1" applyAlignment="1">
      <alignment horizontal="left"/>
      <protection/>
    </xf>
    <xf numFmtId="49" fontId="13" fillId="0" borderId="0" xfId="21" applyNumberFormat="1" applyFont="1" applyAlignment="1">
      <alignment horizontal="right"/>
      <protection/>
    </xf>
    <xf numFmtId="0" fontId="13" fillId="0" borderId="0" xfId="21" applyFont="1" applyAlignment="1">
      <alignment horizontal="right"/>
      <protection/>
    </xf>
    <xf numFmtId="165" fontId="20" fillId="6" borderId="6" xfId="23" applyNumberFormat="1" applyFont="1" applyFill="1" applyBorder="1" applyAlignment="1" applyProtection="1">
      <alignment wrapText="1"/>
      <protection locked="0"/>
    </xf>
    <xf numFmtId="165" fontId="21" fillId="6" borderId="6" xfId="23" applyNumberFormat="1" applyFont="1" applyFill="1" applyBorder="1" applyAlignment="1" applyProtection="1">
      <alignment wrapText="1"/>
      <protection locked="0"/>
    </xf>
    <xf numFmtId="165" fontId="21" fillId="6" borderId="6" xfId="0" applyNumberFormat="1" applyFont="1" applyFill="1" applyBorder="1" applyAlignment="1" applyProtection="1">
      <alignment wrapText="1"/>
      <protection locked="0"/>
    </xf>
    <xf numFmtId="165" fontId="20" fillId="6" borderId="6" xfId="0" applyNumberFormat="1" applyFont="1" applyFill="1" applyBorder="1" applyAlignment="1" applyProtection="1">
      <alignment wrapText="1"/>
      <protection locked="0"/>
    </xf>
    <xf numFmtId="49" fontId="6" fillId="6" borderId="0" xfId="21" applyNumberFormat="1" applyFill="1" applyAlignment="1" applyProtection="1">
      <alignment horizontal="left"/>
      <protection locked="0"/>
    </xf>
    <xf numFmtId="165" fontId="22" fillId="8" borderId="6" xfId="23" applyNumberFormat="1" applyFont="1" applyFill="1" applyBorder="1" applyAlignment="1">
      <alignment wrapText="1"/>
      <protection/>
    </xf>
    <xf numFmtId="165" fontId="22" fillId="8" borderId="12" xfId="0" applyNumberFormat="1" applyFont="1" applyFill="1" applyBorder="1" applyAlignment="1">
      <alignment wrapText="1"/>
    </xf>
    <xf numFmtId="0" fontId="11" fillId="0" borderId="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6" borderId="0" xfId="0" applyFont="1" applyFill="1" applyAlignment="1" applyProtection="1">
      <alignment horizontal="left"/>
      <protection locked="0"/>
    </xf>
    <xf numFmtId="0" fontId="1" fillId="6" borderId="25" xfId="0" applyFont="1" applyFill="1" applyBorder="1" applyAlignment="1" applyProtection="1">
      <alignment horizontal="left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wrapText="1"/>
    </xf>
    <xf numFmtId="0" fontId="22" fillId="7" borderId="31" xfId="0" applyFont="1" applyFill="1" applyBorder="1" applyAlignment="1">
      <alignment horizont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22" fillId="8" borderId="11" xfId="23" applyNumberFormat="1" applyFont="1" applyFill="1" applyBorder="1" applyAlignment="1">
      <alignment wrapText="1"/>
      <protection/>
    </xf>
    <xf numFmtId="49" fontId="22" fillId="8" borderId="9" xfId="23" applyNumberFormat="1" applyFont="1" applyFill="1" applyBorder="1" applyAlignment="1">
      <alignment wrapText="1"/>
      <protection/>
    </xf>
    <xf numFmtId="0" fontId="22" fillId="8" borderId="11" xfId="0" applyFont="1" applyFill="1" applyBorder="1" applyAlignment="1">
      <alignment wrapText="1"/>
    </xf>
    <xf numFmtId="0" fontId="22" fillId="8" borderId="9" xfId="0" applyFont="1" applyFill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Hypertextový odkaz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.skopal@linguaporta.com" TargetMode="External" /><Relationship Id="rId2" Type="http://schemas.openxmlformats.org/officeDocument/2006/relationships/hyperlink" Target="mailto:petr.skopal@linguaporta.com" TargetMode="External" /><Relationship Id="rId3" Type="http://schemas.openxmlformats.org/officeDocument/2006/relationships/hyperlink" Target="mailto:rsvastova@seznam.cz" TargetMode="External" /><Relationship Id="rId4" Type="http://schemas.openxmlformats.org/officeDocument/2006/relationships/hyperlink" Target="mailto:rsvastova@seznam.cz" TargetMode="External" /><Relationship Id="rId5" Type="http://schemas.openxmlformats.org/officeDocument/2006/relationships/hyperlink" Target="mailto:petr.skopal@linguaporta.com" TargetMode="External" /><Relationship Id="rId6" Type="http://schemas.openxmlformats.org/officeDocument/2006/relationships/hyperlink" Target="mailto:petr.skopal@linguaporta.com" TargetMode="External" /><Relationship Id="rId7" Type="http://schemas.openxmlformats.org/officeDocument/2006/relationships/hyperlink" Target="mailto:petr.skopal@linguaporta.com" TargetMode="External" /><Relationship Id="rId8" Type="http://schemas.openxmlformats.org/officeDocument/2006/relationships/hyperlink" Target="mailto:petr.skopal@linguaporta.com" TargetMode="External" /><Relationship Id="rId9" Type="http://schemas.openxmlformats.org/officeDocument/2006/relationships/hyperlink" Target="mailto:petr.skopal@linguaporta.com" TargetMode="External" /><Relationship Id="rId10" Type="http://schemas.openxmlformats.org/officeDocument/2006/relationships/hyperlink" Target="mailto:rsvastova@seznam.cz" TargetMode="External" /><Relationship Id="rId11" Type="http://schemas.openxmlformats.org/officeDocument/2006/relationships/hyperlink" Target="mailto:rsvastova@seznam.cz" TargetMode="External" /><Relationship Id="rId12" Type="http://schemas.openxmlformats.org/officeDocument/2006/relationships/hyperlink" Target="mailto:petr.skopal@linguaporta.com" TargetMode="External" /><Relationship Id="rId13" Type="http://schemas.openxmlformats.org/officeDocument/2006/relationships/hyperlink" Target="mailto:petr.skopal@linguaporta.com" TargetMode="External" /><Relationship Id="rId14" Type="http://schemas.openxmlformats.org/officeDocument/2006/relationships/hyperlink" Target="mailto:rsvastova@seznam.cz" TargetMode="External" /><Relationship Id="rId15" Type="http://schemas.openxmlformats.org/officeDocument/2006/relationships/hyperlink" Target="mailto:petr.skopal@linguaporta.com" TargetMode="External" /><Relationship Id="rId16" Type="http://schemas.openxmlformats.org/officeDocument/2006/relationships/hyperlink" Target="mailto:rsvastova@seznam.cz" TargetMode="External" /><Relationship Id="rId17" Type="http://schemas.openxmlformats.org/officeDocument/2006/relationships/hyperlink" Target="mailto:petr.skopal@linguaporta.com" TargetMode="External" /><Relationship Id="rId18" Type="http://schemas.openxmlformats.org/officeDocument/2006/relationships/hyperlink" Target="mailto:petr.skopal@linguaporta.com" TargetMode="External" /><Relationship Id="rId19" Type="http://schemas.openxmlformats.org/officeDocument/2006/relationships/hyperlink" Target="mailto:rsvastova@seznam.cz" TargetMode="External" /><Relationship Id="rId20" Type="http://schemas.openxmlformats.org/officeDocument/2006/relationships/hyperlink" Target="mailto:rsvastova@seznam.cz" TargetMode="External" /><Relationship Id="rId21" Type="http://schemas.openxmlformats.org/officeDocument/2006/relationships/hyperlink" Target="mailto:petr.skopal@linguaporta.com" TargetMode="External" /><Relationship Id="rId22" Type="http://schemas.openxmlformats.org/officeDocument/2006/relationships/hyperlink" Target="mailto:rsvastova@seznam.cz" TargetMode="External" /><Relationship Id="rId23" Type="http://schemas.openxmlformats.org/officeDocument/2006/relationships/hyperlink" Target="mailto:rsvastova@seznam.cz" TargetMode="External" /><Relationship Id="rId24" Type="http://schemas.openxmlformats.org/officeDocument/2006/relationships/hyperlink" Target="mailto:petr.skopal@linguaporta.com" TargetMode="External" /><Relationship Id="rId25" Type="http://schemas.openxmlformats.org/officeDocument/2006/relationships/hyperlink" Target="mailto:rsvastova@seznam.cz" TargetMode="External" /><Relationship Id="rId26" Type="http://schemas.openxmlformats.org/officeDocument/2006/relationships/hyperlink" Target="mailto:petr.skopal@linguaporta.com" TargetMode="External" /><Relationship Id="rId27" Type="http://schemas.openxmlformats.org/officeDocument/2006/relationships/hyperlink" Target="mailto:petr.skopal@linguaporta.com" TargetMode="Externa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workbookViewId="0" topLeftCell="A16">
      <selection activeCell="F44" sqref="F44"/>
    </sheetView>
  </sheetViews>
  <sheetFormatPr defaultColWidth="36.421875" defaultRowHeight="18" customHeight="1"/>
  <cols>
    <col min="1" max="1" width="12.7109375" style="0" customWidth="1"/>
    <col min="2" max="2" width="48.8515625" style="0" customWidth="1"/>
    <col min="3" max="3" width="8.00390625" style="0" customWidth="1"/>
    <col min="4" max="4" width="8.8515625" style="0" customWidth="1"/>
    <col min="5" max="5" width="11.57421875" style="0" customWidth="1"/>
    <col min="6" max="6" width="16.140625" style="0" customWidth="1"/>
  </cols>
  <sheetData>
    <row r="1" spans="1:6" ht="18" customHeight="1">
      <c r="A1" s="105" t="s">
        <v>0</v>
      </c>
      <c r="B1" s="105"/>
      <c r="C1" s="105"/>
      <c r="D1" s="105"/>
      <c r="E1" s="105"/>
      <c r="F1" s="105"/>
    </row>
    <row r="2" spans="1:6" ht="18" customHeight="1">
      <c r="A2" s="1" t="s">
        <v>1</v>
      </c>
      <c r="B2" s="2"/>
      <c r="C2" s="2"/>
      <c r="D2" s="2"/>
      <c r="E2" s="2"/>
      <c r="F2" s="2"/>
    </row>
    <row r="3" spans="1:6" ht="18" customHeight="1">
      <c r="A3" s="106" t="s">
        <v>2</v>
      </c>
      <c r="B3" s="107"/>
      <c r="C3" s="107"/>
      <c r="D3" s="107"/>
      <c r="E3" s="107"/>
      <c r="F3" s="107"/>
    </row>
    <row r="4" spans="1:6" ht="18" customHeight="1" thickBot="1">
      <c r="A4" s="108" t="s">
        <v>3</v>
      </c>
      <c r="B4" s="109"/>
      <c r="C4" s="109"/>
      <c r="D4" s="109"/>
      <c r="E4" s="109"/>
      <c r="F4" s="109"/>
    </row>
    <row r="5" spans="1:6" ht="21" customHeight="1" thickBot="1">
      <c r="A5" s="3" t="s">
        <v>4</v>
      </c>
      <c r="B5" s="4" t="s">
        <v>5</v>
      </c>
      <c r="C5" s="5" t="s">
        <v>6</v>
      </c>
      <c r="D5" s="5" t="s">
        <v>7</v>
      </c>
      <c r="E5" s="6" t="s">
        <v>8</v>
      </c>
      <c r="F5" s="7" t="s">
        <v>9</v>
      </c>
    </row>
    <row r="6" spans="1:6" ht="18" customHeight="1">
      <c r="A6" s="110" t="s">
        <v>10</v>
      </c>
      <c r="B6" s="8" t="s">
        <v>11</v>
      </c>
      <c r="C6" s="9" t="s">
        <v>12</v>
      </c>
      <c r="D6" s="10">
        <v>1</v>
      </c>
      <c r="E6" s="48"/>
      <c r="F6" s="10">
        <f>D6*E6</f>
        <v>0</v>
      </c>
    </row>
    <row r="7" spans="1:6" ht="18" customHeight="1">
      <c r="A7" s="111"/>
      <c r="B7" s="8" t="s">
        <v>13</v>
      </c>
      <c r="C7" s="9" t="s">
        <v>12</v>
      </c>
      <c r="D7" s="10">
        <v>1</v>
      </c>
      <c r="E7" s="48"/>
      <c r="F7" s="10">
        <f aca="true" t="shared" si="0" ref="F7:F15">D7*E7</f>
        <v>0</v>
      </c>
    </row>
    <row r="8" spans="1:6" ht="18" customHeight="1">
      <c r="A8" s="111"/>
      <c r="B8" s="8" t="s">
        <v>14</v>
      </c>
      <c r="C8" s="9" t="s">
        <v>12</v>
      </c>
      <c r="D8" s="10">
        <v>1</v>
      </c>
      <c r="E8" s="48"/>
      <c r="F8" s="10">
        <f t="shared" si="0"/>
        <v>0</v>
      </c>
    </row>
    <row r="9" spans="1:6" ht="18" customHeight="1">
      <c r="A9" s="111"/>
      <c r="B9" s="11" t="s">
        <v>15</v>
      </c>
      <c r="C9" s="12" t="s">
        <v>16</v>
      </c>
      <c r="D9" s="13">
        <v>2</v>
      </c>
      <c r="E9" s="49"/>
      <c r="F9" s="10">
        <f t="shared" si="0"/>
        <v>0</v>
      </c>
    </row>
    <row r="10" spans="1:6" ht="18" customHeight="1">
      <c r="A10" s="111"/>
      <c r="B10" s="14" t="s">
        <v>17</v>
      </c>
      <c r="C10" s="12" t="s">
        <v>12</v>
      </c>
      <c r="D10" s="13">
        <v>1</v>
      </c>
      <c r="E10" s="49"/>
      <c r="F10" s="10">
        <f t="shared" si="0"/>
        <v>0</v>
      </c>
    </row>
    <row r="11" spans="1:6" ht="18" customHeight="1">
      <c r="A11" s="111"/>
      <c r="B11" s="14" t="s">
        <v>18</v>
      </c>
      <c r="C11" s="12" t="s">
        <v>12</v>
      </c>
      <c r="D11" s="13">
        <v>1</v>
      </c>
      <c r="E11" s="49"/>
      <c r="F11" s="10">
        <f t="shared" si="0"/>
        <v>0</v>
      </c>
    </row>
    <row r="12" spans="1:6" ht="18" customHeight="1">
      <c r="A12" s="111"/>
      <c r="B12" s="14" t="s">
        <v>19</v>
      </c>
      <c r="C12" s="12" t="s">
        <v>16</v>
      </c>
      <c r="D12" s="13">
        <v>2</v>
      </c>
      <c r="E12" s="49"/>
      <c r="F12" s="10">
        <f t="shared" si="0"/>
        <v>0</v>
      </c>
    </row>
    <row r="13" spans="1:6" ht="18" customHeight="1">
      <c r="A13" s="111"/>
      <c r="B13" s="15" t="s">
        <v>20</v>
      </c>
      <c r="C13" s="9" t="s">
        <v>12</v>
      </c>
      <c r="D13" s="10">
        <v>1</v>
      </c>
      <c r="E13" s="48"/>
      <c r="F13" s="10">
        <f t="shared" si="0"/>
        <v>0</v>
      </c>
    </row>
    <row r="14" spans="1:6" ht="18" customHeight="1">
      <c r="A14" s="111"/>
      <c r="B14" s="15" t="s">
        <v>21</v>
      </c>
      <c r="C14" s="9" t="s">
        <v>12</v>
      </c>
      <c r="D14" s="10">
        <v>1</v>
      </c>
      <c r="E14" s="48"/>
      <c r="F14" s="10">
        <f t="shared" si="0"/>
        <v>0</v>
      </c>
    </row>
    <row r="15" spans="1:6" ht="18" customHeight="1">
      <c r="A15" s="111"/>
      <c r="B15" s="15" t="s">
        <v>22</v>
      </c>
      <c r="C15" s="9" t="s">
        <v>12</v>
      </c>
      <c r="D15" s="10">
        <v>1</v>
      </c>
      <c r="E15" s="48"/>
      <c r="F15" s="10">
        <f t="shared" si="0"/>
        <v>0</v>
      </c>
    </row>
    <row r="16" spans="1:6" ht="18" customHeight="1">
      <c r="A16" s="112"/>
      <c r="B16" s="16" t="s">
        <v>23</v>
      </c>
      <c r="C16" s="17"/>
      <c r="D16" s="17"/>
      <c r="E16" s="18"/>
      <c r="F16" s="19">
        <f>SUM(F6:F15)</f>
        <v>0</v>
      </c>
    </row>
    <row r="17" spans="1:6" ht="18" customHeight="1">
      <c r="A17" s="113" t="s">
        <v>24</v>
      </c>
      <c r="B17" s="20" t="s">
        <v>25</v>
      </c>
      <c r="C17" s="12" t="s">
        <v>12</v>
      </c>
      <c r="D17" s="13">
        <v>1</v>
      </c>
      <c r="E17" s="49"/>
      <c r="F17" s="13">
        <f>D17*E17</f>
        <v>0</v>
      </c>
    </row>
    <row r="18" spans="1:6" ht="18" customHeight="1">
      <c r="A18" s="111"/>
      <c r="B18" s="20" t="s">
        <v>26</v>
      </c>
      <c r="C18" s="12" t="s">
        <v>12</v>
      </c>
      <c r="D18" s="13">
        <v>1</v>
      </c>
      <c r="E18" s="49"/>
      <c r="F18" s="13">
        <f aca="true" t="shared" si="1" ref="F18:F33">D18*E18</f>
        <v>0</v>
      </c>
    </row>
    <row r="19" spans="1:6" ht="18" customHeight="1">
      <c r="A19" s="111"/>
      <c r="B19" s="21" t="s">
        <v>27</v>
      </c>
      <c r="C19" s="22" t="s">
        <v>28</v>
      </c>
      <c r="D19" s="23">
        <v>11.3</v>
      </c>
      <c r="E19" s="50"/>
      <c r="F19" s="13">
        <f t="shared" si="1"/>
        <v>0</v>
      </c>
    </row>
    <row r="20" spans="1:6" ht="18" customHeight="1">
      <c r="A20" s="111"/>
      <c r="B20" s="21" t="s">
        <v>29</v>
      </c>
      <c r="C20" s="22" t="s">
        <v>30</v>
      </c>
      <c r="D20" s="23">
        <v>9.75</v>
      </c>
      <c r="E20" s="50"/>
      <c r="F20" s="13">
        <f t="shared" si="1"/>
        <v>0</v>
      </c>
    </row>
    <row r="21" spans="1:6" ht="18" customHeight="1">
      <c r="A21" s="111"/>
      <c r="B21" s="24" t="s">
        <v>31</v>
      </c>
      <c r="C21" s="25" t="s">
        <v>30</v>
      </c>
      <c r="D21" s="26">
        <v>25</v>
      </c>
      <c r="E21" s="50"/>
      <c r="F21" s="13">
        <f t="shared" si="1"/>
        <v>0</v>
      </c>
    </row>
    <row r="22" spans="1:6" ht="18" customHeight="1">
      <c r="A22" s="111"/>
      <c r="B22" s="24" t="s">
        <v>32</v>
      </c>
      <c r="C22" s="25" t="s">
        <v>30</v>
      </c>
      <c r="D22" s="26">
        <v>6.6</v>
      </c>
      <c r="E22" s="50"/>
      <c r="F22" s="13">
        <f t="shared" si="1"/>
        <v>0</v>
      </c>
    </row>
    <row r="23" spans="1:6" ht="18" customHeight="1">
      <c r="A23" s="111"/>
      <c r="B23" s="24" t="s">
        <v>33</v>
      </c>
      <c r="C23" s="25" t="s">
        <v>30</v>
      </c>
      <c r="D23" s="26">
        <v>28</v>
      </c>
      <c r="E23" s="50"/>
      <c r="F23" s="13">
        <f t="shared" si="1"/>
        <v>0</v>
      </c>
    </row>
    <row r="24" spans="1:6" ht="18" customHeight="1">
      <c r="A24" s="111"/>
      <c r="B24" s="24" t="s">
        <v>34</v>
      </c>
      <c r="C24" s="25" t="s">
        <v>30</v>
      </c>
      <c r="D24" s="26">
        <v>7</v>
      </c>
      <c r="E24" s="50"/>
      <c r="F24" s="13">
        <f t="shared" si="1"/>
        <v>0</v>
      </c>
    </row>
    <row r="25" spans="1:6" ht="18" customHeight="1">
      <c r="A25" s="111"/>
      <c r="B25" s="24" t="s">
        <v>35</v>
      </c>
      <c r="C25" s="25" t="s">
        <v>28</v>
      </c>
      <c r="D25" s="26">
        <v>1</v>
      </c>
      <c r="E25" s="50"/>
      <c r="F25" s="13">
        <f t="shared" si="1"/>
        <v>0</v>
      </c>
    </row>
    <row r="26" spans="1:6" ht="18" customHeight="1">
      <c r="A26" s="111"/>
      <c r="B26" s="21" t="s">
        <v>36</v>
      </c>
      <c r="C26" s="22" t="s">
        <v>30</v>
      </c>
      <c r="D26" s="23">
        <v>90.45</v>
      </c>
      <c r="E26" s="50"/>
      <c r="F26" s="13">
        <f t="shared" si="1"/>
        <v>0</v>
      </c>
    </row>
    <row r="27" spans="1:6" ht="18" customHeight="1">
      <c r="A27" s="111"/>
      <c r="B27" s="21" t="s">
        <v>37</v>
      </c>
      <c r="C27" s="22" t="s">
        <v>30</v>
      </c>
      <c r="D27" s="23">
        <v>8</v>
      </c>
      <c r="E27" s="50"/>
      <c r="F27" s="13">
        <f t="shared" si="1"/>
        <v>0</v>
      </c>
    </row>
    <row r="28" spans="1:6" ht="18" customHeight="1">
      <c r="A28" s="111"/>
      <c r="B28" s="24" t="s">
        <v>38</v>
      </c>
      <c r="C28" s="25" t="s">
        <v>12</v>
      </c>
      <c r="D28" s="26">
        <v>1</v>
      </c>
      <c r="E28" s="50"/>
      <c r="F28" s="13">
        <f t="shared" si="1"/>
        <v>0</v>
      </c>
    </row>
    <row r="29" spans="1:6" ht="18" customHeight="1">
      <c r="A29" s="111"/>
      <c r="B29" s="24" t="s">
        <v>39</v>
      </c>
      <c r="C29" s="25" t="s">
        <v>16</v>
      </c>
      <c r="D29" s="26">
        <v>2</v>
      </c>
      <c r="E29" s="50"/>
      <c r="F29" s="13">
        <f t="shared" si="1"/>
        <v>0</v>
      </c>
    </row>
    <row r="30" spans="1:6" ht="18" customHeight="1">
      <c r="A30" s="111"/>
      <c r="B30" s="24" t="s">
        <v>40</v>
      </c>
      <c r="C30" s="25" t="s">
        <v>30</v>
      </c>
      <c r="D30" s="26">
        <v>6.6</v>
      </c>
      <c r="E30" s="50"/>
      <c r="F30" s="13">
        <f t="shared" si="1"/>
        <v>0</v>
      </c>
    </row>
    <row r="31" spans="1:6" ht="18" customHeight="1">
      <c r="A31" s="111"/>
      <c r="B31" s="24" t="s">
        <v>41</v>
      </c>
      <c r="C31" s="25" t="s">
        <v>30</v>
      </c>
      <c r="D31" s="26">
        <v>6.6</v>
      </c>
      <c r="E31" s="50"/>
      <c r="F31" s="13">
        <f t="shared" si="1"/>
        <v>0</v>
      </c>
    </row>
    <row r="32" spans="1:6" ht="18" customHeight="1">
      <c r="A32" s="111"/>
      <c r="B32" s="24" t="s">
        <v>42</v>
      </c>
      <c r="C32" s="25" t="s">
        <v>28</v>
      </c>
      <c r="D32" s="26">
        <v>33</v>
      </c>
      <c r="E32" s="50"/>
      <c r="F32" s="13">
        <f t="shared" si="1"/>
        <v>0</v>
      </c>
    </row>
    <row r="33" spans="1:6" ht="18" customHeight="1">
      <c r="A33" s="111"/>
      <c r="B33" s="24" t="s">
        <v>43</v>
      </c>
      <c r="C33" s="25" t="s">
        <v>30</v>
      </c>
      <c r="D33" s="26">
        <v>28.8</v>
      </c>
      <c r="E33" s="50"/>
      <c r="F33" s="13">
        <f t="shared" si="1"/>
        <v>0</v>
      </c>
    </row>
    <row r="34" spans="1:6" ht="18" customHeight="1">
      <c r="A34" s="112"/>
      <c r="B34" s="16" t="s">
        <v>23</v>
      </c>
      <c r="C34" s="17"/>
      <c r="D34" s="17"/>
      <c r="E34" s="58"/>
      <c r="F34" s="27">
        <f>SUM(F17:F33)</f>
        <v>0</v>
      </c>
    </row>
    <row r="35" spans="1:6" ht="18" customHeight="1">
      <c r="A35" s="113" t="s">
        <v>44</v>
      </c>
      <c r="B35" s="51" t="s">
        <v>45</v>
      </c>
      <c r="C35" s="52" t="s">
        <v>12</v>
      </c>
      <c r="D35" s="53">
        <v>1</v>
      </c>
      <c r="E35" s="54">
        <f>'Příloha č. 1 prádelna + WC'!G39</f>
        <v>0</v>
      </c>
      <c r="F35" s="52">
        <f>D35*E35</f>
        <v>0</v>
      </c>
    </row>
    <row r="36" spans="1:6" ht="18" customHeight="1">
      <c r="A36" s="112"/>
      <c r="B36" s="16" t="s">
        <v>23</v>
      </c>
      <c r="C36" s="17"/>
      <c r="D36" s="17"/>
      <c r="E36" s="18"/>
      <c r="F36" s="27">
        <f>SUM(F35:F35)</f>
        <v>0</v>
      </c>
    </row>
    <row r="37" spans="1:6" ht="33" customHeight="1">
      <c r="A37" s="114" t="s">
        <v>46</v>
      </c>
      <c r="B37" s="28" t="s">
        <v>47</v>
      </c>
      <c r="C37" s="29" t="s">
        <v>12</v>
      </c>
      <c r="D37" s="30">
        <v>1</v>
      </c>
      <c r="E37" s="55"/>
      <c r="F37" s="31">
        <f>D37*E37</f>
        <v>0</v>
      </c>
    </row>
    <row r="38" spans="1:6" ht="18" customHeight="1">
      <c r="A38" s="115"/>
      <c r="B38" s="16" t="s">
        <v>23</v>
      </c>
      <c r="C38" s="17"/>
      <c r="D38" s="17"/>
      <c r="E38" s="18"/>
      <c r="F38" s="32">
        <f>SUM(F37:F37)</f>
        <v>0</v>
      </c>
    </row>
    <row r="39" spans="1:6" ht="18" customHeight="1">
      <c r="A39" s="113" t="s">
        <v>48</v>
      </c>
      <c r="B39" s="33" t="s">
        <v>49</v>
      </c>
      <c r="C39" s="34" t="s">
        <v>12</v>
      </c>
      <c r="D39" s="35">
        <v>1</v>
      </c>
      <c r="E39" s="56"/>
      <c r="F39" s="34">
        <f>D39*E39</f>
        <v>0</v>
      </c>
    </row>
    <row r="40" spans="1:6" ht="18" customHeight="1">
      <c r="A40" s="112"/>
      <c r="B40" s="16" t="s">
        <v>23</v>
      </c>
      <c r="C40" s="17"/>
      <c r="D40" s="17"/>
      <c r="E40" s="18"/>
      <c r="F40" s="27">
        <f>SUM(F39:F39)</f>
        <v>0</v>
      </c>
    </row>
    <row r="41" spans="1:6" ht="18" customHeight="1">
      <c r="A41" s="113" t="s">
        <v>50</v>
      </c>
      <c r="B41" s="36" t="s">
        <v>51</v>
      </c>
      <c r="C41" s="37" t="s">
        <v>16</v>
      </c>
      <c r="D41" s="38">
        <v>2</v>
      </c>
      <c r="E41" s="56"/>
      <c r="F41" s="37">
        <f>D41*E41</f>
        <v>0</v>
      </c>
    </row>
    <row r="42" spans="1:6" ht="18" customHeight="1">
      <c r="A42" s="112"/>
      <c r="B42" s="16" t="s">
        <v>23</v>
      </c>
      <c r="C42" s="17"/>
      <c r="D42" s="17"/>
      <c r="E42" s="18"/>
      <c r="F42" s="27">
        <f>SUM(F41:F41)</f>
        <v>0</v>
      </c>
    </row>
    <row r="43" spans="1:6" ht="18" customHeight="1">
      <c r="A43" s="113" t="s">
        <v>52</v>
      </c>
      <c r="B43" s="39" t="s">
        <v>53</v>
      </c>
      <c r="C43" s="37" t="s">
        <v>16</v>
      </c>
      <c r="D43" s="38">
        <v>2</v>
      </c>
      <c r="E43" s="57"/>
      <c r="F43" s="37">
        <f>D43*E43</f>
        <v>0</v>
      </c>
    </row>
    <row r="44" spans="1:6" ht="18" customHeight="1">
      <c r="A44" s="112"/>
      <c r="B44" s="16" t="s">
        <v>23</v>
      </c>
      <c r="C44" s="17"/>
      <c r="D44" s="17"/>
      <c r="E44" s="18"/>
      <c r="F44" s="27">
        <f>SUM(F43:F43)</f>
        <v>0</v>
      </c>
    </row>
    <row r="45" spans="1:6" ht="18" customHeight="1">
      <c r="A45" s="113" t="s">
        <v>54</v>
      </c>
      <c r="B45" s="39" t="s">
        <v>55</v>
      </c>
      <c r="C45" s="37" t="s">
        <v>30</v>
      </c>
      <c r="D45" s="38">
        <v>45.27</v>
      </c>
      <c r="E45" s="57"/>
      <c r="F45" s="37">
        <f>D45*E45</f>
        <v>0</v>
      </c>
    </row>
    <row r="46" spans="1:6" ht="18" customHeight="1">
      <c r="A46" s="111"/>
      <c r="B46" s="39" t="s">
        <v>56</v>
      </c>
      <c r="C46" s="37" t="s">
        <v>12</v>
      </c>
      <c r="D46" s="38">
        <v>1</v>
      </c>
      <c r="E46" s="57"/>
      <c r="F46" s="37">
        <f aca="true" t="shared" si="2" ref="F46:F47">D46*E46</f>
        <v>0</v>
      </c>
    </row>
    <row r="47" spans="1:6" ht="18" customHeight="1">
      <c r="A47" s="111"/>
      <c r="B47" s="40" t="s">
        <v>57</v>
      </c>
      <c r="C47" s="37" t="s">
        <v>12</v>
      </c>
      <c r="D47" s="38">
        <v>1</v>
      </c>
      <c r="E47" s="56"/>
      <c r="F47" s="37">
        <f t="shared" si="2"/>
        <v>0</v>
      </c>
    </row>
    <row r="48" spans="1:6" ht="18" customHeight="1">
      <c r="A48" s="112"/>
      <c r="B48" s="16" t="s">
        <v>23</v>
      </c>
      <c r="C48" s="17"/>
      <c r="D48" s="17"/>
      <c r="E48" s="18"/>
      <c r="F48" s="27">
        <f>SUM(F45:F47)</f>
        <v>0</v>
      </c>
    </row>
    <row r="49" spans="1:6" ht="18" customHeight="1">
      <c r="A49" s="102"/>
      <c r="B49" s="41" t="s">
        <v>58</v>
      </c>
      <c r="C49" s="42"/>
      <c r="D49" s="42"/>
      <c r="E49" s="43"/>
      <c r="F49" s="44">
        <f>SUM(F48+F44+F42+F40+F38+F36+F34+F16)</f>
        <v>0</v>
      </c>
    </row>
    <row r="50" spans="1:6" ht="18" customHeight="1">
      <c r="A50" s="103"/>
      <c r="B50" s="41" t="s">
        <v>59</v>
      </c>
      <c r="C50" s="42"/>
      <c r="D50" s="42"/>
      <c r="E50" s="43"/>
      <c r="F50" s="44">
        <f>SUM(F49*0.21)</f>
        <v>0</v>
      </c>
    </row>
    <row r="51" spans="1:6" ht="18" customHeight="1">
      <c r="A51" s="104"/>
      <c r="B51" s="41" t="s">
        <v>60</v>
      </c>
      <c r="C51" s="42"/>
      <c r="D51" s="42"/>
      <c r="E51" s="43"/>
      <c r="F51" s="44">
        <f>SUM(F49*1.21)</f>
        <v>0</v>
      </c>
    </row>
    <row r="52" spans="5:6" ht="18" customHeight="1">
      <c r="E52" s="45"/>
      <c r="F52" s="46"/>
    </row>
    <row r="53" ht="18" customHeight="1">
      <c r="F53" s="47"/>
    </row>
    <row r="54" spans="2:6" ht="18" customHeight="1">
      <c r="B54" s="59" t="s">
        <v>61</v>
      </c>
      <c r="F54" s="47"/>
    </row>
    <row r="55" ht="18" customHeight="1">
      <c r="F55" s="47"/>
    </row>
    <row r="56" ht="18" customHeight="1">
      <c r="B56" t="s">
        <v>62</v>
      </c>
    </row>
    <row r="57" ht="18" customHeight="1">
      <c r="B57" s="59" t="s">
        <v>63</v>
      </c>
    </row>
  </sheetData>
  <mergeCells count="12">
    <mergeCell ref="A49:A51"/>
    <mergeCell ref="A1:F1"/>
    <mergeCell ref="A3:F3"/>
    <mergeCell ref="A4:F4"/>
    <mergeCell ref="A6:A16"/>
    <mergeCell ref="A17:A34"/>
    <mergeCell ref="A35:A36"/>
    <mergeCell ref="A37:A38"/>
    <mergeCell ref="A39:A40"/>
    <mergeCell ref="A41:A42"/>
    <mergeCell ref="A43:A44"/>
    <mergeCell ref="A45:A48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  <ignoredErrors>
    <ignoredError sqref="F36 F34 F38 F40 F42 F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abSelected="1" workbookViewId="0" topLeftCell="A1">
      <selection activeCell="A1" sqref="A1:G1"/>
    </sheetView>
  </sheetViews>
  <sheetFormatPr defaultColWidth="9.140625" defaultRowHeight="16.5" customHeight="1"/>
  <cols>
    <col min="1" max="1" width="12.421875" style="91" customWidth="1"/>
    <col min="2" max="2" width="50.421875" style="92" customWidth="1"/>
    <col min="3" max="3" width="7.28125" style="92" customWidth="1"/>
    <col min="4" max="4" width="8.8515625" style="93" bestFit="1" customWidth="1"/>
    <col min="5" max="5" width="8.421875" style="93" bestFit="1" customWidth="1"/>
    <col min="6" max="6" width="11.8515625" style="94" bestFit="1" customWidth="1"/>
    <col min="7" max="7" width="14.00390625" style="61" bestFit="1" customWidth="1"/>
    <col min="8" max="8" width="27.00390625" style="60" bestFit="1" customWidth="1"/>
    <col min="9" max="16384" width="9.140625" style="61" customWidth="1"/>
  </cols>
  <sheetData>
    <row r="1" spans="1:7" ht="17.1" customHeight="1">
      <c r="A1" s="124" t="s">
        <v>104</v>
      </c>
      <c r="B1" s="124"/>
      <c r="C1" s="124"/>
      <c r="D1" s="124"/>
      <c r="E1" s="124"/>
      <c r="F1" s="124"/>
      <c r="G1" s="124"/>
    </row>
    <row r="2" spans="1:7" ht="17.1" customHeight="1">
      <c r="A2" s="1" t="s">
        <v>64</v>
      </c>
      <c r="B2" s="2"/>
      <c r="C2" s="2"/>
      <c r="D2" s="2"/>
      <c r="E2" s="2"/>
      <c r="F2" s="2"/>
      <c r="G2" s="2"/>
    </row>
    <row r="3" spans="1:7" ht="17.1" customHeight="1">
      <c r="A3" s="106" t="s">
        <v>65</v>
      </c>
      <c r="B3" s="107"/>
      <c r="C3" s="107"/>
      <c r="D3" s="107"/>
      <c r="E3" s="107"/>
      <c r="F3" s="107"/>
      <c r="G3" s="107"/>
    </row>
    <row r="4" spans="1:7" ht="17.1" customHeight="1" thickBot="1">
      <c r="A4" s="62"/>
      <c r="B4" s="63"/>
      <c r="C4" s="63"/>
      <c r="D4" s="64"/>
      <c r="E4" s="64"/>
      <c r="F4" s="65"/>
      <c r="G4" s="66"/>
    </row>
    <row r="5" spans="1:7" ht="24" customHeight="1" thickBot="1">
      <c r="A5" s="67" t="s">
        <v>4</v>
      </c>
      <c r="B5" s="68" t="s">
        <v>5</v>
      </c>
      <c r="C5" s="69"/>
      <c r="D5" s="70" t="s">
        <v>7</v>
      </c>
      <c r="E5" s="70" t="s">
        <v>66</v>
      </c>
      <c r="F5" s="71" t="s">
        <v>8</v>
      </c>
      <c r="G5" s="72" t="s">
        <v>67</v>
      </c>
    </row>
    <row r="6" spans="1:7" ht="17.1" customHeight="1" thickTop="1">
      <c r="A6" s="116" t="s">
        <v>68</v>
      </c>
      <c r="B6" s="73" t="s">
        <v>69</v>
      </c>
      <c r="C6" s="73"/>
      <c r="D6" s="74">
        <v>1</v>
      </c>
      <c r="E6" s="75" t="s">
        <v>12</v>
      </c>
      <c r="F6" s="95"/>
      <c r="G6" s="74">
        <f>D6*F6</f>
        <v>0</v>
      </c>
    </row>
    <row r="7" spans="1:7" ht="17.1" customHeight="1">
      <c r="A7" s="117"/>
      <c r="B7" s="76" t="s">
        <v>70</v>
      </c>
      <c r="C7" s="76"/>
      <c r="D7" s="77">
        <v>5</v>
      </c>
      <c r="E7" s="78" t="s">
        <v>16</v>
      </c>
      <c r="F7" s="96"/>
      <c r="G7" s="74">
        <f aca="true" t="shared" si="0" ref="G7:G13">D7*F7</f>
        <v>0</v>
      </c>
    </row>
    <row r="8" spans="1:7" ht="17.1" customHeight="1">
      <c r="A8" s="117"/>
      <c r="B8" s="76" t="s">
        <v>71</v>
      </c>
      <c r="C8" s="76"/>
      <c r="D8" s="77">
        <v>1</v>
      </c>
      <c r="E8" s="78" t="s">
        <v>12</v>
      </c>
      <c r="F8" s="96"/>
      <c r="G8" s="74">
        <f t="shared" si="0"/>
        <v>0</v>
      </c>
    </row>
    <row r="9" spans="1:7" ht="17.1" customHeight="1">
      <c r="A9" s="117"/>
      <c r="B9" s="76" t="s">
        <v>72</v>
      </c>
      <c r="C9" s="76"/>
      <c r="D9" s="77">
        <v>10</v>
      </c>
      <c r="E9" s="78" t="s">
        <v>16</v>
      </c>
      <c r="F9" s="96"/>
      <c r="G9" s="74">
        <f t="shared" si="0"/>
        <v>0</v>
      </c>
    </row>
    <row r="10" spans="1:7" ht="17.1" customHeight="1">
      <c r="A10" s="117"/>
      <c r="B10" s="76" t="s">
        <v>73</v>
      </c>
      <c r="C10" s="76"/>
      <c r="D10" s="77">
        <v>1</v>
      </c>
      <c r="E10" s="78" t="s">
        <v>12</v>
      </c>
      <c r="F10" s="96"/>
      <c r="G10" s="74">
        <f t="shared" si="0"/>
        <v>0</v>
      </c>
    </row>
    <row r="11" spans="1:7" ht="17.1" customHeight="1">
      <c r="A11" s="117"/>
      <c r="B11" s="73" t="s">
        <v>74</v>
      </c>
      <c r="C11" s="73"/>
      <c r="D11" s="74">
        <v>2</v>
      </c>
      <c r="E11" s="75" t="s">
        <v>16</v>
      </c>
      <c r="F11" s="95"/>
      <c r="G11" s="74">
        <f t="shared" si="0"/>
        <v>0</v>
      </c>
    </row>
    <row r="12" spans="1:7" ht="17.1" customHeight="1">
      <c r="A12" s="117"/>
      <c r="B12" s="73" t="s">
        <v>75</v>
      </c>
      <c r="C12" s="73"/>
      <c r="D12" s="74">
        <v>1</v>
      </c>
      <c r="E12" s="75" t="s">
        <v>12</v>
      </c>
      <c r="F12" s="95"/>
      <c r="G12" s="74">
        <f t="shared" si="0"/>
        <v>0</v>
      </c>
    </row>
    <row r="13" spans="1:7" ht="17.1" customHeight="1">
      <c r="A13" s="117"/>
      <c r="B13" s="73" t="s">
        <v>76</v>
      </c>
      <c r="C13" s="73"/>
      <c r="D13" s="74">
        <v>1</v>
      </c>
      <c r="E13" s="75" t="s">
        <v>12</v>
      </c>
      <c r="F13" s="95"/>
      <c r="G13" s="74">
        <f t="shared" si="0"/>
        <v>0</v>
      </c>
    </row>
    <row r="14" spans="1:7" ht="17.1" customHeight="1" thickBot="1">
      <c r="A14" s="118"/>
      <c r="B14" s="125" t="s">
        <v>23</v>
      </c>
      <c r="C14" s="125"/>
      <c r="D14" s="125"/>
      <c r="E14" s="125"/>
      <c r="F14" s="126"/>
      <c r="G14" s="100">
        <f>SUM(G6:G13)</f>
        <v>0</v>
      </c>
    </row>
    <row r="15" spans="1:7" ht="17.1" customHeight="1">
      <c r="A15" s="117" t="s">
        <v>77</v>
      </c>
      <c r="B15" s="79" t="s">
        <v>78</v>
      </c>
      <c r="C15" s="79" t="s">
        <v>79</v>
      </c>
      <c r="D15" s="80">
        <v>1</v>
      </c>
      <c r="E15" s="81" t="s">
        <v>16</v>
      </c>
      <c r="F15" s="97"/>
      <c r="G15" s="80">
        <f>D15*F15</f>
        <v>0</v>
      </c>
    </row>
    <row r="16" spans="1:7" ht="17.1" customHeight="1">
      <c r="A16" s="117"/>
      <c r="B16" s="79" t="s">
        <v>80</v>
      </c>
      <c r="C16" s="79" t="s">
        <v>79</v>
      </c>
      <c r="D16" s="80">
        <v>1</v>
      </c>
      <c r="E16" s="81" t="s">
        <v>16</v>
      </c>
      <c r="F16" s="97"/>
      <c r="G16" s="80">
        <f aca="true" t="shared" si="1" ref="G16:G34">D16*F16</f>
        <v>0</v>
      </c>
    </row>
    <row r="17" spans="1:8" ht="17.1" customHeight="1">
      <c r="A17" s="117"/>
      <c r="B17" s="79" t="s">
        <v>81</v>
      </c>
      <c r="C17" s="79" t="s">
        <v>79</v>
      </c>
      <c r="D17" s="80">
        <v>1</v>
      </c>
      <c r="E17" s="81" t="s">
        <v>16</v>
      </c>
      <c r="F17" s="97"/>
      <c r="G17" s="80">
        <f t="shared" si="1"/>
        <v>0</v>
      </c>
      <c r="H17" s="99" t="s">
        <v>82</v>
      </c>
    </row>
    <row r="18" spans="1:8" ht="17.1" customHeight="1">
      <c r="A18" s="117"/>
      <c r="B18" s="79" t="s">
        <v>83</v>
      </c>
      <c r="C18" s="79" t="s">
        <v>79</v>
      </c>
      <c r="D18" s="80">
        <v>1</v>
      </c>
      <c r="E18" s="81" t="s">
        <v>16</v>
      </c>
      <c r="F18" s="97"/>
      <c r="G18" s="80">
        <f t="shared" si="1"/>
        <v>0</v>
      </c>
      <c r="H18" s="99" t="s">
        <v>82</v>
      </c>
    </row>
    <row r="19" spans="1:7" ht="17.1" customHeight="1">
      <c r="A19" s="117"/>
      <c r="B19" s="79" t="s">
        <v>84</v>
      </c>
      <c r="C19" s="79" t="s">
        <v>79</v>
      </c>
      <c r="D19" s="80">
        <v>1</v>
      </c>
      <c r="E19" s="81" t="s">
        <v>16</v>
      </c>
      <c r="F19" s="97"/>
      <c r="G19" s="80">
        <f t="shared" si="1"/>
        <v>0</v>
      </c>
    </row>
    <row r="20" spans="1:7" ht="17.1" customHeight="1">
      <c r="A20" s="117"/>
      <c r="B20" s="81" t="s">
        <v>85</v>
      </c>
      <c r="C20" s="81" t="s">
        <v>86</v>
      </c>
      <c r="D20" s="80">
        <v>1</v>
      </c>
      <c r="E20" s="81" t="s">
        <v>16</v>
      </c>
      <c r="F20" s="97"/>
      <c r="G20" s="80">
        <f t="shared" si="1"/>
        <v>0</v>
      </c>
    </row>
    <row r="21" spans="1:7" ht="17.1" customHeight="1">
      <c r="A21" s="117"/>
      <c r="B21" s="76" t="s">
        <v>87</v>
      </c>
      <c r="C21" s="76" t="s">
        <v>86</v>
      </c>
      <c r="D21" s="77">
        <v>1</v>
      </c>
      <c r="E21" s="78" t="s">
        <v>16</v>
      </c>
      <c r="F21" s="96"/>
      <c r="G21" s="80">
        <f t="shared" si="1"/>
        <v>0</v>
      </c>
    </row>
    <row r="22" spans="1:7" ht="17.1" customHeight="1">
      <c r="A22" s="117"/>
      <c r="B22" s="82" t="s">
        <v>88</v>
      </c>
      <c r="C22" s="82" t="s">
        <v>86</v>
      </c>
      <c r="D22" s="77">
        <v>1</v>
      </c>
      <c r="E22" s="78" t="s">
        <v>16</v>
      </c>
      <c r="F22" s="96"/>
      <c r="G22" s="80">
        <f t="shared" si="1"/>
        <v>0</v>
      </c>
    </row>
    <row r="23" spans="1:7" ht="17.1" customHeight="1">
      <c r="A23" s="117"/>
      <c r="B23" s="83" t="s">
        <v>89</v>
      </c>
      <c r="C23" s="84" t="s">
        <v>86</v>
      </c>
      <c r="D23" s="80">
        <v>1</v>
      </c>
      <c r="E23" s="81" t="s">
        <v>16</v>
      </c>
      <c r="F23" s="97"/>
      <c r="G23" s="80">
        <f t="shared" si="1"/>
        <v>0</v>
      </c>
    </row>
    <row r="24" spans="1:7" ht="17.1" customHeight="1">
      <c r="A24" s="117"/>
      <c r="B24" s="83" t="s">
        <v>90</v>
      </c>
      <c r="C24" s="84" t="s">
        <v>86</v>
      </c>
      <c r="D24" s="80">
        <v>1</v>
      </c>
      <c r="E24" s="81" t="s">
        <v>16</v>
      </c>
      <c r="F24" s="97"/>
      <c r="G24" s="80">
        <f t="shared" si="1"/>
        <v>0</v>
      </c>
    </row>
    <row r="25" spans="1:7" ht="17.1" customHeight="1">
      <c r="A25" s="117"/>
      <c r="B25" s="79" t="s">
        <v>91</v>
      </c>
      <c r="C25" s="79" t="s">
        <v>86</v>
      </c>
      <c r="D25" s="80">
        <v>1</v>
      </c>
      <c r="E25" s="81" t="s">
        <v>16</v>
      </c>
      <c r="F25" s="97"/>
      <c r="G25" s="80">
        <f t="shared" si="1"/>
        <v>0</v>
      </c>
    </row>
    <row r="26" spans="1:7" ht="17.1" customHeight="1">
      <c r="A26" s="117"/>
      <c r="B26" s="79" t="s">
        <v>92</v>
      </c>
      <c r="C26" s="79" t="s">
        <v>86</v>
      </c>
      <c r="D26" s="80">
        <v>2</v>
      </c>
      <c r="E26" s="81" t="s">
        <v>16</v>
      </c>
      <c r="F26" s="97"/>
      <c r="G26" s="80">
        <f t="shared" si="1"/>
        <v>0</v>
      </c>
    </row>
    <row r="27" spans="1:7" ht="17.1" customHeight="1">
      <c r="A27" s="117"/>
      <c r="B27" s="79" t="s">
        <v>93</v>
      </c>
      <c r="C27" s="79" t="s">
        <v>86</v>
      </c>
      <c r="D27" s="80">
        <v>2</v>
      </c>
      <c r="E27" s="81" t="s">
        <v>16</v>
      </c>
      <c r="F27" s="97"/>
      <c r="G27" s="80">
        <f t="shared" si="1"/>
        <v>0</v>
      </c>
    </row>
    <row r="28" spans="1:8" ht="17.1" customHeight="1">
      <c r="A28" s="117"/>
      <c r="B28" s="79" t="s">
        <v>94</v>
      </c>
      <c r="C28" s="79" t="s">
        <v>86</v>
      </c>
      <c r="D28" s="80">
        <v>1</v>
      </c>
      <c r="E28" s="81" t="s">
        <v>16</v>
      </c>
      <c r="F28" s="97"/>
      <c r="G28" s="80">
        <f t="shared" si="1"/>
        <v>0</v>
      </c>
      <c r="H28" s="99" t="s">
        <v>95</v>
      </c>
    </row>
    <row r="29" spans="1:7" ht="17.1" customHeight="1">
      <c r="A29" s="117"/>
      <c r="B29" s="79" t="s">
        <v>96</v>
      </c>
      <c r="C29" s="79" t="s">
        <v>79</v>
      </c>
      <c r="D29" s="80">
        <v>1</v>
      </c>
      <c r="E29" s="81" t="s">
        <v>16</v>
      </c>
      <c r="F29" s="97"/>
      <c r="G29" s="80">
        <f t="shared" si="1"/>
        <v>0</v>
      </c>
    </row>
    <row r="30" spans="1:8" ht="17.1" customHeight="1">
      <c r="A30" s="117"/>
      <c r="B30" s="79" t="s">
        <v>103</v>
      </c>
      <c r="C30" s="79" t="s">
        <v>79</v>
      </c>
      <c r="D30" s="80">
        <v>2</v>
      </c>
      <c r="E30" s="81" t="s">
        <v>16</v>
      </c>
      <c r="F30" s="97"/>
      <c r="G30" s="80">
        <f t="shared" si="1"/>
        <v>0</v>
      </c>
      <c r="H30" s="99" t="s">
        <v>95</v>
      </c>
    </row>
    <row r="31" spans="1:7" ht="17.1" customHeight="1">
      <c r="A31" s="117"/>
      <c r="B31" s="84" t="s">
        <v>97</v>
      </c>
      <c r="C31" s="84" t="s">
        <v>86</v>
      </c>
      <c r="D31" s="80">
        <v>2</v>
      </c>
      <c r="E31" s="81" t="s">
        <v>12</v>
      </c>
      <c r="F31" s="97"/>
      <c r="G31" s="80">
        <f t="shared" si="1"/>
        <v>0</v>
      </c>
    </row>
    <row r="32" spans="1:7" ht="17.1" customHeight="1">
      <c r="A32" s="117"/>
      <c r="B32" s="79" t="s">
        <v>98</v>
      </c>
      <c r="C32" s="79" t="s">
        <v>86</v>
      </c>
      <c r="D32" s="80">
        <v>2</v>
      </c>
      <c r="E32" s="81" t="s">
        <v>16</v>
      </c>
      <c r="F32" s="97"/>
      <c r="G32" s="80">
        <f t="shared" si="1"/>
        <v>0</v>
      </c>
    </row>
    <row r="33" spans="1:7" ht="17.1" customHeight="1">
      <c r="A33" s="117"/>
      <c r="B33" s="79" t="s">
        <v>99</v>
      </c>
      <c r="C33" s="79" t="s">
        <v>86</v>
      </c>
      <c r="D33" s="80">
        <v>5</v>
      </c>
      <c r="E33" s="81" t="s">
        <v>16</v>
      </c>
      <c r="F33" s="97"/>
      <c r="G33" s="80">
        <f t="shared" si="1"/>
        <v>0</v>
      </c>
    </row>
    <row r="34" spans="1:7" ht="17.1" customHeight="1">
      <c r="A34" s="117"/>
      <c r="B34" s="79" t="s">
        <v>100</v>
      </c>
      <c r="C34" s="79"/>
      <c r="D34" s="80">
        <v>1</v>
      </c>
      <c r="E34" s="81" t="s">
        <v>12</v>
      </c>
      <c r="F34" s="97"/>
      <c r="G34" s="80">
        <f t="shared" si="1"/>
        <v>0</v>
      </c>
    </row>
    <row r="35" spans="1:7" ht="17.1" customHeight="1" thickBot="1">
      <c r="A35" s="118"/>
      <c r="B35" s="127" t="s">
        <v>23</v>
      </c>
      <c r="C35" s="127"/>
      <c r="D35" s="127"/>
      <c r="E35" s="127"/>
      <c r="F35" s="128"/>
      <c r="G35" s="101">
        <f>SUM(G15:G34)</f>
        <v>0</v>
      </c>
    </row>
    <row r="36" spans="1:7" ht="28.5" customHeight="1">
      <c r="A36" s="116" t="s">
        <v>48</v>
      </c>
      <c r="B36" s="85" t="s">
        <v>101</v>
      </c>
      <c r="C36" s="85"/>
      <c r="D36" s="86">
        <v>1</v>
      </c>
      <c r="E36" s="87" t="s">
        <v>12</v>
      </c>
      <c r="F36" s="98"/>
      <c r="G36" s="86">
        <f>D36*F36</f>
        <v>0</v>
      </c>
    </row>
    <row r="37" spans="1:7" ht="17.1" customHeight="1">
      <c r="A37" s="117"/>
      <c r="B37" s="85" t="s">
        <v>102</v>
      </c>
      <c r="C37" s="85"/>
      <c r="D37" s="86">
        <v>1</v>
      </c>
      <c r="E37" s="87" t="s">
        <v>12</v>
      </c>
      <c r="F37" s="98"/>
      <c r="G37" s="86">
        <f>D37*F37</f>
        <v>0</v>
      </c>
    </row>
    <row r="38" spans="1:7" ht="17.1" customHeight="1" thickBot="1">
      <c r="A38" s="118"/>
      <c r="B38" s="119" t="s">
        <v>23</v>
      </c>
      <c r="C38" s="119"/>
      <c r="D38" s="119"/>
      <c r="E38" s="119"/>
      <c r="F38" s="120"/>
      <c r="G38" s="88">
        <f>SUM(G36:G37)</f>
        <v>0</v>
      </c>
    </row>
    <row r="39" spans="1:7" ht="17.1" customHeight="1" thickBot="1">
      <c r="A39" s="89"/>
      <c r="B39" s="121" t="s">
        <v>58</v>
      </c>
      <c r="C39" s="122"/>
      <c r="D39" s="122"/>
      <c r="E39" s="122"/>
      <c r="F39" s="123"/>
      <c r="G39" s="90">
        <f>G14+G35+G38</f>
        <v>0</v>
      </c>
    </row>
  </sheetData>
  <mergeCells count="9">
    <mergeCell ref="A36:A38"/>
    <mergeCell ref="B38:F38"/>
    <mergeCell ref="B39:F39"/>
    <mergeCell ref="A1:G1"/>
    <mergeCell ref="A3:G3"/>
    <mergeCell ref="A6:A14"/>
    <mergeCell ref="B14:F14"/>
    <mergeCell ref="A15:A35"/>
    <mergeCell ref="B35:F35"/>
  </mergeCells>
  <hyperlinks>
    <hyperlink ref="A65224" r:id="rId1" display="petr.skopal@linguaporta.com"/>
    <hyperlink ref="A65225" r:id="rId2" display="petr.skopal@linguaporta.com"/>
    <hyperlink ref="A65220" r:id="rId3" display="rsvastova@seznam.cz"/>
    <hyperlink ref="A65233" r:id="rId4" display="rsvastova@seznam.cz"/>
    <hyperlink ref="A65291" r:id="rId5" display="petr.skopal@linguaporta.com"/>
    <hyperlink ref="A65292" r:id="rId6" display="petr.skopal@linguaporta.com"/>
    <hyperlink ref="A65287" r:id="rId7" display="petr.skopal@linguaporta.com"/>
    <hyperlink ref="A65305" r:id="rId8" display="petr.skopal@linguaporta.com"/>
    <hyperlink ref="A65286" r:id="rId9" display="petr.skopal@linguaporta.com"/>
    <hyperlink ref="A65282" r:id="rId10" display="rsvastova@seznam.cz"/>
    <hyperlink ref="A65295" r:id="rId11" display="rsvastova@seznam.cz"/>
    <hyperlink ref="A65261" r:id="rId12" display="petr.skopal@linguaporta.com"/>
    <hyperlink ref="A65262" r:id="rId13" display="petr.skopal@linguaporta.com"/>
    <hyperlink ref="A65257" r:id="rId14" display="rsvastova@seznam.cz"/>
    <hyperlink ref="A65260" r:id="rId15" display="petr.skopal@linguaporta.com"/>
    <hyperlink ref="A65256" r:id="rId16" display="rsvastova@seznam.cz"/>
    <hyperlink ref="A65309" r:id="rId17" display="petr.skopal@linguaporta.com"/>
    <hyperlink ref="A65310" r:id="rId18" display="petr.skopal@linguaporta.com"/>
    <hyperlink ref="A65318" r:id="rId19" display="rsvastova@seznam.cz"/>
    <hyperlink ref="A65288" r:id="rId20" display="rsvastova@seznam.cz"/>
    <hyperlink ref="A65289" r:id="rId21" display="petr.skopal@linguaporta.com"/>
    <hyperlink ref="A65284" r:id="rId22" display="rsvastova@seznam.cz"/>
    <hyperlink ref="A65301" r:id="rId23" display="rsvastova@seznam.cz"/>
    <hyperlink ref="A65302" r:id="rId24" display="petr.skopal@linguaporta.com"/>
    <hyperlink ref="A65297" r:id="rId25" display="rsvastova@seznam.cz"/>
    <hyperlink ref="A65293" r:id="rId26" display="petr.skopal@linguaporta.com"/>
    <hyperlink ref="A65306" r:id="rId27" display="petr.skopal@linguaporta.com"/>
  </hyperlinks>
  <printOptions/>
  <pageMargins left="0.7" right="0.7" top="0.787401575" bottom="0.787401575" header="0.3" footer="0.3"/>
  <pageSetup fitToHeight="1" fitToWidth="1" horizontalDpi="600" verticalDpi="600" orientation="portrait" paperSize="9" scale="62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Hamříková</dc:creator>
  <cp:keywords/>
  <dc:description/>
  <cp:lastModifiedBy>Monika Málková</cp:lastModifiedBy>
  <cp:lastPrinted>2023-04-17T10:13:43Z</cp:lastPrinted>
  <dcterms:created xsi:type="dcterms:W3CDTF">2023-04-17T09:55:02Z</dcterms:created>
  <dcterms:modified xsi:type="dcterms:W3CDTF">2023-04-20T09:49:07Z</dcterms:modified>
  <cp:category/>
  <cp:version/>
  <cp:contentType/>
  <cp:contentStatus/>
</cp:coreProperties>
</file>