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<sst xmlns="http://schemas.openxmlformats.org/spreadsheetml/2006/main" count="487" uniqueCount="187">
  <si>
    <t>ASPE10</t>
  </si>
  <si>
    <t>S</t>
  </si>
  <si>
    <t>Soupis prací objektu</t>
  </si>
  <si>
    <t xml:space="preserve">Stavba: </t>
  </si>
  <si>
    <t>.</t>
  </si>
  <si>
    <t>III/15286 a III/4173 Šlapanice, průtah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</si>
  <si>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</si>
  <si>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</si>
  <si>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</si>
  <si>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</si>
  <si>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</si>
  <si>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</si>
  <si>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</si>
  <si>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</si>
  <si>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</si>
  <si>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</si>
  <si>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</si>
  <si>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</si>
  <si>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</si>
  <si>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</si>
  <si>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</si>
  <si>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</si>
  <si>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</si>
  <si>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</si>
  <si>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</si>
  <si>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</si>
  <si>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</si>
  <si>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</si>
  <si>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</si>
  <si>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</si>
  <si>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</si>
  <si>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</si>
  <si>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</si>
  <si>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</si>
  <si>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</si>
  <si>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</si>
  <si>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</si>
  <si>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</si>
  <si>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</si>
  <si>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</si>
  <si>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</si>
  <si>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</si>
  <si>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</si>
  <si>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</si>
  <si>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</si>
  <si>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SO 101</t>
  </si>
  <si>
    <t>Komunikace km 2,350 - 2,604 a III/4173 km 0,012 - 0,305</t>
  </si>
  <si>
    <t>29</t>
  </si>
  <si>
    <t>014102</t>
  </si>
  <si>
    <t>POPLATKY ZA SKLÁDKU</t>
  </si>
  <si>
    <t>T</t>
  </si>
  <si>
    <t>94,5*2=189,000 [A]</t>
  </si>
  <si>
    <t>zahrnuje veškeré poplatky provozovateli skládky související s uložením odpadu na skládce.</t>
  </si>
  <si>
    <t>Zemní práce</t>
  </si>
  <si>
    <t>11352</t>
  </si>
  <si>
    <t>ODSTRANĚNÍ CHODNÍKOVÝCH A SILNIČNÍCH OBRUBNÍKŮ BETONOVÝCH</t>
  </si>
  <si>
    <t>M</t>
  </si>
  <si>
    <t>vybourání betonových obrubníků 
včetně odvozu a likvidace vybouraného materiálu v režii zhotovitele</t>
  </si>
  <si>
    <t>Položka zahrnuje veškerou manipulaci s vybouranou sutí a s vybouranými hmotami vč. uložení na skládku.</t>
  </si>
  <si>
    <t>113743</t>
  </si>
  <si>
    <t>FRÉZOVÁNÍ ZPEVNĚNÝCH PLOCH ASFALTOVÝCH TL. DO 50MM</t>
  </si>
  <si>
    <t>M2</t>
  </si>
  <si>
    <t>frézování tl. 5 cm 
odvoz a likvidace v režii zhotovitele</t>
  </si>
  <si>
    <t>3900=3 900,000 [A]</t>
  </si>
  <si>
    <t>Položka zahrnuje veškerou manipulaci s vybouranou sutí a s vybouranými hmotami vč. uložení</t>
  </si>
  <si>
    <t>113746</t>
  </si>
  <si>
    <t>FRÉZOVÁNÍ ZPEVNĚNÝCH PLOCH ASFALTOVÝCH TL. DO 100MM</t>
  </si>
  <si>
    <t>frézování tl. 10 cm 
odvoz a likvidace v režii zhotovitele</t>
  </si>
  <si>
    <t>105=105,000 [A]</t>
  </si>
  <si>
    <t>27</t>
  </si>
  <si>
    <t>123736</t>
  </si>
  <si>
    <t>ODKOP PRO SPOD STAVBU SILNIC A ŽELEZNIC TŘ. I, ODVOZ DO 12KM</t>
  </si>
  <si>
    <t>M3</t>
  </si>
  <si>
    <t>odkop pro sanaci:70*1,5*0,9=94,500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</si>
  <si>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</si>
  <si>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28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</si>
  <si>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</si>
  <si>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</si>
  <si>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</si>
  <si>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</si>
  <si>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21452</t>
  </si>
  <si>
    <t>SANAČNÍ VRSTVY Z KAMENIVA DRCENÉHO</t>
  </si>
  <si>
    <t>sanace pravého okraje vozovky délky 70 m (III/4173 km 0,177 - 0,247) v šířce 1,5 m 
sanační vrstva 50cm 
ŠD 0/125</t>
  </si>
  <si>
    <t>70*1,5*0,5=52,500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</si>
  <si>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</si>
  <si>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</si>
  <si>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56330</t>
  </si>
  <si>
    <t>VOZOVKOVÉ VRSTVY ZE ŠTĚRKODRTI</t>
  </si>
  <si>
    <t>sanace pravého okraje vozovky délky 70 m (III/4173 km 0,177 - 0,247) v šířce 1,5m 
2 vrstvy ze štěrkodrti 20 + 15 cm 
ŠD 0/32</t>
  </si>
  <si>
    <t>70*1,5*0,2+70*1,5*0,15=36,750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</si>
  <si>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</si>
  <si>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572121</t>
  </si>
  <si>
    <t>INFILTRAČNÍ POSTŘIK ASFALTOVÝ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</si>
  <si>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</si>
  <si>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</t>
  </si>
  <si>
    <t>572213</t>
  </si>
  <si>
    <t>SPOJOVACÍ POSTŘIK Z EMULZE DO 0,5KG/M2</t>
  </si>
  <si>
    <t>3900+112=4 012,000 [A]</t>
  </si>
  <si>
    <t>8</t>
  </si>
  <si>
    <t>574A44</t>
  </si>
  <si>
    <t>ASFALTOVÝ BETON PRO OBRUSNÉ VRSTVY ACO 11+, 11S TL. 50MM</t>
  </si>
  <si>
    <t>ACO 11+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</si>
  <si>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</si>
  <si>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</si>
  <si>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</si>
  <si>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</si>
  <si>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112=112,000 [A]</t>
  </si>
  <si>
    <t>574E46</t>
  </si>
  <si>
    <t>ASFALTOVÝ BETON PRO PODKLADNÍ VRSTVY ACP 16+, 16S TL. 50MM</t>
  </si>
  <si>
    <t>ACP 16+</t>
  </si>
  <si>
    <t>11</t>
  </si>
  <si>
    <t>577A1</t>
  </si>
  <si>
    <t>VÝSPRAVA TRHLIN ASFALTOVOU ZÁLIVKOU</t>
  </si>
  <si>
    <t>ošetření trhlin v ložné vrstvě</t>
  </si>
  <si>
    <t>- vyfrézování drážky šířky do 20mm hloubky do 40mm 
- vyčištění 
- nátěr 
- výplň předepsanou zálivkovou hmotou</t>
  </si>
  <si>
    <t>12</t>
  </si>
  <si>
    <t>57B20</t>
  </si>
  <si>
    <t>ZVÝŠENÍ DRSNOSTI KAMENIVEM A EPOXIDOVOU PRYSKYŘICÍ A OPTICKÉ ZVÝRAZNĚNÍ BARVOU</t>
  </si>
  <si>
    <t>Rocbinda (červená) 
barevná bezpečnostní protismyková úprava</t>
  </si>
  <si>
    <t>- úprava stávající  vozovky předepsaným způsobem</t>
  </si>
  <si>
    <t>13</t>
  </si>
  <si>
    <t>587206</t>
  </si>
  <si>
    <t>PŘEDLÁŽDĚNÍ KRYTU Z BETONOVÝCH DLAŽDIC SE ZÁMKEM</t>
  </si>
  <si>
    <t>předláždění zámkové dlažby chodníku podél obrubníků</t>
  </si>
  <si>
    <t>35=35,000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</si>
  <si>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</si>
  <si>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14</t>
  </si>
  <si>
    <t>58910</t>
  </si>
  <si>
    <t>VÝPLŇ SPAR ASFALTEM</t>
  </si>
  <si>
    <t>zalití pracovních spar</t>
  </si>
  <si>
    <t>700=700,000 [A]</t>
  </si>
  <si>
    <t>položka zahrnuje: 
- dodávku předepsaného materiálu 
- vyčištění a výplň spar tímto materiálem</t>
  </si>
  <si>
    <t>Potrubí</t>
  </si>
  <si>
    <t>15</t>
  </si>
  <si>
    <t>89712</t>
  </si>
  <si>
    <t>VPUSŤ KANALIZAČNÍ ULIČNÍ KOMPLETNÍ Z BETONOVÝCH DÍLCŮ</t>
  </si>
  <si>
    <t>KUS</t>
  </si>
  <si>
    <t>zřízení nové šachty uliční vpusti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</si>
  <si>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</si>
  <si>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16</t>
  </si>
  <si>
    <t>89921</t>
  </si>
  <si>
    <t>VÝŠKOVÁ ÚPRAVA POKLOPŮ</t>
  </si>
  <si>
    <t>výšková úprava revizní šachta</t>
  </si>
  <si>
    <t>- položka výškové úpravy zahrnuje všechny nutné práce a materiály pro zvýšení nebo snížení zařízení (včetně nutné úpravy stávajícího povrchu vozovky nebo chodníku).</t>
  </si>
  <si>
    <t>17</t>
  </si>
  <si>
    <t>89922</t>
  </si>
  <si>
    <t>VÝŠKOVÁ ÚPRAVA MŘÍŽÍ</t>
  </si>
  <si>
    <t>výšková úprava uliční vpusť</t>
  </si>
  <si>
    <t>18</t>
  </si>
  <si>
    <t>89923</t>
  </si>
  <si>
    <t>VÝŠKOVÁ ÚPRAVA KRYCÍCH HRNCŮ</t>
  </si>
  <si>
    <t>výšková úprava krycích hrnců</t>
  </si>
  <si>
    <t>Ostatní konstrukce a práce</t>
  </si>
  <si>
    <t>19</t>
  </si>
  <si>
    <t>915111</t>
  </si>
  <si>
    <t>a</t>
  </si>
  <si>
    <t>VODOROVNÉ DOPRAVNÍ ZNAČENÍ BARVOU HLADKÉ - DODÁVKA A POKLÁDKA</t>
  </si>
  <si>
    <t>středová čára (0,125)   547 m 
čára V4 (0,250)   30 m  
V2b (1,5/1,5/0,250)  -  100m 
V10d (0,5/0,5/0,250) -   40 m 
V7a -  30 m2 
V13 -  4 m2</t>
  </si>
  <si>
    <t>547*0,125+30*0,25+100*1/2*0,25+40*1/2*0,25+30+4=127,375 [A]</t>
  </si>
  <si>
    <t>položka zahrnuje: 
- dodání a pokládku nátěrového materiálu (měří se pouze natíraná plocha) 
- předznačení a reflexní úpravu</t>
  </si>
  <si>
    <t>20</t>
  </si>
  <si>
    <t>b</t>
  </si>
  <si>
    <t>V15 symbol DZ A11 barevný  
symbol dopravní značky A11 
2 ks</t>
  </si>
  <si>
    <t>2*(1/2*2,25*5)=11,250 [A]</t>
  </si>
  <si>
    <t>21</t>
  </si>
  <si>
    <t>d</t>
  </si>
  <si>
    <t>V10e - 3 ks 
barvou</t>
  </si>
  <si>
    <t>7,5=7,500 [A]</t>
  </si>
  <si>
    <t>22</t>
  </si>
  <si>
    <t>915221</t>
  </si>
  <si>
    <t>VODOR DOPRAV ZNAČ PLASTEM STRUKTURÁLNÍ NEHLUČNÉ - DOD A POKLÁDKA</t>
  </si>
  <si>
    <t>547*0,125+30*0,250+100*1/2*0,25+40*1/2*0,25+30+4=127,375 [A]</t>
  </si>
  <si>
    <t>23</t>
  </si>
  <si>
    <t>24</t>
  </si>
  <si>
    <t>c</t>
  </si>
  <si>
    <t>zastávka BUS 
V11a - 8m2</t>
  </si>
  <si>
    <t>2*8=16,000 [A]</t>
  </si>
  <si>
    <t>25</t>
  </si>
  <si>
    <t>919111</t>
  </si>
  <si>
    <t>ŘEZÁNÍ ASFALTOVÉHO KRYTU VOZOVEK TL DO 50MM</t>
  </si>
  <si>
    <t>zařezání u napojení na stávající povrch</t>
  </si>
  <si>
    <t>položka zahrnuje řezání vozovkové vrstvy v předepsané tloušťce, včetně spotřeby vody</t>
  </si>
  <si>
    <t>26</t>
  </si>
  <si>
    <t>96687</t>
  </si>
  <si>
    <t>VYBOURÁNÍ ULIČNÍCH VPUSTÍ KOMPLETNÍCH</t>
  </si>
  <si>
    <t>vybourání šachty uliční vpusti 
odvoz a likvidace vybouraného materiálu v režii zhotovitele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</si>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</sst>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2">
        <f>0+I8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36</v>
      </c>
      <c s="24" t="s">
        <v>37</v>
      </c>
      <c s="25" t="s">
        <v>38</v>
      </c>
      <c s="26">
        <v>1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40.25">
      <c r="A10" s="28" t="s">
        <v>39</v>
      </c>
      <c r="E10" s="29" t="s">
        <v>40</v>
      </c>
    </row>
    <row r="11" spans="1:5" ht="12.75">
      <c r="A11" s="30" t="s">
        <v>41</v>
      </c>
      <c r="E11" s="31" t="s">
        <v>42</v>
      </c>
    </row>
    <row r="12" spans="1:5" ht="12.75">
      <c r="A12" t="s">
        <v>43</v>
      </c>
      <c r="E12" s="29" t="s">
        <v>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0+O8+O13+O34+O39+O80+O97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</v>
      </c>
      <c s="32">
        <f>0+I8+I13+I34+I39+I80+I97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</v>
      </c>
      <c s="5"/>
      <c s="14" t="s">
        <v>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47</v>
      </c>
      <c s="23" t="s">
        <v>48</v>
      </c>
      <c s="19" t="s">
        <v>36</v>
      </c>
      <c s="24" t="s">
        <v>49</v>
      </c>
      <c s="25" t="s">
        <v>50</v>
      </c>
      <c s="26">
        <v>189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39</v>
      </c>
      <c r="E10" s="29" t="s">
        <v>36</v>
      </c>
    </row>
    <row r="11" spans="1:5" ht="12.75">
      <c r="A11" s="30" t="s">
        <v>41</v>
      </c>
      <c r="E11" s="31" t="s">
        <v>51</v>
      </c>
    </row>
    <row r="12" spans="1:5" ht="25.5">
      <c r="A12" t="s">
        <v>43</v>
      </c>
      <c r="E12" s="29" t="s">
        <v>52</v>
      </c>
    </row>
    <row r="13" spans="1:18" ht="12.75" customHeight="1">
      <c r="A13" s="5" t="s">
        <v>32</v>
      </c>
      <c s="5"/>
      <c s="35" t="s">
        <v>18</v>
      </c>
      <c s="5"/>
      <c s="21" t="s">
        <v>53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18</v>
      </c>
      <c s="23" t="s">
        <v>54</v>
      </c>
      <c s="19" t="s">
        <v>36</v>
      </c>
      <c s="24" t="s">
        <v>55</v>
      </c>
      <c s="25" t="s">
        <v>56</v>
      </c>
      <c s="26">
        <v>70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25.5">
      <c r="A15" s="28" t="s">
        <v>39</v>
      </c>
      <c r="E15" s="29" t="s">
        <v>57</v>
      </c>
    </row>
    <row r="16" spans="1:5" ht="12.75">
      <c r="A16" s="30" t="s">
        <v>41</v>
      </c>
      <c r="E16" s="31" t="s">
        <v>36</v>
      </c>
    </row>
    <row r="17" spans="1:5" ht="25.5">
      <c r="A17" t="s">
        <v>43</v>
      </c>
      <c r="E17" s="29" t="s">
        <v>58</v>
      </c>
    </row>
    <row r="18" spans="1:16" ht="12.75">
      <c r="A18" s="19" t="s">
        <v>34</v>
      </c>
      <c s="23" t="s">
        <v>12</v>
      </c>
      <c s="23" t="s">
        <v>59</v>
      </c>
      <c s="19" t="s">
        <v>36</v>
      </c>
      <c s="24" t="s">
        <v>60</v>
      </c>
      <c s="25" t="s">
        <v>61</v>
      </c>
      <c s="26">
        <v>3900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39</v>
      </c>
      <c r="E19" s="29" t="s">
        <v>62</v>
      </c>
    </row>
    <row r="20" spans="1:5" ht="12.75">
      <c r="A20" s="30" t="s">
        <v>41</v>
      </c>
      <c r="E20" s="31" t="s">
        <v>63</v>
      </c>
    </row>
    <row r="21" spans="1:5" ht="25.5">
      <c r="A21" t="s">
        <v>43</v>
      </c>
      <c r="E21" s="29" t="s">
        <v>64</v>
      </c>
    </row>
    <row r="22" spans="1:16" ht="12.75">
      <c r="A22" s="19" t="s">
        <v>34</v>
      </c>
      <c s="23" t="s">
        <v>11</v>
      </c>
      <c s="23" t="s">
        <v>65</v>
      </c>
      <c s="19" t="s">
        <v>36</v>
      </c>
      <c s="24" t="s">
        <v>66</v>
      </c>
      <c s="25" t="s">
        <v>61</v>
      </c>
      <c s="26">
        <v>105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25.5">
      <c r="A23" s="28" t="s">
        <v>39</v>
      </c>
      <c r="E23" s="29" t="s">
        <v>67</v>
      </c>
    </row>
    <row r="24" spans="1:5" ht="12.75">
      <c r="A24" s="30" t="s">
        <v>41</v>
      </c>
      <c r="E24" s="31" t="s">
        <v>68</v>
      </c>
    </row>
    <row r="25" spans="1:5" ht="25.5">
      <c r="A25" t="s">
        <v>43</v>
      </c>
      <c r="E25" s="29" t="s">
        <v>64</v>
      </c>
    </row>
    <row r="26" spans="1:16" ht="12.75">
      <c r="A26" s="19" t="s">
        <v>34</v>
      </c>
      <c s="23" t="s">
        <v>69</v>
      </c>
      <c s="23" t="s">
        <v>70</v>
      </c>
      <c s="19" t="s">
        <v>36</v>
      </c>
      <c s="24" t="s">
        <v>71</v>
      </c>
      <c s="25" t="s">
        <v>72</v>
      </c>
      <c s="26">
        <v>94.5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39</v>
      </c>
      <c r="E27" s="29" t="s">
        <v>36</v>
      </c>
    </row>
    <row r="28" spans="1:5" ht="12.75">
      <c r="A28" s="30" t="s">
        <v>41</v>
      </c>
      <c r="E28" s="31" t="s">
        <v>73</v>
      </c>
    </row>
    <row r="29" spans="1:5" ht="369.75">
      <c r="A29" t="s">
        <v>43</v>
      </c>
      <c r="E29" s="29" t="s">
        <v>74</v>
      </c>
    </row>
    <row r="30" spans="1:16" ht="12.75">
      <c r="A30" s="19" t="s">
        <v>34</v>
      </c>
      <c s="23" t="s">
        <v>75</v>
      </c>
      <c s="23" t="s">
        <v>76</v>
      </c>
      <c s="19" t="s">
        <v>36</v>
      </c>
      <c s="24" t="s">
        <v>77</v>
      </c>
      <c s="25" t="s">
        <v>72</v>
      </c>
      <c s="26">
        <v>94.5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39</v>
      </c>
      <c r="E31" s="29" t="s">
        <v>36</v>
      </c>
    </row>
    <row r="32" spans="1:5" ht="12.75">
      <c r="A32" s="30" t="s">
        <v>41</v>
      </c>
      <c r="E32" s="31" t="s">
        <v>36</v>
      </c>
    </row>
    <row r="33" spans="1:5" ht="191.25">
      <c r="A33" t="s">
        <v>43</v>
      </c>
      <c r="E33" s="29" t="s">
        <v>78</v>
      </c>
    </row>
    <row r="34" spans="1:18" ht="12.75" customHeight="1">
      <c r="A34" s="5" t="s">
        <v>32</v>
      </c>
      <c s="5"/>
      <c s="35" t="s">
        <v>12</v>
      </c>
      <c s="5"/>
      <c s="21" t="s">
        <v>79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9" t="s">
        <v>34</v>
      </c>
      <c s="23" t="s">
        <v>22</v>
      </c>
      <c s="23" t="s">
        <v>80</v>
      </c>
      <c s="19" t="s">
        <v>36</v>
      </c>
      <c s="24" t="s">
        <v>81</v>
      </c>
      <c s="25" t="s">
        <v>72</v>
      </c>
      <c s="26">
        <v>52.5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38.25">
      <c r="A36" s="28" t="s">
        <v>39</v>
      </c>
      <c r="E36" s="29" t="s">
        <v>82</v>
      </c>
    </row>
    <row r="37" spans="1:5" ht="12.75">
      <c r="A37" s="30" t="s">
        <v>41</v>
      </c>
      <c r="E37" s="31" t="s">
        <v>83</v>
      </c>
    </row>
    <row r="38" spans="1:5" ht="38.25">
      <c r="A38" t="s">
        <v>43</v>
      </c>
      <c r="E38" s="29" t="s">
        <v>84</v>
      </c>
    </row>
    <row r="39" spans="1:18" ht="12.75" customHeight="1">
      <c r="A39" s="5" t="s">
        <v>32</v>
      </c>
      <c s="5"/>
      <c s="35" t="s">
        <v>24</v>
      </c>
      <c s="5"/>
      <c s="21" t="s">
        <v>85</v>
      </c>
      <c s="5"/>
      <c s="5"/>
      <c s="5"/>
      <c s="36">
        <f>0+Q39</f>
      </c>
      <c r="O39">
        <f>0+R39</f>
      </c>
      <c r="Q39">
        <f>0+I40+I44+I48+I52+I56+I60+I64+I68+I72+I76</f>
      </c>
      <c>
        <f>0+O40+O44+O48+O52+O56+O60+O64+O68+O72+O76</f>
      </c>
    </row>
    <row r="40" spans="1:16" ht="12.75">
      <c r="A40" s="19" t="s">
        <v>34</v>
      </c>
      <c s="23" t="s">
        <v>24</v>
      </c>
      <c s="23" t="s">
        <v>86</v>
      </c>
      <c s="19" t="s">
        <v>36</v>
      </c>
      <c s="24" t="s">
        <v>87</v>
      </c>
      <c s="25" t="s">
        <v>72</v>
      </c>
      <c s="26">
        <v>36.75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38.25">
      <c r="A41" s="28" t="s">
        <v>39</v>
      </c>
      <c r="E41" s="29" t="s">
        <v>88</v>
      </c>
    </row>
    <row r="42" spans="1:5" ht="12.75">
      <c r="A42" s="30" t="s">
        <v>41</v>
      </c>
      <c r="E42" s="31" t="s">
        <v>89</v>
      </c>
    </row>
    <row r="43" spans="1:5" ht="51">
      <c r="A43" t="s">
        <v>43</v>
      </c>
      <c r="E43" s="29" t="s">
        <v>90</v>
      </c>
    </row>
    <row r="44" spans="1:16" ht="12.75">
      <c r="A44" s="19" t="s">
        <v>34</v>
      </c>
      <c s="23" t="s">
        <v>26</v>
      </c>
      <c s="23" t="s">
        <v>91</v>
      </c>
      <c s="19" t="s">
        <v>36</v>
      </c>
      <c s="24" t="s">
        <v>92</v>
      </c>
      <c s="25" t="s">
        <v>61</v>
      </c>
      <c s="26">
        <v>105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39</v>
      </c>
      <c r="E45" s="29" t="s">
        <v>36</v>
      </c>
    </row>
    <row r="46" spans="1:5" ht="12.75">
      <c r="A46" s="30" t="s">
        <v>41</v>
      </c>
      <c r="E46" s="31" t="s">
        <v>68</v>
      </c>
    </row>
    <row r="47" spans="1:5" ht="51">
      <c r="A47" t="s">
        <v>43</v>
      </c>
      <c r="E47" s="29" t="s">
        <v>93</v>
      </c>
    </row>
    <row r="48" spans="1:16" ht="12.75">
      <c r="A48" s="19" t="s">
        <v>34</v>
      </c>
      <c s="23" t="s">
        <v>94</v>
      </c>
      <c s="23" t="s">
        <v>95</v>
      </c>
      <c s="19" t="s">
        <v>36</v>
      </c>
      <c s="24" t="s">
        <v>96</v>
      </c>
      <c s="25" t="s">
        <v>61</v>
      </c>
      <c s="26">
        <v>4012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39</v>
      </c>
      <c r="E49" s="29" t="s">
        <v>36</v>
      </c>
    </row>
    <row r="50" spans="1:5" ht="12.75">
      <c r="A50" s="30" t="s">
        <v>41</v>
      </c>
      <c r="E50" s="31" t="s">
        <v>97</v>
      </c>
    </row>
    <row r="51" spans="1:5" ht="51">
      <c r="A51" t="s">
        <v>43</v>
      </c>
      <c r="E51" s="29" t="s">
        <v>93</v>
      </c>
    </row>
    <row r="52" spans="1:16" ht="12.75">
      <c r="A52" s="19" t="s">
        <v>34</v>
      </c>
      <c s="23" t="s">
        <v>98</v>
      </c>
      <c s="23" t="s">
        <v>99</v>
      </c>
      <c s="19" t="s">
        <v>36</v>
      </c>
      <c s="24" t="s">
        <v>100</v>
      </c>
      <c s="25" t="s">
        <v>61</v>
      </c>
      <c s="26">
        <v>3900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39</v>
      </c>
      <c r="E53" s="29" t="s">
        <v>101</v>
      </c>
    </row>
    <row r="54" spans="1:5" ht="12.75">
      <c r="A54" s="30" t="s">
        <v>41</v>
      </c>
      <c r="E54" s="31" t="s">
        <v>63</v>
      </c>
    </row>
    <row r="55" spans="1:5" ht="140.25">
      <c r="A55" t="s">
        <v>43</v>
      </c>
      <c r="E55" s="29" t="s">
        <v>102</v>
      </c>
    </row>
    <row r="56" spans="1:16" ht="12.75">
      <c r="A56" s="19" t="s">
        <v>34</v>
      </c>
      <c s="23" t="s">
        <v>29</v>
      </c>
      <c s="23" t="s">
        <v>103</v>
      </c>
      <c s="19" t="s">
        <v>36</v>
      </c>
      <c s="24" t="s">
        <v>104</v>
      </c>
      <c s="25" t="s">
        <v>61</v>
      </c>
      <c s="26">
        <v>112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39</v>
      </c>
      <c r="E57" s="29" t="s">
        <v>105</v>
      </c>
    </row>
    <row r="58" spans="1:5" ht="12.75">
      <c r="A58" s="30" t="s">
        <v>41</v>
      </c>
      <c r="E58" s="31" t="s">
        <v>106</v>
      </c>
    </row>
    <row r="59" spans="1:5" ht="140.25">
      <c r="A59" t="s">
        <v>43</v>
      </c>
      <c r="E59" s="29" t="s">
        <v>102</v>
      </c>
    </row>
    <row r="60" spans="1:16" ht="12.75">
      <c r="A60" s="19" t="s">
        <v>34</v>
      </c>
      <c s="23" t="s">
        <v>31</v>
      </c>
      <c s="23" t="s">
        <v>107</v>
      </c>
      <c s="19" t="s">
        <v>36</v>
      </c>
      <c s="24" t="s">
        <v>108</v>
      </c>
      <c s="25" t="s">
        <v>61</v>
      </c>
      <c s="26">
        <v>105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39</v>
      </c>
      <c r="E61" s="29" t="s">
        <v>109</v>
      </c>
    </row>
    <row r="62" spans="1:5" ht="12.75">
      <c r="A62" s="30" t="s">
        <v>41</v>
      </c>
      <c r="E62" s="31" t="s">
        <v>68</v>
      </c>
    </row>
    <row r="63" spans="1:5" ht="140.25">
      <c r="A63" t="s">
        <v>43</v>
      </c>
      <c r="E63" s="29" t="s">
        <v>102</v>
      </c>
    </row>
    <row r="64" spans="1:16" ht="12.75">
      <c r="A64" s="19" t="s">
        <v>34</v>
      </c>
      <c s="23" t="s">
        <v>110</v>
      </c>
      <c s="23" t="s">
        <v>111</v>
      </c>
      <c s="19" t="s">
        <v>36</v>
      </c>
      <c s="24" t="s">
        <v>112</v>
      </c>
      <c s="25" t="s">
        <v>56</v>
      </c>
      <c s="26">
        <v>600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39</v>
      </c>
      <c r="E65" s="29" t="s">
        <v>113</v>
      </c>
    </row>
    <row r="66" spans="1:5" ht="12.75">
      <c r="A66" s="30" t="s">
        <v>41</v>
      </c>
      <c r="E66" s="31" t="s">
        <v>36</v>
      </c>
    </row>
    <row r="67" spans="1:5" ht="51">
      <c r="A67" t="s">
        <v>43</v>
      </c>
      <c r="E67" s="29" t="s">
        <v>114</v>
      </c>
    </row>
    <row r="68" spans="1:16" ht="25.5">
      <c r="A68" s="19" t="s">
        <v>34</v>
      </c>
      <c s="23" t="s">
        <v>115</v>
      </c>
      <c s="23" t="s">
        <v>116</v>
      </c>
      <c s="19" t="s">
        <v>36</v>
      </c>
      <c s="24" t="s">
        <v>117</v>
      </c>
      <c s="25" t="s">
        <v>61</v>
      </c>
      <c s="26">
        <v>150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25.5">
      <c r="A69" s="28" t="s">
        <v>39</v>
      </c>
      <c r="E69" s="29" t="s">
        <v>118</v>
      </c>
    </row>
    <row r="70" spans="1:5" ht="12.75">
      <c r="A70" s="30" t="s">
        <v>41</v>
      </c>
      <c r="E70" s="31" t="s">
        <v>36</v>
      </c>
    </row>
    <row r="71" spans="1:5" ht="12.75">
      <c r="A71" t="s">
        <v>43</v>
      </c>
      <c r="E71" s="29" t="s">
        <v>119</v>
      </c>
    </row>
    <row r="72" spans="1:16" ht="12.75">
      <c r="A72" s="19" t="s">
        <v>34</v>
      </c>
      <c s="23" t="s">
        <v>120</v>
      </c>
      <c s="23" t="s">
        <v>121</v>
      </c>
      <c s="19" t="s">
        <v>36</v>
      </c>
      <c s="24" t="s">
        <v>122</v>
      </c>
      <c s="25" t="s">
        <v>61</v>
      </c>
      <c s="26">
        <v>35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39</v>
      </c>
      <c r="E73" s="29" t="s">
        <v>123</v>
      </c>
    </row>
    <row r="74" spans="1:5" ht="12.75">
      <c r="A74" s="30" t="s">
        <v>41</v>
      </c>
      <c r="E74" s="31" t="s">
        <v>124</v>
      </c>
    </row>
    <row r="75" spans="1:5" ht="89.25">
      <c r="A75" t="s">
        <v>43</v>
      </c>
      <c r="E75" s="29" t="s">
        <v>125</v>
      </c>
    </row>
    <row r="76" spans="1:16" ht="12.75">
      <c r="A76" s="19" t="s">
        <v>34</v>
      </c>
      <c s="23" t="s">
        <v>126</v>
      </c>
      <c s="23" t="s">
        <v>127</v>
      </c>
      <c s="19" t="s">
        <v>36</v>
      </c>
      <c s="24" t="s">
        <v>128</v>
      </c>
      <c s="25" t="s">
        <v>56</v>
      </c>
      <c s="26">
        <v>700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39</v>
      </c>
      <c r="E77" s="29" t="s">
        <v>129</v>
      </c>
    </row>
    <row r="78" spans="1:5" ht="12.75">
      <c r="A78" s="30" t="s">
        <v>41</v>
      </c>
      <c r="E78" s="31" t="s">
        <v>130</v>
      </c>
    </row>
    <row r="79" spans="1:5" ht="38.25">
      <c r="A79" t="s">
        <v>43</v>
      </c>
      <c r="E79" s="29" t="s">
        <v>131</v>
      </c>
    </row>
    <row r="80" spans="1:18" ht="12.75" customHeight="1">
      <c r="A80" s="5" t="s">
        <v>32</v>
      </c>
      <c s="5"/>
      <c s="35" t="s">
        <v>98</v>
      </c>
      <c s="5"/>
      <c s="21" t="s">
        <v>132</v>
      </c>
      <c s="5"/>
      <c s="5"/>
      <c s="5"/>
      <c s="36">
        <f>0+Q80</f>
      </c>
      <c r="O80">
        <f>0+R80</f>
      </c>
      <c r="Q80">
        <f>0+I81+I85+I89+I93</f>
      </c>
      <c>
        <f>0+O81+O85+O89+O93</f>
      </c>
    </row>
    <row r="81" spans="1:16" ht="12.75">
      <c r="A81" s="19" t="s">
        <v>34</v>
      </c>
      <c s="23" t="s">
        <v>133</v>
      </c>
      <c s="23" t="s">
        <v>134</v>
      </c>
      <c s="19" t="s">
        <v>36</v>
      </c>
      <c s="24" t="s">
        <v>135</v>
      </c>
      <c s="25" t="s">
        <v>136</v>
      </c>
      <c s="26">
        <v>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39</v>
      </c>
      <c r="E82" s="29" t="s">
        <v>137</v>
      </c>
    </row>
    <row r="83" spans="1:5" ht="12.75">
      <c r="A83" s="30" t="s">
        <v>41</v>
      </c>
      <c r="E83" s="31" t="s">
        <v>36</v>
      </c>
    </row>
    <row r="84" spans="1:5" ht="76.5">
      <c r="A84" t="s">
        <v>43</v>
      </c>
      <c r="E84" s="29" t="s">
        <v>138</v>
      </c>
    </row>
    <row r="85" spans="1:16" ht="12.75">
      <c r="A85" s="19" t="s">
        <v>34</v>
      </c>
      <c s="23" t="s">
        <v>139</v>
      </c>
      <c s="23" t="s">
        <v>140</v>
      </c>
      <c s="19" t="s">
        <v>36</v>
      </c>
      <c s="24" t="s">
        <v>141</v>
      </c>
      <c s="25" t="s">
        <v>136</v>
      </c>
      <c s="26">
        <v>21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39</v>
      </c>
      <c r="E86" s="29" t="s">
        <v>142</v>
      </c>
    </row>
    <row r="87" spans="1:5" ht="12.75">
      <c r="A87" s="30" t="s">
        <v>41</v>
      </c>
      <c r="E87" s="31" t="s">
        <v>36</v>
      </c>
    </row>
    <row r="88" spans="1:5" ht="25.5">
      <c r="A88" t="s">
        <v>43</v>
      </c>
      <c r="E88" s="29" t="s">
        <v>143</v>
      </c>
    </row>
    <row r="89" spans="1:16" ht="12.75">
      <c r="A89" s="19" t="s">
        <v>34</v>
      </c>
      <c s="23" t="s">
        <v>144</v>
      </c>
      <c s="23" t="s">
        <v>145</v>
      </c>
      <c s="19" t="s">
        <v>36</v>
      </c>
      <c s="24" t="s">
        <v>146</v>
      </c>
      <c s="25" t="s">
        <v>136</v>
      </c>
      <c s="26">
        <v>9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39</v>
      </c>
      <c r="E90" s="29" t="s">
        <v>147</v>
      </c>
    </row>
    <row r="91" spans="1:5" ht="12.75">
      <c r="A91" s="30" t="s">
        <v>41</v>
      </c>
      <c r="E91" s="31" t="s">
        <v>36</v>
      </c>
    </row>
    <row r="92" spans="1:5" ht="25.5">
      <c r="A92" t="s">
        <v>43</v>
      </c>
      <c r="E92" s="29" t="s">
        <v>143</v>
      </c>
    </row>
    <row r="93" spans="1:16" ht="12.75">
      <c r="A93" s="19" t="s">
        <v>34</v>
      </c>
      <c s="23" t="s">
        <v>148</v>
      </c>
      <c s="23" t="s">
        <v>149</v>
      </c>
      <c s="19" t="s">
        <v>36</v>
      </c>
      <c s="24" t="s">
        <v>150</v>
      </c>
      <c s="25" t="s">
        <v>136</v>
      </c>
      <c s="26">
        <v>2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39</v>
      </c>
      <c r="E94" s="29" t="s">
        <v>151</v>
      </c>
    </row>
    <row r="95" spans="1:5" ht="12.75">
      <c r="A95" s="30" t="s">
        <v>41</v>
      </c>
      <c r="E95" s="31" t="s">
        <v>36</v>
      </c>
    </row>
    <row r="96" spans="1:5" ht="25.5">
      <c r="A96" t="s">
        <v>43</v>
      </c>
      <c r="E96" s="29" t="s">
        <v>143</v>
      </c>
    </row>
    <row r="97" spans="1:18" ht="12.75" customHeight="1">
      <c r="A97" s="5" t="s">
        <v>32</v>
      </c>
      <c s="5"/>
      <c s="35" t="s">
        <v>29</v>
      </c>
      <c s="5"/>
      <c s="21" t="s">
        <v>152</v>
      </c>
      <c s="5"/>
      <c s="5"/>
      <c s="5"/>
      <c s="36">
        <f>0+Q97</f>
      </c>
      <c r="O97">
        <f>0+R97</f>
      </c>
      <c r="Q97">
        <f>0+I98+I102+I106+I110+I114+I118+I122+I126</f>
      </c>
      <c>
        <f>0+O98+O102+O106+O110+O114+O118+O122+O126</f>
      </c>
    </row>
    <row r="98" spans="1:16" ht="25.5">
      <c r="A98" s="19" t="s">
        <v>34</v>
      </c>
      <c s="23" t="s">
        <v>153</v>
      </c>
      <c s="23" t="s">
        <v>154</v>
      </c>
      <c s="19" t="s">
        <v>155</v>
      </c>
      <c s="24" t="s">
        <v>156</v>
      </c>
      <c s="25" t="s">
        <v>61</v>
      </c>
      <c s="26">
        <v>127.375</v>
      </c>
      <c s="27">
        <v>0</v>
      </c>
      <c s="27">
        <f>ROUND(ROUND(H98,2)*ROUND(G98,3),2)</f>
      </c>
      <c r="O98">
        <f>(I98*21)/100</f>
      </c>
      <c t="s">
        <v>12</v>
      </c>
    </row>
    <row r="99" spans="1:5" ht="76.5">
      <c r="A99" s="28" t="s">
        <v>39</v>
      </c>
      <c r="E99" s="29" t="s">
        <v>157</v>
      </c>
    </row>
    <row r="100" spans="1:5" ht="12.75">
      <c r="A100" s="30" t="s">
        <v>41</v>
      </c>
      <c r="E100" s="31" t="s">
        <v>158</v>
      </c>
    </row>
    <row r="101" spans="1:5" ht="38.25">
      <c r="A101" t="s">
        <v>43</v>
      </c>
      <c r="E101" s="29" t="s">
        <v>159</v>
      </c>
    </row>
    <row r="102" spans="1:16" ht="25.5">
      <c r="A102" s="19" t="s">
        <v>34</v>
      </c>
      <c s="23" t="s">
        <v>160</v>
      </c>
      <c s="23" t="s">
        <v>154</v>
      </c>
      <c s="19" t="s">
        <v>161</v>
      </c>
      <c s="24" t="s">
        <v>156</v>
      </c>
      <c s="25" t="s">
        <v>61</v>
      </c>
      <c s="26">
        <v>11.25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38.25">
      <c r="A103" s="28" t="s">
        <v>39</v>
      </c>
      <c r="E103" s="29" t="s">
        <v>162</v>
      </c>
    </row>
    <row r="104" spans="1:5" ht="12.75">
      <c r="A104" s="30" t="s">
        <v>41</v>
      </c>
      <c r="E104" s="31" t="s">
        <v>163</v>
      </c>
    </row>
    <row r="105" spans="1:5" ht="38.25">
      <c r="A105" t="s">
        <v>43</v>
      </c>
      <c r="E105" s="29" t="s">
        <v>159</v>
      </c>
    </row>
    <row r="106" spans="1:16" ht="25.5">
      <c r="A106" s="19" t="s">
        <v>34</v>
      </c>
      <c s="23" t="s">
        <v>164</v>
      </c>
      <c s="23" t="s">
        <v>154</v>
      </c>
      <c s="19" t="s">
        <v>165</v>
      </c>
      <c s="24" t="s">
        <v>156</v>
      </c>
      <c s="25" t="s">
        <v>61</v>
      </c>
      <c s="26">
        <v>7.5</v>
      </c>
      <c s="27">
        <v>0</v>
      </c>
      <c s="27">
        <f>ROUND(ROUND(H106,2)*ROUND(G106,3),2)</f>
      </c>
      <c r="O106">
        <f>(I106*21)/100</f>
      </c>
      <c t="s">
        <v>12</v>
      </c>
    </row>
    <row r="107" spans="1:5" ht="25.5">
      <c r="A107" s="28" t="s">
        <v>39</v>
      </c>
      <c r="E107" s="29" t="s">
        <v>166</v>
      </c>
    </row>
    <row r="108" spans="1:5" ht="12.75">
      <c r="A108" s="30" t="s">
        <v>41</v>
      </c>
      <c r="E108" s="31" t="s">
        <v>167</v>
      </c>
    </row>
    <row r="109" spans="1:5" ht="38.25">
      <c r="A109" t="s">
        <v>43</v>
      </c>
      <c r="E109" s="29" t="s">
        <v>159</v>
      </c>
    </row>
    <row r="110" spans="1:16" ht="25.5">
      <c r="A110" s="19" t="s">
        <v>34</v>
      </c>
      <c s="23" t="s">
        <v>168</v>
      </c>
      <c s="23" t="s">
        <v>169</v>
      </c>
      <c s="19" t="s">
        <v>155</v>
      </c>
      <c s="24" t="s">
        <v>170</v>
      </c>
      <c s="25" t="s">
        <v>61</v>
      </c>
      <c s="26">
        <v>127.375</v>
      </c>
      <c s="27">
        <v>0</v>
      </c>
      <c s="27">
        <f>ROUND(ROUND(H110,2)*ROUND(G110,3),2)</f>
      </c>
      <c r="O110">
        <f>(I110*21)/100</f>
      </c>
      <c t="s">
        <v>12</v>
      </c>
    </row>
    <row r="111" spans="1:5" ht="76.5">
      <c r="A111" s="28" t="s">
        <v>39</v>
      </c>
      <c r="E111" s="29" t="s">
        <v>157</v>
      </c>
    </row>
    <row r="112" spans="1:5" ht="12.75">
      <c r="A112" s="30" t="s">
        <v>41</v>
      </c>
      <c r="E112" s="31" t="s">
        <v>171</v>
      </c>
    </row>
    <row r="113" spans="1:5" ht="38.25">
      <c r="A113" t="s">
        <v>43</v>
      </c>
      <c r="E113" s="29" t="s">
        <v>159</v>
      </c>
    </row>
    <row r="114" spans="1:16" ht="25.5">
      <c r="A114" s="19" t="s">
        <v>34</v>
      </c>
      <c s="23" t="s">
        <v>172</v>
      </c>
      <c s="23" t="s">
        <v>169</v>
      </c>
      <c s="19" t="s">
        <v>161</v>
      </c>
      <c s="24" t="s">
        <v>170</v>
      </c>
      <c s="25" t="s">
        <v>61</v>
      </c>
      <c s="26">
        <v>11.25</v>
      </c>
      <c s="27">
        <v>0</v>
      </c>
      <c s="27">
        <f>ROUND(ROUND(H114,2)*ROUND(G114,3),2)</f>
      </c>
      <c r="O114">
        <f>(I114*21)/100</f>
      </c>
      <c t="s">
        <v>12</v>
      </c>
    </row>
    <row r="115" spans="1:5" ht="38.25">
      <c r="A115" s="28" t="s">
        <v>39</v>
      </c>
      <c r="E115" s="29" t="s">
        <v>162</v>
      </c>
    </row>
    <row r="116" spans="1:5" ht="12.75">
      <c r="A116" s="30" t="s">
        <v>41</v>
      </c>
      <c r="E116" s="31" t="s">
        <v>163</v>
      </c>
    </row>
    <row r="117" spans="1:5" ht="38.25">
      <c r="A117" t="s">
        <v>43</v>
      </c>
      <c r="E117" s="29" t="s">
        <v>159</v>
      </c>
    </row>
    <row r="118" spans="1:16" ht="25.5">
      <c r="A118" s="19" t="s">
        <v>34</v>
      </c>
      <c s="23" t="s">
        <v>173</v>
      </c>
      <c s="23" t="s">
        <v>169</v>
      </c>
      <c s="19" t="s">
        <v>174</v>
      </c>
      <c s="24" t="s">
        <v>170</v>
      </c>
      <c s="25" t="s">
        <v>61</v>
      </c>
      <c s="26">
        <v>16</v>
      </c>
      <c s="27">
        <v>0</v>
      </c>
      <c s="27">
        <f>ROUND(ROUND(H118,2)*ROUND(G118,3),2)</f>
      </c>
      <c r="O118">
        <f>(I118*21)/100</f>
      </c>
      <c t="s">
        <v>12</v>
      </c>
    </row>
    <row r="119" spans="1:5" ht="25.5">
      <c r="A119" s="28" t="s">
        <v>39</v>
      </c>
      <c r="E119" s="29" t="s">
        <v>175</v>
      </c>
    </row>
    <row r="120" spans="1:5" ht="12.75">
      <c r="A120" s="30" t="s">
        <v>41</v>
      </c>
      <c r="E120" s="31" t="s">
        <v>176</v>
      </c>
    </row>
    <row r="121" spans="1:5" ht="38.25">
      <c r="A121" t="s">
        <v>43</v>
      </c>
      <c r="E121" s="29" t="s">
        <v>159</v>
      </c>
    </row>
    <row r="122" spans="1:16" ht="12.75">
      <c r="A122" s="19" t="s">
        <v>34</v>
      </c>
      <c s="23" t="s">
        <v>177</v>
      </c>
      <c s="23" t="s">
        <v>178</v>
      </c>
      <c s="19" t="s">
        <v>36</v>
      </c>
      <c s="24" t="s">
        <v>179</v>
      </c>
      <c s="25" t="s">
        <v>56</v>
      </c>
      <c s="26">
        <v>700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39</v>
      </c>
      <c r="E123" s="29" t="s">
        <v>180</v>
      </c>
    </row>
    <row r="124" spans="1:5" ht="12.75">
      <c r="A124" s="30" t="s">
        <v>41</v>
      </c>
      <c r="E124" s="31" t="s">
        <v>130</v>
      </c>
    </row>
    <row r="125" spans="1:5" ht="25.5">
      <c r="A125" t="s">
        <v>43</v>
      </c>
      <c r="E125" s="29" t="s">
        <v>181</v>
      </c>
    </row>
    <row r="126" spans="1:16" ht="12.75">
      <c r="A126" s="19" t="s">
        <v>34</v>
      </c>
      <c s="23" t="s">
        <v>182</v>
      </c>
      <c s="23" t="s">
        <v>183</v>
      </c>
      <c s="19" t="s">
        <v>36</v>
      </c>
      <c s="24" t="s">
        <v>184</v>
      </c>
      <c s="25" t="s">
        <v>136</v>
      </c>
      <c s="26">
        <v>1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25.5">
      <c r="A127" s="28" t="s">
        <v>39</v>
      </c>
      <c r="E127" s="29" t="s">
        <v>185</v>
      </c>
    </row>
    <row r="128" spans="1:5" ht="12.75">
      <c r="A128" s="30" t="s">
        <v>41</v>
      </c>
      <c r="E128" s="31" t="s">
        <v>36</v>
      </c>
    </row>
    <row r="129" spans="1:5" ht="51">
      <c r="A129" t="s">
        <v>43</v>
      </c>
      <c r="E129" s="29" t="s">
        <v>186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