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ac\Documents\výrobní plány\výrobní plány 2023\aktuální MR 2\podklady pro soutěže\SLURRY SEAL 2023\zkouška\"/>
    </mc:Choice>
  </mc:AlternateContent>
  <bookViews>
    <workbookView xWindow="240" yWindow="120" windowWidth="14940" windowHeight="9228" activeTab="4"/>
  </bookViews>
  <sheets>
    <sheet name="Rekapitulace" sheetId="3" r:id="rId1"/>
    <sheet name="000_1-Vedlejší" sheetId="2" r:id="rId2"/>
    <sheet name="000_2-Vedlejší" sheetId="5" r:id="rId3"/>
    <sheet name="SO 101" sheetId="1" r:id="rId4"/>
    <sheet name="SO 102" sheetId="4" r:id="rId5"/>
  </sheets>
  <calcPr calcId="162913"/>
</workbook>
</file>

<file path=xl/calcChain.xml><?xml version="1.0" encoding="utf-8"?>
<calcChain xmlns="http://schemas.openxmlformats.org/spreadsheetml/2006/main">
  <c r="G7" i="5" l="1"/>
  <c r="G19" i="4"/>
  <c r="G16" i="4"/>
  <c r="G15" i="4" s="1"/>
  <c r="G3" i="4" s="1"/>
  <c r="C14" i="3" s="1"/>
  <c r="D14" i="3" s="1"/>
  <c r="E14" i="3" s="1"/>
  <c r="G11" i="4"/>
  <c r="G10" i="4"/>
  <c r="O6" i="5" l="1"/>
  <c r="G6" i="5"/>
  <c r="G3" i="5"/>
  <c r="C13" i="3" s="1"/>
  <c r="D13" i="3" s="1"/>
  <c r="E13" i="3" s="1"/>
  <c r="M7" i="5"/>
  <c r="P6" i="5" s="1"/>
  <c r="M6" i="5" s="1"/>
  <c r="B11" i="3" l="1"/>
  <c r="G19" i="1"/>
  <c r="G16" i="1"/>
  <c r="G15" i="1" l="1"/>
  <c r="G7" i="2"/>
  <c r="G6" i="2" s="1"/>
  <c r="O6" i="2" l="1"/>
  <c r="M7" i="2"/>
  <c r="P6" i="2" s="1"/>
  <c r="M6" i="2" s="1"/>
  <c r="G3" i="2" l="1"/>
  <c r="C10" i="3" s="1"/>
  <c r="D10" i="3" l="1"/>
  <c r="E10" i="3" s="1"/>
  <c r="G11" i="1" l="1"/>
  <c r="G10" i="1" s="1"/>
  <c r="G3" i="1" s="1"/>
  <c r="C11" i="3" s="1"/>
  <c r="C6" i="3" s="1"/>
  <c r="D11" i="3" l="1"/>
  <c r="E11" i="3" s="1"/>
  <c r="C7" i="3" s="1"/>
</calcChain>
</file>

<file path=xl/sharedStrings.xml><?xml version="1.0" encoding="utf-8"?>
<sst xmlns="http://schemas.openxmlformats.org/spreadsheetml/2006/main" count="112" uniqueCount="53">
  <si>
    <t>Poř.
č.pol.</t>
  </si>
  <si>
    <t>1</t>
  </si>
  <si>
    <t>Kód
položky</t>
  </si>
  <si>
    <t>Název položky</t>
  </si>
  <si>
    <t>jednotka</t>
  </si>
  <si>
    <t>Počet
jednotek</t>
  </si>
  <si>
    <t>CENA</t>
  </si>
  <si>
    <t>jednotková</t>
  </si>
  <si>
    <t>celkem</t>
  </si>
  <si>
    <t>5</t>
  </si>
  <si>
    <t>9</t>
  </si>
  <si>
    <t>Všeobecné konstrukce a práce</t>
  </si>
  <si>
    <t>0</t>
  </si>
  <si>
    <t>Komunikace</t>
  </si>
  <si>
    <t>579101311</t>
  </si>
  <si>
    <t xml:space="preserve">M2        </t>
  </si>
  <si>
    <t>DPH</t>
  </si>
  <si>
    <t>Firma: Správa a údržba silnic Jihomoravského kraje, příspěvková organizace kraje</t>
  </si>
  <si>
    <t>Soupis prací objektu</t>
  </si>
  <si>
    <t xml:space="preserve">Stavba: </t>
  </si>
  <si>
    <t>2</t>
  </si>
  <si>
    <t>Rozpočet:</t>
  </si>
  <si>
    <t>KPL</t>
  </si>
  <si>
    <t>Rekapitulace ceny</t>
  </si>
  <si>
    <t>Celková cena bez DPH:</t>
  </si>
  <si>
    <t>Celková cena s DPH:</t>
  </si>
  <si>
    <t>Cena bez DPH</t>
  </si>
  <si>
    <t>Cena s DPH</t>
  </si>
  <si>
    <t>SO 101</t>
  </si>
  <si>
    <t>Ostatní konstrukce a práce</t>
  </si>
  <si>
    <t>OČIŠTĚNÍ VOZOVEK ZAMETENÍM</t>
  </si>
  <si>
    <t>zaměřeno na stavbě</t>
  </si>
  <si>
    <t>položka zahrnuje očištění předepsaným způsobem včetně odklizení vzniklého odpadu</t>
  </si>
  <si>
    <t>M2</t>
  </si>
  <si>
    <t>OČIŠTĚNÍ ASFALTOVÝCH VOZOVEK UMYTÍM VODOU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</si>
  <si>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</si>
  <si>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1-Vedlejší</t>
  </si>
  <si>
    <t>KALOVÝ ZÁKRYT OBRUSNÉ VRSTVY KOMUNIKACE METODOU SLURRY SEAL DVOUVRSTVÝ TL. 12 mm</t>
  </si>
  <si>
    <t>III/3988 Vr. Ves - Štítary</t>
  </si>
  <si>
    <t>OTSKP 2022</t>
  </si>
  <si>
    <t>Slurry Seal 2023</t>
  </si>
  <si>
    <t>SO 102</t>
  </si>
  <si>
    <t>III/4136,4139 Lesonice po kanalizaci</t>
  </si>
  <si>
    <t>2-Vedlejší</t>
  </si>
  <si>
    <t>III/3988 Vr. Ves - Štítary - Vedlejší a ostatní náklady</t>
  </si>
  <si>
    <t>III/4136,4139 Lesonice po kanalizaci - Vedlejší a ostatní náklady</t>
  </si>
  <si>
    <t>000_1-Vedlejší</t>
  </si>
  <si>
    <t>III/413,4139 Lesonice po kanaizaci - Vedlejší a ostatní náklady</t>
  </si>
  <si>
    <t>III/413,4139 Lesonice po kanalizaci</t>
  </si>
  <si>
    <t>000_2-Vedlejší</t>
  </si>
  <si>
    <t>Stavba: Slurry Seal 2023</t>
  </si>
  <si>
    <t>POMOC PRÁCE ZŘÍZ NEBO ZAJIŠŤ OBJÍŽĎKY A PŘÍSTUP CESTY</t>
  </si>
  <si>
    <t>Přechodná úprava dopravního značení a objízdných tras, vč. údržby a úprav během stavebních prací v souladu s TP66 - II. vydání "Zásady pro označování pracovních míst na PK" a s platnými předpisy pro navrhování DZ na PK, vč. vyhlášky č. 294/2015 Sb.                                                                                                         Stávající svislé DZ se pro potřeby PDZ zachovají a dle potřeby zakryjí, upraví nebo dopní. Přechodné SDZ (značky, směrovací desky, závory, semaforová souprava, světla) se umístí na nosičích a podkladních deskách včetně nutných přesunů dle jednotlivých fází (etap) výstavby, dodávky, montáže, demontáže, vč. všech potřebných povolení k uzavírce.                                                                               Vše v režii zhotovitele.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</si>
</sst>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.00"/>
  </numFmts>
  <fonts count="10" x14ac:knownFonts="1">
    <font>
      <sz val="10"/>
      <name val="Arial"/>
    </font>
    <font>
      <sz val="10"/>
      <name val="Arial"/>
    </font>
    <font>
      <sz val="10"/>
      <color rgb="FFFFFFFF"/>
      <name val="Arial"/>
    </font>
    <font>
      <b/>
      <sz val="10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1" fillId="0" borderId="0" xfId="2"/>
    <xf numFmtId="4" fontId="0" fillId="0" borderId="1" xfId="1" applyNumberFormat="1" applyFont="1" applyBorder="1" applyAlignment="1">
      <alignment horizontal="right"/>
    </xf>
    <xf numFmtId="0" fontId="0" fillId="0" borderId="1" xfId="1" applyFont="1" applyBorder="1" applyAlignment="1">
      <alignment horizontal="right" vertical="center"/>
    </xf>
    <xf numFmtId="0" fontId="0" fillId="0" borderId="1" xfId="1" applyFont="1" applyBorder="1" applyAlignment="1">
      <alignment vertical="center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vertical="center"/>
      <protection locked="0"/>
    </xf>
    <xf numFmtId="164" fontId="4" fillId="0" borderId="9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vertical="center"/>
      <protection locked="0"/>
    </xf>
    <xf numFmtId="164" fontId="4" fillId="0" borderId="13" xfId="0" applyNumberFormat="1" applyFont="1" applyFill="1" applyBorder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64" fontId="8" fillId="2" borderId="1" xfId="0" applyNumberFormat="1" applyFont="1" applyFill="1" applyBorder="1" applyAlignment="1" applyProtection="1">
      <alignment vertical="center"/>
    </xf>
    <xf numFmtId="0" fontId="7" fillId="2" borderId="1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4" fontId="4" fillId="0" borderId="1" xfId="1" applyNumberFormat="1" applyFont="1" applyBorder="1" applyAlignment="1">
      <alignment horizontal="right"/>
    </xf>
    <xf numFmtId="0" fontId="4" fillId="0" borderId="0" xfId="2" applyFont="1"/>
    <xf numFmtId="0" fontId="2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2" borderId="0" xfId="1" applyFont="1" applyFill="1"/>
    <xf numFmtId="0" fontId="8" fillId="2" borderId="0" xfId="1" applyFont="1" applyFill="1" applyAlignment="1">
      <alignment horizontal="right"/>
    </xf>
    <xf numFmtId="4" fontId="8" fillId="2" borderId="0" xfId="1" applyNumberFormat="1" applyFont="1" applyFill="1" applyAlignment="1">
      <alignment horizontal="right"/>
    </xf>
    <xf numFmtId="0" fontId="4" fillId="2" borderId="2" xfId="1" applyFont="1" applyFill="1" applyBorder="1"/>
    <xf numFmtId="0" fontId="4" fillId="2" borderId="1" xfId="1" applyFont="1" applyFill="1" applyBorder="1" applyAlignment="1">
      <alignment horizontal="center"/>
    </xf>
    <xf numFmtId="0" fontId="1" fillId="0" borderId="0" xfId="2" applyAlignment="1">
      <alignment vertical="center"/>
    </xf>
    <xf numFmtId="0" fontId="0" fillId="3" borderId="12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right" vertical="center"/>
    </xf>
    <xf numFmtId="0" fontId="3" fillId="3" borderId="5" xfId="1" applyFont="1" applyFill="1" applyBorder="1" applyAlignment="1">
      <alignment vertical="center" wrapText="1"/>
    </xf>
    <xf numFmtId="0" fontId="0" fillId="3" borderId="5" xfId="1" applyFont="1" applyFill="1" applyBorder="1" applyAlignment="1">
      <alignment vertical="center"/>
    </xf>
    <xf numFmtId="4" fontId="3" fillId="3" borderId="7" xfId="1" applyNumberFormat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4" fontId="0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0" fontId="1" fillId="0" borderId="1" xfId="2" applyBorder="1" applyAlignment="1">
      <alignment vertical="center"/>
    </xf>
    <xf numFmtId="2" fontId="1" fillId="0" borderId="1" xfId="2" applyNumberFormat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2" borderId="0" xfId="1" applyFont="1" applyFill="1"/>
    <xf numFmtId="0" fontId="9" fillId="2" borderId="0" xfId="1" applyFont="1" applyFill="1" applyAlignment="1">
      <alignment horizontal="center" vertical="center"/>
    </xf>
    <xf numFmtId="0" fontId="9" fillId="2" borderId="0" xfId="1" applyFont="1" applyFill="1"/>
    <xf numFmtId="0" fontId="7" fillId="2" borderId="0" xfId="1" applyFont="1" applyFill="1"/>
    <xf numFmtId="0" fontId="5" fillId="2" borderId="0" xfId="1" applyFont="1" applyFill="1"/>
    <xf numFmtId="0" fontId="8" fillId="2" borderId="1" xfId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</cellXfs>
  <cellStyles count="3">
    <cellStyle name="Normal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2" sqref="B2:B3"/>
    </sheetView>
  </sheetViews>
  <sheetFormatPr defaultColWidth="9.109375" defaultRowHeight="12.75" customHeight="1" x14ac:dyDescent="0.25"/>
  <cols>
    <col min="1" max="1" width="25.6640625" style="1" customWidth="1"/>
    <col min="2" max="2" width="66.6640625" style="1" customWidth="1"/>
    <col min="3" max="5" width="20.6640625" style="1" customWidth="1"/>
    <col min="6" max="16384" width="9.109375" style="1"/>
  </cols>
  <sheetData>
    <row r="1" spans="1:5" ht="12.75" customHeight="1" x14ac:dyDescent="0.25">
      <c r="A1" s="103"/>
      <c r="B1" s="75" t="s">
        <v>17</v>
      </c>
      <c r="C1" s="75"/>
      <c r="D1" s="75"/>
      <c r="E1" s="75"/>
    </row>
    <row r="2" spans="1:5" ht="12.75" customHeight="1" x14ac:dyDescent="0.25">
      <c r="A2" s="103"/>
      <c r="B2" s="104" t="s">
        <v>23</v>
      </c>
      <c r="C2" s="75"/>
      <c r="D2" s="75"/>
      <c r="E2" s="75"/>
    </row>
    <row r="3" spans="1:5" ht="20.100000000000001" customHeight="1" x14ac:dyDescent="0.25">
      <c r="A3" s="103"/>
      <c r="B3" s="103"/>
      <c r="C3" s="75"/>
      <c r="D3" s="75"/>
      <c r="E3" s="75"/>
    </row>
    <row r="4" spans="1:5" ht="20.100000000000001" customHeight="1" x14ac:dyDescent="0.4">
      <c r="A4" s="75"/>
      <c r="B4" s="105" t="s">
        <v>50</v>
      </c>
      <c r="C4" s="103"/>
      <c r="D4" s="103"/>
      <c r="E4" s="75" t="s">
        <v>39</v>
      </c>
    </row>
    <row r="5" spans="1:5" ht="12.75" customHeight="1" x14ac:dyDescent="0.25">
      <c r="A5" s="75"/>
      <c r="B5" s="103"/>
      <c r="C5" s="103"/>
      <c r="D5" s="103"/>
      <c r="E5" s="75"/>
    </row>
    <row r="6" spans="1:5" ht="12.75" customHeight="1" x14ac:dyDescent="0.25">
      <c r="A6" s="75"/>
      <c r="B6" s="76" t="s">
        <v>24</v>
      </c>
      <c r="C6" s="77">
        <f>SUM(C10:C14)</f>
        <v>0</v>
      </c>
      <c r="D6" s="75"/>
      <c r="E6" s="75"/>
    </row>
    <row r="7" spans="1:5" ht="12.75" customHeight="1" x14ac:dyDescent="0.25">
      <c r="A7" s="75"/>
      <c r="B7" s="76" t="s">
        <v>25</v>
      </c>
      <c r="C7" s="77">
        <f>SUM(E10:E14)</f>
        <v>0</v>
      </c>
      <c r="D7" s="75"/>
      <c r="E7" s="75"/>
    </row>
    <row r="8" spans="1:5" ht="12.75" customHeight="1" x14ac:dyDescent="0.25">
      <c r="A8" s="78"/>
      <c r="B8" s="78"/>
      <c r="C8" s="78"/>
      <c r="D8" s="78"/>
      <c r="E8" s="78"/>
    </row>
    <row r="9" spans="1:5" ht="12.75" customHeight="1" x14ac:dyDescent="0.25">
      <c r="A9" s="79"/>
      <c r="B9" s="79"/>
      <c r="C9" s="79" t="s">
        <v>26</v>
      </c>
      <c r="D9" s="79" t="s">
        <v>16</v>
      </c>
      <c r="E9" s="79" t="s">
        <v>27</v>
      </c>
    </row>
    <row r="10" spans="1:5" ht="12.75" customHeight="1" x14ac:dyDescent="0.25">
      <c r="A10" s="68" t="s">
        <v>46</v>
      </c>
      <c r="B10" s="68" t="s">
        <v>44</v>
      </c>
      <c r="C10" s="2">
        <f>'000_1-Vedlejší'!G3</f>
        <v>0</v>
      </c>
      <c r="D10" s="2">
        <f>C10*0.21</f>
        <v>0</v>
      </c>
      <c r="E10" s="2">
        <f>C10+D10</f>
        <v>0</v>
      </c>
    </row>
    <row r="11" spans="1:5" s="70" customFormat="1" ht="12.75" customHeight="1" x14ac:dyDescent="0.25">
      <c r="A11" s="68" t="s">
        <v>28</v>
      </c>
      <c r="B11" s="68" t="str">
        <f>'SO 101'!C4</f>
        <v>III/3988 Vr. Ves - Štítary</v>
      </c>
      <c r="C11" s="69">
        <f>'SO 101'!G3</f>
        <v>0</v>
      </c>
      <c r="D11" s="69">
        <f>C11*0.21</f>
        <v>0</v>
      </c>
      <c r="E11" s="69">
        <f>C11+D11</f>
        <v>0</v>
      </c>
    </row>
    <row r="13" spans="1:5" ht="12.75" customHeight="1" x14ac:dyDescent="0.25">
      <c r="A13" s="68" t="s">
        <v>49</v>
      </c>
      <c r="B13" s="68" t="s">
        <v>47</v>
      </c>
      <c r="C13" s="2">
        <f>'000_2-Vedlejší'!G3</f>
        <v>0</v>
      </c>
      <c r="D13" s="2">
        <f>C13*0.21</f>
        <v>0</v>
      </c>
      <c r="E13" s="2">
        <f>C13+D13</f>
        <v>0</v>
      </c>
    </row>
    <row r="14" spans="1:5" ht="12.75" customHeight="1" x14ac:dyDescent="0.25">
      <c r="A14" s="68" t="s">
        <v>41</v>
      </c>
      <c r="B14" s="68" t="s">
        <v>48</v>
      </c>
      <c r="C14" s="69">
        <f>'SO 102'!G3</f>
        <v>0</v>
      </c>
      <c r="D14" s="69">
        <f>C14*0.21</f>
        <v>0</v>
      </c>
      <c r="E14" s="69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workbookViewId="0">
      <pane ySplit="1" topLeftCell="A2" activePane="bottomLeft" state="frozen"/>
      <selection pane="bottomLeft" activeCell="C2" sqref="C2"/>
    </sheetView>
  </sheetViews>
  <sheetFormatPr defaultColWidth="9.109375" defaultRowHeight="12.75" customHeight="1" x14ac:dyDescent="0.25"/>
  <cols>
    <col min="1" max="1" width="11.6640625" style="80" customWidth="1"/>
    <col min="2" max="2" width="14.6640625" style="80" customWidth="1"/>
    <col min="3" max="3" width="70.6640625" style="80" customWidth="1"/>
    <col min="4" max="4" width="11.6640625" style="80" customWidth="1"/>
    <col min="5" max="7" width="16.6640625" style="80" customWidth="1"/>
    <col min="8" max="12" width="9.109375" style="80"/>
    <col min="13" max="16" width="9.109375" style="80" hidden="1" customWidth="1"/>
    <col min="17" max="16384" width="9.109375" style="80"/>
  </cols>
  <sheetData>
    <row r="1" spans="1:16" ht="12.75" customHeight="1" x14ac:dyDescent="0.25">
      <c r="A1" s="5"/>
      <c r="B1" s="5"/>
      <c r="C1" s="5" t="s">
        <v>17</v>
      </c>
      <c r="D1" s="6"/>
      <c r="E1" s="5"/>
      <c r="F1" s="5"/>
      <c r="G1" s="5"/>
    </row>
    <row r="2" spans="1:16" ht="20.100000000000001" customHeight="1" x14ac:dyDescent="0.25">
      <c r="A2" s="5"/>
      <c r="B2" s="5"/>
      <c r="C2" s="8" t="s">
        <v>18</v>
      </c>
      <c r="D2" s="6"/>
      <c r="E2" s="5"/>
      <c r="F2" s="9"/>
      <c r="G2" s="9"/>
    </row>
    <row r="3" spans="1:16" ht="20.100000000000001" customHeight="1" x14ac:dyDescent="0.25">
      <c r="A3" s="10" t="s">
        <v>19</v>
      </c>
      <c r="B3" s="10"/>
      <c r="C3" s="11" t="s">
        <v>40</v>
      </c>
      <c r="D3" s="51"/>
      <c r="E3" s="52"/>
      <c r="F3" s="66" t="s">
        <v>36</v>
      </c>
      <c r="G3" s="67">
        <f>G6</f>
        <v>0</v>
      </c>
    </row>
    <row r="4" spans="1:16" ht="15.75" customHeight="1" x14ac:dyDescent="0.25">
      <c r="A4" s="12" t="s">
        <v>21</v>
      </c>
      <c r="B4" s="12">
        <v>1</v>
      </c>
      <c r="C4" s="13" t="s">
        <v>44</v>
      </c>
      <c r="D4" s="53"/>
      <c r="E4" s="54"/>
      <c r="F4" s="55"/>
      <c r="G4" s="55"/>
    </row>
    <row r="5" spans="1:16" ht="12.75" customHeight="1" x14ac:dyDescent="0.25">
      <c r="A5" s="71"/>
      <c r="B5" s="71"/>
      <c r="C5" s="71"/>
      <c r="D5" s="71"/>
      <c r="E5" s="71"/>
      <c r="F5" s="71"/>
      <c r="G5" s="71"/>
    </row>
    <row r="6" spans="1:16" ht="12.75" customHeight="1" x14ac:dyDescent="0.25">
      <c r="A6" s="81"/>
      <c r="B6" s="82" t="s">
        <v>12</v>
      </c>
      <c r="C6" s="83" t="s">
        <v>11</v>
      </c>
      <c r="D6" s="84"/>
      <c r="E6" s="84"/>
      <c r="F6" s="84"/>
      <c r="G6" s="85">
        <f>G7</f>
        <v>0</v>
      </c>
      <c r="M6" s="80" t="e">
        <f>0+P6</f>
        <v>#REF!</v>
      </c>
      <c r="O6" s="80" t="e">
        <f>0+G7+#REF!+#REF!</f>
        <v>#REF!</v>
      </c>
      <c r="P6" s="80" t="e">
        <f>0+M7+#REF!+#REF!</f>
        <v>#REF!</v>
      </c>
    </row>
    <row r="7" spans="1:16" ht="13.2" x14ac:dyDescent="0.25">
      <c r="A7" s="3" t="s">
        <v>1</v>
      </c>
      <c r="B7" s="3">
        <v>2710</v>
      </c>
      <c r="C7" s="4" t="s">
        <v>51</v>
      </c>
      <c r="D7" s="86" t="s">
        <v>22</v>
      </c>
      <c r="E7" s="87">
        <v>1</v>
      </c>
      <c r="F7" s="90"/>
      <c r="G7" s="88">
        <f>ROUND(ROUND(F7,2)*ROUND(E7,3),2)</f>
        <v>0</v>
      </c>
      <c r="M7" s="80">
        <f>(G7*21)/100</f>
        <v>0</v>
      </c>
      <c r="N7" s="80" t="s">
        <v>20</v>
      </c>
    </row>
    <row r="8" spans="1:16" ht="132" x14ac:dyDescent="0.25">
      <c r="A8" s="3"/>
      <c r="B8" s="3"/>
      <c r="C8" s="4" t="s">
        <v>52</v>
      </c>
      <c r="D8" s="86"/>
      <c r="E8" s="87"/>
      <c r="F8" s="90"/>
      <c r="G8" s="88"/>
    </row>
  </sheetData>
  <pageMargins left="0.75" right="0.75" top="1" bottom="1" header="0.5" footer="0.5"/>
  <pageSetup paperSize="9" fitToHeight="0" orientation="portrait" horizontalDpi="300" verticalDpi="300"/>
  <ignoredErrors>
    <ignoredError sqref="A6:B6 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workbookViewId="0">
      <pane ySplit="1" topLeftCell="A2" activePane="bottomLeft" state="frozen"/>
      <selection pane="bottomLeft" activeCell="C2" sqref="C2"/>
    </sheetView>
  </sheetViews>
  <sheetFormatPr defaultColWidth="9.109375" defaultRowHeight="12.75" customHeight="1" x14ac:dyDescent="0.25"/>
  <cols>
    <col min="1" max="1" width="11.6640625" style="80" customWidth="1"/>
    <col min="2" max="2" width="14.6640625" style="80" customWidth="1"/>
    <col min="3" max="3" width="70.6640625" style="80" customWidth="1"/>
    <col min="4" max="4" width="11.6640625" style="80" customWidth="1"/>
    <col min="5" max="7" width="16.6640625" style="80" customWidth="1"/>
    <col min="8" max="12" width="9.109375" style="80"/>
    <col min="13" max="16" width="9.109375" style="80" hidden="1" customWidth="1"/>
    <col min="17" max="16384" width="9.109375" style="80"/>
  </cols>
  <sheetData>
    <row r="1" spans="1:16" ht="12.75" customHeight="1" x14ac:dyDescent="0.25">
      <c r="A1" s="5"/>
      <c r="B1" s="5"/>
      <c r="C1" s="5" t="s">
        <v>17</v>
      </c>
      <c r="D1" s="6"/>
      <c r="E1" s="5"/>
      <c r="F1" s="5"/>
      <c r="G1" s="5"/>
    </row>
    <row r="2" spans="1:16" ht="20.100000000000001" customHeight="1" x14ac:dyDescent="0.25">
      <c r="A2" s="5"/>
      <c r="B2" s="5"/>
      <c r="C2" s="8" t="s">
        <v>18</v>
      </c>
      <c r="D2" s="6"/>
      <c r="E2" s="5"/>
      <c r="F2" s="9"/>
      <c r="G2" s="9"/>
    </row>
    <row r="3" spans="1:16" ht="20.100000000000001" customHeight="1" x14ac:dyDescent="0.25">
      <c r="A3" s="10" t="s">
        <v>19</v>
      </c>
      <c r="B3" s="10"/>
      <c r="C3" s="106" t="s">
        <v>40</v>
      </c>
      <c r="D3" s="107"/>
      <c r="E3" s="107"/>
      <c r="F3" s="66" t="s">
        <v>43</v>
      </c>
      <c r="G3" s="67">
        <f>G6</f>
        <v>0</v>
      </c>
    </row>
    <row r="4" spans="1:16" ht="15.75" customHeight="1" x14ac:dyDescent="0.25">
      <c r="A4" s="12" t="s">
        <v>21</v>
      </c>
      <c r="B4" s="12">
        <v>2</v>
      </c>
      <c r="C4" s="13" t="s">
        <v>45</v>
      </c>
      <c r="D4" s="53"/>
      <c r="E4" s="54"/>
      <c r="F4" s="55"/>
      <c r="G4" s="55"/>
    </row>
    <row r="5" spans="1:16" ht="12.75" customHeight="1" x14ac:dyDescent="0.25">
      <c r="A5" s="71"/>
      <c r="B5" s="71"/>
      <c r="C5" s="71"/>
      <c r="D5" s="71"/>
      <c r="E5" s="71"/>
      <c r="F5" s="71"/>
      <c r="G5" s="71"/>
    </row>
    <row r="6" spans="1:16" ht="12.75" customHeight="1" x14ac:dyDescent="0.25">
      <c r="A6" s="81"/>
      <c r="B6" s="82" t="s">
        <v>12</v>
      </c>
      <c r="C6" s="83" t="s">
        <v>11</v>
      </c>
      <c r="D6" s="84"/>
      <c r="E6" s="84"/>
      <c r="F6" s="84"/>
      <c r="G6" s="85">
        <f>G7</f>
        <v>0</v>
      </c>
      <c r="M6" s="80" t="e">
        <f>0+P6</f>
        <v>#REF!</v>
      </c>
      <c r="O6" s="80" t="e">
        <f>0+G7+#REF!+#REF!</f>
        <v>#REF!</v>
      </c>
      <c r="P6" s="80" t="e">
        <f>0+M7+#REF!+#REF!</f>
        <v>#REF!</v>
      </c>
    </row>
    <row r="7" spans="1:16" ht="13.2" x14ac:dyDescent="0.25">
      <c r="A7" s="3" t="s">
        <v>1</v>
      </c>
      <c r="B7" s="3">
        <v>2710</v>
      </c>
      <c r="C7" s="4" t="s">
        <v>51</v>
      </c>
      <c r="D7" s="86" t="s">
        <v>22</v>
      </c>
      <c r="E7" s="87">
        <v>1</v>
      </c>
      <c r="F7" s="90"/>
      <c r="G7" s="88">
        <f>ROUND(ROUND(F7,2)*ROUND(E7,3),2)</f>
        <v>0</v>
      </c>
      <c r="M7" s="80">
        <f>(G7*21)/100</f>
        <v>0</v>
      </c>
      <c r="N7" s="80" t="s">
        <v>20</v>
      </c>
    </row>
    <row r="8" spans="1:16" ht="132" x14ac:dyDescent="0.25">
      <c r="A8" s="3"/>
      <c r="B8" s="3"/>
      <c r="C8" s="4" t="s">
        <v>52</v>
      </c>
      <c r="D8" s="99"/>
      <c r="E8" s="100"/>
      <c r="F8" s="101"/>
      <c r="G8" s="102"/>
    </row>
  </sheetData>
  <mergeCells count="1">
    <mergeCell ref="C3:E3"/>
  </mergeCells>
  <pageMargins left="0.75" right="0.75" top="1" bottom="1" header="0.5" footer="0.5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activeCell="B20" sqref="B20"/>
    </sheetView>
  </sheetViews>
  <sheetFormatPr defaultColWidth="9.109375" defaultRowHeight="13.2" customHeight="1" x14ac:dyDescent="0.25"/>
  <cols>
    <col min="1" max="1" width="11.5546875" style="7" customWidth="1"/>
    <col min="2" max="2" width="10" style="7" customWidth="1"/>
    <col min="3" max="3" width="75.6640625" style="7" customWidth="1"/>
    <col min="4" max="4" width="8.6640625" style="20" customWidth="1"/>
    <col min="5" max="5" width="11.44140625" style="7" customWidth="1"/>
    <col min="6" max="6" width="12.33203125" style="7" customWidth="1"/>
    <col min="7" max="7" width="14.6640625" style="7" customWidth="1"/>
    <col min="8" max="16384" width="9.109375" style="7"/>
  </cols>
  <sheetData>
    <row r="1" spans="1:7" ht="13.2" customHeight="1" x14ac:dyDescent="0.25">
      <c r="A1" s="5"/>
      <c r="B1" s="5"/>
      <c r="C1" s="5" t="s">
        <v>17</v>
      </c>
      <c r="D1" s="6"/>
      <c r="E1" s="5"/>
      <c r="F1" s="5"/>
      <c r="G1" s="5"/>
    </row>
    <row r="2" spans="1:7" ht="20.100000000000001" customHeight="1" x14ac:dyDescent="0.25">
      <c r="A2" s="5"/>
      <c r="B2" s="5"/>
      <c r="C2" s="8" t="s">
        <v>18</v>
      </c>
      <c r="D2" s="6"/>
      <c r="E2" s="5"/>
      <c r="F2" s="9"/>
      <c r="G2" s="9"/>
    </row>
    <row r="3" spans="1:7" ht="20.100000000000001" customHeight="1" x14ac:dyDescent="0.25">
      <c r="A3" s="10" t="s">
        <v>19</v>
      </c>
      <c r="B3" s="10"/>
      <c r="C3" s="11" t="s">
        <v>40</v>
      </c>
      <c r="D3" s="51"/>
      <c r="E3" s="52"/>
      <c r="F3" s="66" t="s">
        <v>28</v>
      </c>
      <c r="G3" s="67">
        <f>G10+G15</f>
        <v>0</v>
      </c>
    </row>
    <row r="4" spans="1:7" ht="18" customHeight="1" x14ac:dyDescent="0.25">
      <c r="A4" s="12" t="s">
        <v>21</v>
      </c>
      <c r="B4" s="12" t="s">
        <v>28</v>
      </c>
      <c r="C4" s="11" t="s">
        <v>38</v>
      </c>
      <c r="D4" s="53"/>
      <c r="E4" s="54"/>
      <c r="F4" s="55"/>
      <c r="G4" s="55"/>
    </row>
    <row r="5" spans="1:7" ht="13.2" customHeight="1" x14ac:dyDescent="0.25">
      <c r="A5" s="23"/>
      <c r="B5" s="24"/>
      <c r="C5" s="24"/>
      <c r="D5" s="25"/>
      <c r="E5" s="23"/>
      <c r="F5" s="23"/>
      <c r="G5" s="23"/>
    </row>
    <row r="6" spans="1:7" ht="13.2" customHeight="1" x14ac:dyDescent="0.25">
      <c r="A6" s="110" t="s">
        <v>0</v>
      </c>
      <c r="B6" s="110" t="s">
        <v>2</v>
      </c>
      <c r="C6" s="110" t="s">
        <v>3</v>
      </c>
      <c r="D6" s="110" t="s">
        <v>4</v>
      </c>
      <c r="E6" s="110" t="s">
        <v>5</v>
      </c>
      <c r="F6" s="110" t="s">
        <v>6</v>
      </c>
      <c r="G6" s="110"/>
    </row>
    <row r="7" spans="1:7" ht="13.8" x14ac:dyDescent="0.25">
      <c r="A7" s="110"/>
      <c r="B7" s="110"/>
      <c r="C7" s="110"/>
      <c r="D7" s="110"/>
      <c r="E7" s="110"/>
      <c r="F7" s="26" t="s">
        <v>7</v>
      </c>
      <c r="G7" s="26" t="s">
        <v>8</v>
      </c>
    </row>
    <row r="8" spans="1:7" ht="13.8" x14ac:dyDescent="0.25">
      <c r="A8" s="26" t="s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</row>
    <row r="9" spans="1:7" ht="13.2" customHeight="1" x14ac:dyDescent="0.25">
      <c r="A9" s="23"/>
      <c r="B9" s="23"/>
      <c r="C9" s="23"/>
      <c r="D9" s="25"/>
      <c r="E9" s="23"/>
      <c r="F9" s="23"/>
      <c r="G9" s="23"/>
    </row>
    <row r="10" spans="1:7" ht="13.2" customHeight="1" x14ac:dyDescent="0.25">
      <c r="A10" s="109" t="s">
        <v>9</v>
      </c>
      <c r="B10" s="109"/>
      <c r="C10" s="27" t="s">
        <v>13</v>
      </c>
      <c r="D10" s="28"/>
      <c r="E10" s="27"/>
      <c r="F10" s="27"/>
      <c r="G10" s="65">
        <f>G11</f>
        <v>0</v>
      </c>
    </row>
    <row r="11" spans="1:7" ht="26.4" x14ac:dyDescent="0.25">
      <c r="A11" s="29">
        <v>1</v>
      </c>
      <c r="B11" s="64" t="s">
        <v>14</v>
      </c>
      <c r="C11" s="29" t="s">
        <v>37</v>
      </c>
      <c r="D11" s="26" t="s">
        <v>15</v>
      </c>
      <c r="E11" s="30">
        <v>12480</v>
      </c>
      <c r="F11" s="89"/>
      <c r="G11" s="30">
        <f>ROUND((F11*E11),2)</f>
        <v>0</v>
      </c>
    </row>
    <row r="12" spans="1:7" ht="13.8" x14ac:dyDescent="0.25">
      <c r="A12" s="31"/>
      <c r="B12" s="32"/>
      <c r="C12" s="14" t="s">
        <v>31</v>
      </c>
      <c r="D12" s="33"/>
      <c r="E12" s="34"/>
      <c r="F12" s="35"/>
      <c r="G12" s="36"/>
    </row>
    <row r="13" spans="1:7" ht="52.8" x14ac:dyDescent="0.25">
      <c r="A13" s="37"/>
      <c r="B13" s="38"/>
      <c r="C13" s="15" t="s">
        <v>35</v>
      </c>
      <c r="D13" s="39"/>
      <c r="E13" s="40"/>
      <c r="F13" s="41"/>
      <c r="G13" s="42"/>
    </row>
    <row r="14" spans="1:7" ht="13.2" customHeight="1" x14ac:dyDescent="0.25">
      <c r="A14" s="43"/>
      <c r="B14" s="44"/>
      <c r="C14" s="45"/>
      <c r="D14" s="46"/>
      <c r="E14" s="47"/>
      <c r="F14" s="47"/>
      <c r="G14" s="44"/>
    </row>
    <row r="15" spans="1:7" ht="13.2" customHeight="1" x14ac:dyDescent="0.25">
      <c r="A15" s="108" t="s">
        <v>10</v>
      </c>
      <c r="B15" s="108"/>
      <c r="C15" s="16" t="s">
        <v>29</v>
      </c>
      <c r="D15" s="17"/>
      <c r="E15" s="48"/>
      <c r="F15" s="48"/>
      <c r="G15" s="98">
        <f>G16+G19</f>
        <v>0</v>
      </c>
    </row>
    <row r="16" spans="1:7" ht="13.2" customHeight="1" x14ac:dyDescent="0.25">
      <c r="A16" s="18">
        <v>1</v>
      </c>
      <c r="B16" s="18">
        <v>938909311</v>
      </c>
      <c r="C16" s="19" t="s">
        <v>30</v>
      </c>
      <c r="D16" s="25" t="s">
        <v>33</v>
      </c>
      <c r="E16" s="72">
        <v>12480</v>
      </c>
      <c r="F16" s="91"/>
      <c r="G16" s="72">
        <f>E16*F16</f>
        <v>0</v>
      </c>
    </row>
    <row r="17" spans="1:7" ht="13.2" customHeight="1" x14ac:dyDescent="0.25">
      <c r="A17" s="56"/>
      <c r="B17" s="57"/>
      <c r="C17" s="14" t="s">
        <v>31</v>
      </c>
      <c r="D17" s="58"/>
      <c r="E17" s="73"/>
      <c r="F17" s="92"/>
      <c r="G17" s="93"/>
    </row>
    <row r="18" spans="1:7" ht="13.2" customHeight="1" x14ac:dyDescent="0.25">
      <c r="A18" s="59"/>
      <c r="B18" s="60"/>
      <c r="C18" s="14" t="s">
        <v>32</v>
      </c>
      <c r="D18" s="61"/>
      <c r="E18" s="74"/>
      <c r="F18" s="94"/>
      <c r="G18" s="95"/>
    </row>
    <row r="19" spans="1:7" ht="13.2" customHeight="1" x14ac:dyDescent="0.25">
      <c r="A19" s="21">
        <v>2</v>
      </c>
      <c r="B19" s="21">
        <v>938908411</v>
      </c>
      <c r="C19" s="22" t="s">
        <v>34</v>
      </c>
      <c r="D19" s="25" t="s">
        <v>33</v>
      </c>
      <c r="E19" s="72">
        <v>12480</v>
      </c>
      <c r="F19" s="91"/>
      <c r="G19" s="72">
        <f>E19*F19</f>
        <v>0</v>
      </c>
    </row>
    <row r="20" spans="1:7" ht="13.2" customHeight="1" x14ac:dyDescent="0.25">
      <c r="A20" s="59"/>
      <c r="B20" s="60"/>
      <c r="C20" s="14" t="s">
        <v>31</v>
      </c>
      <c r="D20" s="61"/>
      <c r="E20" s="60"/>
      <c r="F20" s="60"/>
      <c r="G20" s="62"/>
    </row>
    <row r="21" spans="1:7" ht="13.2" customHeight="1" x14ac:dyDescent="0.25">
      <c r="A21" s="43"/>
      <c r="B21" s="47"/>
      <c r="C21" s="14" t="s">
        <v>32</v>
      </c>
      <c r="D21" s="63"/>
      <c r="E21" s="47"/>
      <c r="F21" s="47"/>
      <c r="G21" s="44"/>
    </row>
    <row r="22" spans="1:7" ht="13.2" customHeight="1" x14ac:dyDescent="0.25">
      <c r="A22" s="49"/>
      <c r="B22" s="49"/>
      <c r="C22" s="49"/>
      <c r="D22" s="50"/>
      <c r="E22" s="49"/>
      <c r="F22" s="49"/>
      <c r="G22" s="49"/>
    </row>
    <row r="23" spans="1:7" ht="13.2" customHeight="1" x14ac:dyDescent="0.25">
      <c r="A23" s="49"/>
      <c r="B23" s="49"/>
      <c r="C23" s="49"/>
      <c r="D23" s="50"/>
      <c r="E23" s="49"/>
      <c r="F23" s="49"/>
      <c r="G23" s="49"/>
    </row>
  </sheetData>
  <sheetProtection formatColumns="0"/>
  <mergeCells count="8">
    <mergeCell ref="A15:B15"/>
    <mergeCell ref="A10:B10"/>
    <mergeCell ref="E6:E7"/>
    <mergeCell ref="F6:G6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scale="73" fitToHeight="99" orientation="portrait" horizontalDpi="300" verticalDpi="300" r:id="rId1"/>
  <headerFooter alignWithMargins="0"/>
  <ignoredErrors>
    <ignoredError sqref="A8:A10 A11 G11 B11 B9 D11 C9:G9 A15 C10:F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B20" sqref="B20"/>
    </sheetView>
  </sheetViews>
  <sheetFormatPr defaultColWidth="9.109375" defaultRowHeight="13.2" customHeight="1" x14ac:dyDescent="0.25"/>
  <cols>
    <col min="1" max="1" width="11.5546875" style="7" customWidth="1"/>
    <col min="2" max="2" width="10" style="7" customWidth="1"/>
    <col min="3" max="3" width="75.6640625" style="7" customWidth="1"/>
    <col min="4" max="4" width="8.6640625" style="20" customWidth="1"/>
    <col min="5" max="5" width="11.44140625" style="7" customWidth="1"/>
    <col min="6" max="6" width="12.33203125" style="7" customWidth="1"/>
    <col min="7" max="7" width="14.6640625" style="7" customWidth="1"/>
    <col min="8" max="16384" width="9.109375" style="7"/>
  </cols>
  <sheetData>
    <row r="1" spans="1:7" ht="13.2" customHeight="1" x14ac:dyDescent="0.25">
      <c r="A1" s="5"/>
      <c r="B1" s="5"/>
      <c r="C1" s="5" t="s">
        <v>17</v>
      </c>
      <c r="D1" s="6"/>
      <c r="E1" s="5"/>
      <c r="F1" s="5"/>
      <c r="G1" s="5"/>
    </row>
    <row r="2" spans="1:7" ht="20.100000000000001" customHeight="1" x14ac:dyDescent="0.25">
      <c r="A2" s="5"/>
      <c r="B2" s="5"/>
      <c r="C2" s="8" t="s">
        <v>18</v>
      </c>
      <c r="D2" s="6"/>
      <c r="E2" s="5"/>
      <c r="F2" s="9"/>
      <c r="G2" s="9"/>
    </row>
    <row r="3" spans="1:7" ht="20.100000000000001" customHeight="1" x14ac:dyDescent="0.25">
      <c r="A3" s="10" t="s">
        <v>19</v>
      </c>
      <c r="B3" s="10"/>
      <c r="C3" s="111" t="s">
        <v>40</v>
      </c>
      <c r="D3" s="112"/>
      <c r="E3" s="112"/>
      <c r="F3" s="66" t="s">
        <v>41</v>
      </c>
      <c r="G3" s="67">
        <f>G10+G15</f>
        <v>0</v>
      </c>
    </row>
    <row r="4" spans="1:7" ht="18" customHeight="1" x14ac:dyDescent="0.25">
      <c r="A4" s="12" t="s">
        <v>21</v>
      </c>
      <c r="B4" s="12" t="s">
        <v>41</v>
      </c>
      <c r="C4" s="111" t="s">
        <v>42</v>
      </c>
      <c r="D4" s="112"/>
      <c r="E4" s="112"/>
      <c r="F4" s="55"/>
      <c r="G4" s="55"/>
    </row>
    <row r="5" spans="1:7" ht="13.2" customHeight="1" x14ac:dyDescent="0.25">
      <c r="A5" s="23"/>
      <c r="B5" s="24"/>
      <c r="C5" s="24"/>
      <c r="D5" s="25"/>
      <c r="E5" s="23"/>
      <c r="F5" s="23"/>
      <c r="G5" s="23"/>
    </row>
    <row r="6" spans="1:7" ht="13.2" customHeight="1" x14ac:dyDescent="0.25">
      <c r="A6" s="110" t="s">
        <v>0</v>
      </c>
      <c r="B6" s="110" t="s">
        <v>2</v>
      </c>
      <c r="C6" s="110" t="s">
        <v>3</v>
      </c>
      <c r="D6" s="110" t="s">
        <v>4</v>
      </c>
      <c r="E6" s="110" t="s">
        <v>5</v>
      </c>
      <c r="F6" s="110" t="s">
        <v>6</v>
      </c>
      <c r="G6" s="110"/>
    </row>
    <row r="7" spans="1:7" ht="13.8" x14ac:dyDescent="0.25">
      <c r="A7" s="110"/>
      <c r="B7" s="110"/>
      <c r="C7" s="110"/>
      <c r="D7" s="110"/>
      <c r="E7" s="110"/>
      <c r="F7" s="97" t="s">
        <v>7</v>
      </c>
      <c r="G7" s="97" t="s">
        <v>8</v>
      </c>
    </row>
    <row r="8" spans="1:7" ht="13.8" x14ac:dyDescent="0.25">
      <c r="A8" s="97" t="s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7">
        <v>7</v>
      </c>
    </row>
    <row r="9" spans="1:7" ht="13.2" customHeight="1" x14ac:dyDescent="0.25">
      <c r="A9" s="23"/>
      <c r="B9" s="23"/>
      <c r="C9" s="23"/>
      <c r="D9" s="25"/>
      <c r="E9" s="23"/>
      <c r="F9" s="23"/>
      <c r="G9" s="23"/>
    </row>
    <row r="10" spans="1:7" ht="13.2" customHeight="1" x14ac:dyDescent="0.25">
      <c r="A10" s="109" t="s">
        <v>9</v>
      </c>
      <c r="B10" s="109"/>
      <c r="C10" s="27" t="s">
        <v>13</v>
      </c>
      <c r="D10" s="96"/>
      <c r="E10" s="27"/>
      <c r="F10" s="27"/>
      <c r="G10" s="65">
        <f>G11</f>
        <v>0</v>
      </c>
    </row>
    <row r="11" spans="1:7" ht="26.4" x14ac:dyDescent="0.25">
      <c r="A11" s="29">
        <v>1</v>
      </c>
      <c r="B11" s="64" t="s">
        <v>14</v>
      </c>
      <c r="C11" s="29" t="s">
        <v>37</v>
      </c>
      <c r="D11" s="97" t="s">
        <v>15</v>
      </c>
      <c r="E11" s="30">
        <v>6724</v>
      </c>
      <c r="F11" s="89"/>
      <c r="G11" s="30">
        <f>ROUND((F11*E11),2)</f>
        <v>0</v>
      </c>
    </row>
    <row r="12" spans="1:7" ht="13.8" x14ac:dyDescent="0.25">
      <c r="A12" s="31"/>
      <c r="B12" s="32"/>
      <c r="C12" s="14" t="s">
        <v>31</v>
      </c>
      <c r="D12" s="33"/>
      <c r="E12" s="34"/>
      <c r="F12" s="35"/>
      <c r="G12" s="36"/>
    </row>
    <row r="13" spans="1:7" ht="52.8" x14ac:dyDescent="0.25">
      <c r="A13" s="37"/>
      <c r="B13" s="38"/>
      <c r="C13" s="15" t="s">
        <v>35</v>
      </c>
      <c r="D13" s="39"/>
      <c r="E13" s="40"/>
      <c r="F13" s="41"/>
      <c r="G13" s="42"/>
    </row>
    <row r="14" spans="1:7" ht="13.2" customHeight="1" x14ac:dyDescent="0.25">
      <c r="A14" s="43"/>
      <c r="B14" s="44"/>
      <c r="C14" s="45"/>
      <c r="D14" s="46"/>
      <c r="E14" s="47"/>
      <c r="F14" s="47"/>
      <c r="G14" s="44"/>
    </row>
    <row r="15" spans="1:7" ht="13.2" customHeight="1" x14ac:dyDescent="0.25">
      <c r="A15" s="108" t="s">
        <v>10</v>
      </c>
      <c r="B15" s="108"/>
      <c r="C15" s="16" t="s">
        <v>29</v>
      </c>
      <c r="D15" s="17"/>
      <c r="E15" s="48"/>
      <c r="F15" s="48"/>
      <c r="G15" s="98">
        <f>G16+G19</f>
        <v>0</v>
      </c>
    </row>
    <row r="16" spans="1:7" ht="13.2" customHeight="1" x14ac:dyDescent="0.25">
      <c r="A16" s="18">
        <v>1</v>
      </c>
      <c r="B16" s="18">
        <v>938909311</v>
      </c>
      <c r="C16" s="19" t="s">
        <v>30</v>
      </c>
      <c r="D16" s="25" t="s">
        <v>33</v>
      </c>
      <c r="E16" s="72">
        <v>6724</v>
      </c>
      <c r="F16" s="91"/>
      <c r="G16" s="72">
        <f>E16*F16</f>
        <v>0</v>
      </c>
    </row>
    <row r="17" spans="1:7" ht="13.2" customHeight="1" x14ac:dyDescent="0.25">
      <c r="A17" s="56"/>
      <c r="B17" s="57"/>
      <c r="C17" s="14" t="s">
        <v>31</v>
      </c>
      <c r="D17" s="58"/>
      <c r="E17" s="73"/>
      <c r="F17" s="92"/>
      <c r="G17" s="93"/>
    </row>
    <row r="18" spans="1:7" ht="13.2" customHeight="1" x14ac:dyDescent="0.25">
      <c r="A18" s="59"/>
      <c r="B18" s="60"/>
      <c r="C18" s="14" t="s">
        <v>32</v>
      </c>
      <c r="D18" s="61"/>
      <c r="E18" s="74"/>
      <c r="F18" s="94"/>
      <c r="G18" s="95"/>
    </row>
    <row r="19" spans="1:7" ht="13.2" customHeight="1" x14ac:dyDescent="0.25">
      <c r="A19" s="18">
        <v>2</v>
      </c>
      <c r="B19" s="18">
        <v>938908411</v>
      </c>
      <c r="C19" s="19" t="s">
        <v>34</v>
      </c>
      <c r="D19" s="25" t="s">
        <v>33</v>
      </c>
      <c r="E19" s="72">
        <v>6724</v>
      </c>
      <c r="F19" s="91"/>
      <c r="G19" s="72">
        <f>E19*F19</f>
        <v>0</v>
      </c>
    </row>
    <row r="20" spans="1:7" ht="13.2" customHeight="1" x14ac:dyDescent="0.25">
      <c r="A20" s="59"/>
      <c r="B20" s="60"/>
      <c r="C20" s="14" t="s">
        <v>31</v>
      </c>
      <c r="D20" s="61"/>
      <c r="E20" s="60"/>
      <c r="F20" s="60"/>
      <c r="G20" s="62"/>
    </row>
    <row r="21" spans="1:7" ht="13.2" customHeight="1" x14ac:dyDescent="0.25">
      <c r="A21" s="43"/>
      <c r="B21" s="47"/>
      <c r="C21" s="14" t="s">
        <v>32</v>
      </c>
      <c r="D21" s="63"/>
      <c r="E21" s="47"/>
      <c r="F21" s="47"/>
      <c r="G21" s="44"/>
    </row>
    <row r="22" spans="1:7" ht="13.2" customHeight="1" x14ac:dyDescent="0.25">
      <c r="A22" s="49"/>
      <c r="B22" s="49"/>
      <c r="C22" s="49"/>
      <c r="D22" s="50"/>
      <c r="E22" s="49"/>
      <c r="F22" s="49"/>
      <c r="G22" s="49"/>
    </row>
    <row r="23" spans="1:7" ht="13.2" customHeight="1" x14ac:dyDescent="0.25">
      <c r="A23" s="49"/>
      <c r="B23" s="49"/>
      <c r="C23" s="49"/>
      <c r="D23" s="50"/>
      <c r="E23" s="49"/>
      <c r="F23" s="49"/>
      <c r="G23" s="49"/>
    </row>
  </sheetData>
  <sheetProtection formatColumns="0"/>
  <mergeCells count="10">
    <mergeCell ref="F6:G6"/>
    <mergeCell ref="A10:B10"/>
    <mergeCell ref="A15:B15"/>
    <mergeCell ref="C4:E4"/>
    <mergeCell ref="C3:E3"/>
    <mergeCell ref="A6:A7"/>
    <mergeCell ref="B6:B7"/>
    <mergeCell ref="C6:C7"/>
    <mergeCell ref="D6:D7"/>
    <mergeCell ref="E6:E7"/>
  </mergeCells>
  <pageMargins left="0.23622047244094491" right="0.23622047244094491" top="0.74803149606299213" bottom="0.74803149606299213" header="0.31496062992125984" footer="0.31496062992125984"/>
  <pageSetup paperSize="9" scale="73" fitToHeight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000_1-Vedlejší</vt:lpstr>
      <vt:lpstr>000_2-Vedlejší</vt:lpstr>
      <vt:lpstr>SO 101</vt:lpstr>
      <vt:lpstr>SO 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Komůrka Zdeněk</dc:creator>
  <cp:lastModifiedBy>Fukač Josef</cp:lastModifiedBy>
  <cp:lastPrinted>2020-06-16T07:20:46Z</cp:lastPrinted>
  <dcterms:created xsi:type="dcterms:W3CDTF">2016-05-23T11:06:22Z</dcterms:created>
  <dcterms:modified xsi:type="dcterms:W3CDTF">2023-03-24T11:02:42Z</dcterms:modified>
</cp:coreProperties>
</file>