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hotovitel/S Soupisy prací/"/>
    </mc:Choice>
  </mc:AlternateContent>
  <xr:revisionPtr revIDLastSave="4" documentId="11_3BF265B4FCA4A47D26C8A582BB40169E8D0EB644" xr6:coauthVersionLast="47" xr6:coauthVersionMax="47" xr10:uidLastSave="{78D96CF6-EF0B-4F2E-9714-775F4A5705D7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01 D.1.01.1 Pol" sheetId="13" r:id="rId4"/>
    <sheet name="SO 01 D.1.01.4a Pol" sheetId="14" r:id="rId5"/>
    <sheet name="SO 01 D.1.01.4b Pol" sheetId="15" r:id="rId6"/>
    <sheet name="SO 01 D.1.01.4c Pol" sheetId="16" r:id="rId7"/>
    <sheet name="SO 01 D.1.01.4d Pol" sheetId="17" r:id="rId8"/>
    <sheet name="SO 01 D.1.01.4e Pol" sheetId="18" r:id="rId9"/>
    <sheet name="SO 01 D.1.01.4f Pol" sheetId="19" r:id="rId10"/>
    <sheet name="SO 01 D.1.01.4h Pol" sheetId="20" r:id="rId11"/>
  </sheets>
  <externalReferences>
    <externalReference r:id="rId12"/>
  </externalReferences>
  <definedNames>
    <definedName name="CelkemDPHVypocet" localSheetId="0">Stavba!$H$52</definedName>
    <definedName name="CenaCelkem">Stavba!$G$29</definedName>
    <definedName name="CenaCelkemBezDPH">Stavba!$G$28</definedName>
    <definedName name="CenaCelkemVypocet" localSheetId="0">Stavba!$I$52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01 D.1.01.1 Pol'!$1:$7</definedName>
    <definedName name="_xlnm.Print_Titles" localSheetId="4">'SO 01 D.1.01.4a Pol'!$1:$7</definedName>
    <definedName name="_xlnm.Print_Titles" localSheetId="5">'SO 01 D.1.01.4b Pol'!$1:$7</definedName>
    <definedName name="_xlnm.Print_Titles" localSheetId="6">'SO 01 D.1.01.4c Pol'!$1:$7</definedName>
    <definedName name="_xlnm.Print_Titles" localSheetId="7">'SO 01 D.1.01.4d Pol'!$1:$7</definedName>
    <definedName name="_xlnm.Print_Titles" localSheetId="8">'SO 01 D.1.01.4e Pol'!$1:$7</definedName>
    <definedName name="_xlnm.Print_Titles" localSheetId="9">'SO 01 D.1.01.4f Pol'!$1:$7</definedName>
    <definedName name="_xlnm.Print_Titles" localSheetId="10">'SO 01 D.1.01.4h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Naklady'!$A$1:$X$61</definedName>
    <definedName name="_xlnm.Print_Area" localSheetId="3">'SO 01 D.1.01.1 Pol'!$A$1:$X$1493</definedName>
    <definedName name="_xlnm.Print_Area" localSheetId="4">'SO 01 D.1.01.4a Pol'!$A$1:$X$289</definedName>
    <definedName name="_xlnm.Print_Area" localSheetId="5">'SO 01 D.1.01.4b Pol'!$A$1:$X$118</definedName>
    <definedName name="_xlnm.Print_Area" localSheetId="6">'SO 01 D.1.01.4c Pol'!$A$1:$X$238</definedName>
    <definedName name="_xlnm.Print_Area" localSheetId="7">'SO 01 D.1.01.4d Pol'!$A$1:$X$138</definedName>
    <definedName name="_xlnm.Print_Area" localSheetId="8">'SO 01 D.1.01.4e Pol'!$A$1:$X$105</definedName>
    <definedName name="_xlnm.Print_Area" localSheetId="9">'SO 01 D.1.01.4f Pol'!$A$1:$X$179</definedName>
    <definedName name="_xlnm.Print_Area" localSheetId="10">'SO 01 D.1.01.4h Pol'!$A$1:$X$91</definedName>
    <definedName name="_xlnm.Print_Area" localSheetId="0">Stavba!$A$1:$J$140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Stavba!$F$52</definedName>
    <definedName name="ZakladDPHZakl">Stavba!$G$25</definedName>
    <definedName name="ZakladDPHZaklVypocet" localSheetId="0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M9" i="20" s="1"/>
  <c r="I9" i="20"/>
  <c r="K9" i="20"/>
  <c r="O9" i="20"/>
  <c r="Q9" i="20"/>
  <c r="V9" i="20"/>
  <c r="G11" i="20"/>
  <c r="I11" i="20"/>
  <c r="K11" i="20"/>
  <c r="O11" i="20"/>
  <c r="Q11" i="20"/>
  <c r="V11" i="20"/>
  <c r="G13" i="20"/>
  <c r="M13" i="20" s="1"/>
  <c r="I13" i="20"/>
  <c r="K13" i="20"/>
  <c r="O13" i="20"/>
  <c r="Q13" i="20"/>
  <c r="V13" i="20"/>
  <c r="G15" i="20"/>
  <c r="M15" i="20" s="1"/>
  <c r="I15" i="20"/>
  <c r="K15" i="20"/>
  <c r="O15" i="20"/>
  <c r="Q15" i="20"/>
  <c r="V15" i="20"/>
  <c r="G17" i="20"/>
  <c r="I17" i="20"/>
  <c r="K17" i="20"/>
  <c r="M17" i="20"/>
  <c r="O17" i="20"/>
  <c r="Q17" i="20"/>
  <c r="V17" i="20"/>
  <c r="G19" i="20"/>
  <c r="M19" i="20" s="1"/>
  <c r="I19" i="20"/>
  <c r="K19" i="20"/>
  <c r="O19" i="20"/>
  <c r="Q19" i="20"/>
  <c r="V19" i="20"/>
  <c r="G21" i="20"/>
  <c r="M21" i="20" s="1"/>
  <c r="I21" i="20"/>
  <c r="K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M27" i="20" s="1"/>
  <c r="I27" i="20"/>
  <c r="K27" i="20"/>
  <c r="O27" i="20"/>
  <c r="Q27" i="20"/>
  <c r="V27" i="20"/>
  <c r="G30" i="20"/>
  <c r="I30" i="20"/>
  <c r="K30" i="20"/>
  <c r="O30" i="20"/>
  <c r="Q30" i="20"/>
  <c r="V30" i="20"/>
  <c r="G32" i="20"/>
  <c r="M32" i="20" s="1"/>
  <c r="I32" i="20"/>
  <c r="K32" i="20"/>
  <c r="O32" i="20"/>
  <c r="Q32" i="20"/>
  <c r="Q29" i="20" s="1"/>
  <c r="V32" i="20"/>
  <c r="G35" i="20"/>
  <c r="I35" i="20"/>
  <c r="I34" i="20" s="1"/>
  <c r="K35" i="20"/>
  <c r="M35" i="20"/>
  <c r="O35" i="20"/>
  <c r="Q35" i="20"/>
  <c r="V35" i="20"/>
  <c r="G37" i="20"/>
  <c r="I37" i="20"/>
  <c r="K37" i="20"/>
  <c r="O37" i="20"/>
  <c r="Q37" i="20"/>
  <c r="V37" i="20"/>
  <c r="G39" i="20"/>
  <c r="M39" i="20" s="1"/>
  <c r="I39" i="20"/>
  <c r="K39" i="20"/>
  <c r="O39" i="20"/>
  <c r="Q39" i="20"/>
  <c r="V39" i="20"/>
  <c r="G41" i="20"/>
  <c r="M41" i="20" s="1"/>
  <c r="I41" i="20"/>
  <c r="K41" i="20"/>
  <c r="O41" i="20"/>
  <c r="Q41" i="20"/>
  <c r="V41" i="20"/>
  <c r="G43" i="20"/>
  <c r="I43" i="20"/>
  <c r="K43" i="20"/>
  <c r="M43" i="20"/>
  <c r="O43" i="20"/>
  <c r="Q43" i="20"/>
  <c r="V43" i="20"/>
  <c r="G45" i="20"/>
  <c r="M45" i="20" s="1"/>
  <c r="I45" i="20"/>
  <c r="K45" i="20"/>
  <c r="O45" i="20"/>
  <c r="Q45" i="20"/>
  <c r="V45" i="20"/>
  <c r="G47" i="20"/>
  <c r="M47" i="20" s="1"/>
  <c r="I47" i="20"/>
  <c r="K47" i="20"/>
  <c r="O47" i="20"/>
  <c r="Q47" i="20"/>
  <c r="V47" i="20"/>
  <c r="G49" i="20"/>
  <c r="M49" i="20" s="1"/>
  <c r="I49" i="20"/>
  <c r="K49" i="20"/>
  <c r="O49" i="20"/>
  <c r="Q49" i="20"/>
  <c r="V49" i="20"/>
  <c r="G52" i="20"/>
  <c r="G51" i="20" s="1"/>
  <c r="I123" i="1" s="1"/>
  <c r="I52" i="20"/>
  <c r="K52" i="20"/>
  <c r="O52" i="20"/>
  <c r="Q52" i="20"/>
  <c r="V52" i="20"/>
  <c r="V51" i="20" s="1"/>
  <c r="G54" i="20"/>
  <c r="I54" i="20"/>
  <c r="I51" i="20" s="1"/>
  <c r="K54" i="20"/>
  <c r="M54" i="20"/>
  <c r="O54" i="20"/>
  <c r="Q54" i="20"/>
  <c r="Q51" i="20" s="1"/>
  <c r="V54" i="20"/>
  <c r="G56" i="20"/>
  <c r="M56" i="20" s="1"/>
  <c r="I56" i="20"/>
  <c r="K56" i="20"/>
  <c r="O56" i="20"/>
  <c r="Q56" i="20"/>
  <c r="V56" i="20"/>
  <c r="G59" i="20"/>
  <c r="I59" i="20"/>
  <c r="K59" i="20"/>
  <c r="O59" i="20"/>
  <c r="Q59" i="20"/>
  <c r="V59" i="20"/>
  <c r="V58" i="20" s="1"/>
  <c r="G61" i="20"/>
  <c r="M61" i="20" s="1"/>
  <c r="I61" i="20"/>
  <c r="K61" i="20"/>
  <c r="O61" i="20"/>
  <c r="Q61" i="20"/>
  <c r="V61" i="20"/>
  <c r="G63" i="20"/>
  <c r="M63" i="20" s="1"/>
  <c r="I63" i="20"/>
  <c r="K63" i="20"/>
  <c r="O63" i="20"/>
  <c r="Q63" i="20"/>
  <c r="V63" i="20"/>
  <c r="G65" i="20"/>
  <c r="I65" i="20"/>
  <c r="K65" i="20"/>
  <c r="M65" i="20"/>
  <c r="O65" i="20"/>
  <c r="Q65" i="20"/>
  <c r="V65" i="20"/>
  <c r="G68" i="20"/>
  <c r="I68" i="20"/>
  <c r="K68" i="20"/>
  <c r="M68" i="20"/>
  <c r="O68" i="20"/>
  <c r="Q68" i="20"/>
  <c r="V68" i="20"/>
  <c r="G70" i="20"/>
  <c r="I70" i="20"/>
  <c r="K70" i="20"/>
  <c r="O70" i="20"/>
  <c r="O67" i="20" s="1"/>
  <c r="Q70" i="20"/>
  <c r="V70" i="20"/>
  <c r="G72" i="20"/>
  <c r="I72" i="20"/>
  <c r="K72" i="20"/>
  <c r="M72" i="20"/>
  <c r="O72" i="20"/>
  <c r="Q72" i="20"/>
  <c r="V72" i="20"/>
  <c r="G74" i="20"/>
  <c r="M74" i="20" s="1"/>
  <c r="I74" i="20"/>
  <c r="K74" i="20"/>
  <c r="O74" i="20"/>
  <c r="Q74" i="20"/>
  <c r="V74" i="20"/>
  <c r="G77" i="20"/>
  <c r="I77" i="20"/>
  <c r="K77" i="20"/>
  <c r="O77" i="20"/>
  <c r="Q77" i="20"/>
  <c r="V77" i="20"/>
  <c r="G79" i="20"/>
  <c r="I79" i="20"/>
  <c r="K79" i="20"/>
  <c r="M79" i="20"/>
  <c r="O79" i="20"/>
  <c r="Q79" i="20"/>
  <c r="V79" i="20"/>
  <c r="G81" i="20"/>
  <c r="M81" i="20" s="1"/>
  <c r="I81" i="20"/>
  <c r="K81" i="20"/>
  <c r="O81" i="20"/>
  <c r="Q81" i="20"/>
  <c r="V81" i="20"/>
  <c r="G83" i="20"/>
  <c r="I83" i="20"/>
  <c r="K83" i="20"/>
  <c r="M83" i="20"/>
  <c r="O83" i="20"/>
  <c r="Q83" i="20"/>
  <c r="V83" i="20"/>
  <c r="G85" i="20"/>
  <c r="M85" i="20" s="1"/>
  <c r="I85" i="20"/>
  <c r="K85" i="20"/>
  <c r="O85" i="20"/>
  <c r="Q85" i="20"/>
  <c r="V85" i="20"/>
  <c r="G87" i="20"/>
  <c r="M87" i="20" s="1"/>
  <c r="I87" i="20"/>
  <c r="K87" i="20"/>
  <c r="O87" i="20"/>
  <c r="Q87" i="20"/>
  <c r="V87" i="20"/>
  <c r="AE90" i="20"/>
  <c r="F51" i="1" s="1"/>
  <c r="AF90" i="20"/>
  <c r="G51" i="1" s="1"/>
  <c r="BA130" i="19"/>
  <c r="BA128" i="19"/>
  <c r="BA120" i="19"/>
  <c r="BA65" i="19"/>
  <c r="BA63" i="19"/>
  <c r="G9" i="19"/>
  <c r="I9" i="19"/>
  <c r="K9" i="19"/>
  <c r="O9" i="19"/>
  <c r="Q9" i="19"/>
  <c r="V9" i="19"/>
  <c r="G13" i="19"/>
  <c r="M13" i="19" s="1"/>
  <c r="I13" i="19"/>
  <c r="K13" i="19"/>
  <c r="O13" i="19"/>
  <c r="Q13" i="19"/>
  <c r="V13" i="19"/>
  <c r="G15" i="19"/>
  <c r="I15" i="19"/>
  <c r="K15" i="19"/>
  <c r="M15" i="19"/>
  <c r="O15" i="19"/>
  <c r="Q15" i="19"/>
  <c r="V15" i="19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5" i="19"/>
  <c r="M25" i="19" s="1"/>
  <c r="I25" i="19"/>
  <c r="K25" i="19"/>
  <c r="O25" i="19"/>
  <c r="Q25" i="19"/>
  <c r="V25" i="19"/>
  <c r="G27" i="19"/>
  <c r="I27" i="19"/>
  <c r="K27" i="19"/>
  <c r="M27" i="19"/>
  <c r="O27" i="19"/>
  <c r="Q27" i="19"/>
  <c r="V27" i="19"/>
  <c r="G29" i="19"/>
  <c r="M29" i="19" s="1"/>
  <c r="I29" i="19"/>
  <c r="K29" i="19"/>
  <c r="O29" i="19"/>
  <c r="Q29" i="19"/>
  <c r="V29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G35" i="19"/>
  <c r="I35" i="19"/>
  <c r="K35" i="19"/>
  <c r="M35" i="19"/>
  <c r="O35" i="19"/>
  <c r="Q35" i="19"/>
  <c r="V35" i="19"/>
  <c r="G37" i="19"/>
  <c r="M37" i="19" s="1"/>
  <c r="I37" i="19"/>
  <c r="K37" i="19"/>
  <c r="O37" i="19"/>
  <c r="Q37" i="19"/>
  <c r="V37" i="19"/>
  <c r="G39" i="19"/>
  <c r="I39" i="19"/>
  <c r="K39" i="19"/>
  <c r="M39" i="19"/>
  <c r="O39" i="19"/>
  <c r="Q39" i="19"/>
  <c r="V39" i="19"/>
  <c r="G41" i="19"/>
  <c r="M41" i="19" s="1"/>
  <c r="I41" i="19"/>
  <c r="K41" i="19"/>
  <c r="O41" i="19"/>
  <c r="Q41" i="19"/>
  <c r="V41" i="19"/>
  <c r="G43" i="19"/>
  <c r="M43" i="19" s="1"/>
  <c r="I43" i="19"/>
  <c r="K43" i="19"/>
  <c r="O43" i="19"/>
  <c r="Q43" i="19"/>
  <c r="V43" i="19"/>
  <c r="G45" i="19"/>
  <c r="M45" i="19" s="1"/>
  <c r="I45" i="19"/>
  <c r="K45" i="19"/>
  <c r="O45" i="19"/>
  <c r="Q45" i="19"/>
  <c r="V45" i="19"/>
  <c r="G47" i="19"/>
  <c r="I47" i="19"/>
  <c r="K47" i="19"/>
  <c r="M47" i="19"/>
  <c r="O47" i="19"/>
  <c r="Q47" i="19"/>
  <c r="V47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4" i="19"/>
  <c r="M54" i="19" s="1"/>
  <c r="I54" i="19"/>
  <c r="K54" i="19"/>
  <c r="O54" i="19"/>
  <c r="Q54" i="19"/>
  <c r="V54" i="19"/>
  <c r="G56" i="19"/>
  <c r="I56" i="19"/>
  <c r="K56" i="19"/>
  <c r="M56" i="19"/>
  <c r="O56" i="19"/>
  <c r="Q56" i="19"/>
  <c r="V56" i="19"/>
  <c r="G58" i="19"/>
  <c r="M58" i="19" s="1"/>
  <c r="I58" i="19"/>
  <c r="K58" i="19"/>
  <c r="O58" i="19"/>
  <c r="Q58" i="19"/>
  <c r="V58" i="19"/>
  <c r="G60" i="19"/>
  <c r="I60" i="19"/>
  <c r="K60" i="19"/>
  <c r="M60" i="19"/>
  <c r="O60" i="19"/>
  <c r="Q60" i="19"/>
  <c r="V60" i="19"/>
  <c r="G64" i="19"/>
  <c r="I64" i="19"/>
  <c r="K64" i="19"/>
  <c r="M64" i="19"/>
  <c r="O64" i="19"/>
  <c r="Q64" i="19"/>
  <c r="V64" i="19"/>
  <c r="G67" i="19"/>
  <c r="M67" i="19" s="1"/>
  <c r="I67" i="19"/>
  <c r="K67" i="19"/>
  <c r="O67" i="19"/>
  <c r="Q67" i="19"/>
  <c r="V67" i="19"/>
  <c r="G69" i="19"/>
  <c r="M69" i="19" s="1"/>
  <c r="I69" i="19"/>
  <c r="K69" i="19"/>
  <c r="O69" i="19"/>
  <c r="Q69" i="19"/>
  <c r="V69" i="19"/>
  <c r="G71" i="19"/>
  <c r="M71" i="19" s="1"/>
  <c r="I71" i="19"/>
  <c r="K71" i="19"/>
  <c r="O71" i="19"/>
  <c r="Q71" i="19"/>
  <c r="V71" i="19"/>
  <c r="G73" i="19"/>
  <c r="I73" i="19"/>
  <c r="K73" i="19"/>
  <c r="M73" i="19"/>
  <c r="O73" i="19"/>
  <c r="Q73" i="19"/>
  <c r="V73" i="19"/>
  <c r="G75" i="19"/>
  <c r="M75" i="19" s="1"/>
  <c r="I75" i="19"/>
  <c r="K75" i="19"/>
  <c r="O75" i="19"/>
  <c r="Q75" i="19"/>
  <c r="V75" i="19"/>
  <c r="G77" i="19"/>
  <c r="M77" i="19" s="1"/>
  <c r="I77" i="19"/>
  <c r="K77" i="19"/>
  <c r="O77" i="19"/>
  <c r="Q77" i="19"/>
  <c r="V77" i="19"/>
  <c r="G79" i="19"/>
  <c r="M79" i="19" s="1"/>
  <c r="I79" i="19"/>
  <c r="K79" i="19"/>
  <c r="O79" i="19"/>
  <c r="Q79" i="19"/>
  <c r="V79" i="19"/>
  <c r="G81" i="19"/>
  <c r="I81" i="19"/>
  <c r="K81" i="19"/>
  <c r="M81" i="19"/>
  <c r="O81" i="19"/>
  <c r="Q81" i="19"/>
  <c r="V81" i="19"/>
  <c r="G83" i="19"/>
  <c r="M83" i="19" s="1"/>
  <c r="I83" i="19"/>
  <c r="K83" i="19"/>
  <c r="O83" i="19"/>
  <c r="Q83" i="19"/>
  <c r="V83" i="19"/>
  <c r="G85" i="19"/>
  <c r="I85" i="19"/>
  <c r="K85" i="19"/>
  <c r="M85" i="19"/>
  <c r="O85" i="19"/>
  <c r="Q85" i="19"/>
  <c r="V85" i="19"/>
  <c r="G87" i="19"/>
  <c r="M87" i="19" s="1"/>
  <c r="I87" i="19"/>
  <c r="K87" i="19"/>
  <c r="O87" i="19"/>
  <c r="Q87" i="19"/>
  <c r="V87" i="19"/>
  <c r="G89" i="19"/>
  <c r="M89" i="19" s="1"/>
  <c r="I89" i="19"/>
  <c r="K89" i="19"/>
  <c r="O89" i="19"/>
  <c r="Q89" i="19"/>
  <c r="V89" i="19"/>
  <c r="G91" i="19"/>
  <c r="M91" i="19" s="1"/>
  <c r="I91" i="19"/>
  <c r="K91" i="19"/>
  <c r="O91" i="19"/>
  <c r="Q91" i="19"/>
  <c r="V91" i="19"/>
  <c r="G93" i="19"/>
  <c r="I93" i="19"/>
  <c r="K93" i="19"/>
  <c r="M93" i="19"/>
  <c r="O93" i="19"/>
  <c r="Q93" i="19"/>
  <c r="V93" i="19"/>
  <c r="G95" i="19"/>
  <c r="M95" i="19" s="1"/>
  <c r="I95" i="19"/>
  <c r="K95" i="19"/>
  <c r="O95" i="19"/>
  <c r="Q95" i="19"/>
  <c r="V95" i="19"/>
  <c r="G97" i="19"/>
  <c r="I97" i="19"/>
  <c r="K97" i="19"/>
  <c r="M97" i="19"/>
  <c r="O97" i="19"/>
  <c r="Q97" i="19"/>
  <c r="V97" i="19"/>
  <c r="G100" i="19"/>
  <c r="M100" i="19" s="1"/>
  <c r="I100" i="19"/>
  <c r="K100" i="19"/>
  <c r="O100" i="19"/>
  <c r="Q100" i="19"/>
  <c r="V100" i="19"/>
  <c r="G105" i="19"/>
  <c r="M105" i="19" s="1"/>
  <c r="I105" i="19"/>
  <c r="K105" i="19"/>
  <c r="O105" i="19"/>
  <c r="Q105" i="19"/>
  <c r="V105" i="19"/>
  <c r="G107" i="19"/>
  <c r="I107" i="19"/>
  <c r="K107" i="19"/>
  <c r="M107" i="19"/>
  <c r="O107" i="19"/>
  <c r="Q107" i="19"/>
  <c r="V107" i="19"/>
  <c r="G109" i="19"/>
  <c r="M109" i="19" s="1"/>
  <c r="I109" i="19"/>
  <c r="K109" i="19"/>
  <c r="O109" i="19"/>
  <c r="Q109" i="19"/>
  <c r="V109" i="19"/>
  <c r="G111" i="19"/>
  <c r="I111" i="19"/>
  <c r="K111" i="19"/>
  <c r="M111" i="19"/>
  <c r="O111" i="19"/>
  <c r="Q111" i="19"/>
  <c r="V111" i="19"/>
  <c r="G113" i="19"/>
  <c r="M113" i="19" s="1"/>
  <c r="I113" i="19"/>
  <c r="K113" i="19"/>
  <c r="O113" i="19"/>
  <c r="Q113" i="19"/>
  <c r="V113" i="19"/>
  <c r="G115" i="19"/>
  <c r="M115" i="19" s="1"/>
  <c r="I115" i="19"/>
  <c r="K115" i="19"/>
  <c r="O115" i="19"/>
  <c r="Q115" i="19"/>
  <c r="V115" i="19"/>
  <c r="G117" i="19"/>
  <c r="M117" i="19" s="1"/>
  <c r="I117" i="19"/>
  <c r="K117" i="19"/>
  <c r="O117" i="19"/>
  <c r="Q117" i="19"/>
  <c r="V117" i="19"/>
  <c r="Q119" i="19"/>
  <c r="G121" i="19"/>
  <c r="G119" i="19" s="1"/>
  <c r="I127" i="1" s="1"/>
  <c r="I121" i="19"/>
  <c r="I119" i="19" s="1"/>
  <c r="K121" i="19"/>
  <c r="K119" i="19" s="1"/>
  <c r="O121" i="19"/>
  <c r="O119" i="19" s="1"/>
  <c r="Q121" i="19"/>
  <c r="V121" i="19"/>
  <c r="V119" i="19" s="1"/>
  <c r="G124" i="19"/>
  <c r="G123" i="19" s="1"/>
  <c r="I130" i="1" s="1"/>
  <c r="I124" i="19"/>
  <c r="K124" i="19"/>
  <c r="K123" i="19" s="1"/>
  <c r="O124" i="19"/>
  <c r="Q124" i="19"/>
  <c r="V124" i="19"/>
  <c r="G163" i="19"/>
  <c r="I163" i="19"/>
  <c r="I123" i="19" s="1"/>
  <c r="K163" i="19"/>
  <c r="M163" i="19"/>
  <c r="O163" i="19"/>
  <c r="Q163" i="19"/>
  <c r="Q123" i="19" s="1"/>
  <c r="V163" i="19"/>
  <c r="G171" i="19"/>
  <c r="M171" i="19" s="1"/>
  <c r="I171" i="19"/>
  <c r="K171" i="19"/>
  <c r="O171" i="19"/>
  <c r="Q171" i="19"/>
  <c r="V171" i="19"/>
  <c r="AE178" i="19"/>
  <c r="F50" i="1" s="1"/>
  <c r="G9" i="18"/>
  <c r="I9" i="18"/>
  <c r="K9" i="18"/>
  <c r="M9" i="18"/>
  <c r="O9" i="18"/>
  <c r="Q9" i="18"/>
  <c r="V9" i="18"/>
  <c r="G14" i="18"/>
  <c r="I14" i="18"/>
  <c r="K14" i="18"/>
  <c r="O14" i="18"/>
  <c r="Q14" i="18"/>
  <c r="V14" i="18"/>
  <c r="V8" i="18" s="1"/>
  <c r="G19" i="18"/>
  <c r="M19" i="18" s="1"/>
  <c r="I19" i="18"/>
  <c r="K19" i="18"/>
  <c r="O19" i="18"/>
  <c r="Q19" i="18"/>
  <c r="V19" i="18"/>
  <c r="G25" i="18"/>
  <c r="M25" i="18" s="1"/>
  <c r="I25" i="18"/>
  <c r="K25" i="18"/>
  <c r="O25" i="18"/>
  <c r="Q25" i="18"/>
  <c r="V25" i="18"/>
  <c r="G30" i="18"/>
  <c r="I30" i="18"/>
  <c r="K30" i="18"/>
  <c r="M30" i="18"/>
  <c r="O30" i="18"/>
  <c r="Q30" i="18"/>
  <c r="V30" i="18"/>
  <c r="G35" i="18"/>
  <c r="M35" i="18" s="1"/>
  <c r="I35" i="18"/>
  <c r="K35" i="18"/>
  <c r="O35" i="18"/>
  <c r="Q35" i="18"/>
  <c r="V35" i="18"/>
  <c r="G40" i="18"/>
  <c r="I40" i="18"/>
  <c r="K40" i="18"/>
  <c r="M40" i="18"/>
  <c r="O40" i="18"/>
  <c r="Q40" i="18"/>
  <c r="V40" i="18"/>
  <c r="G45" i="18"/>
  <c r="M45" i="18" s="1"/>
  <c r="I45" i="18"/>
  <c r="K45" i="18"/>
  <c r="O45" i="18"/>
  <c r="Q45" i="18"/>
  <c r="V45" i="18"/>
  <c r="G50" i="18"/>
  <c r="M50" i="18" s="1"/>
  <c r="I50" i="18"/>
  <c r="K50" i="18"/>
  <c r="O50" i="18"/>
  <c r="Q50" i="18"/>
  <c r="V50" i="18"/>
  <c r="G55" i="18"/>
  <c r="M55" i="18" s="1"/>
  <c r="I55" i="18"/>
  <c r="K55" i="18"/>
  <c r="O55" i="18"/>
  <c r="Q55" i="18"/>
  <c r="V55" i="18"/>
  <c r="G60" i="18"/>
  <c r="I60" i="18"/>
  <c r="K60" i="18"/>
  <c r="M60" i="18"/>
  <c r="O60" i="18"/>
  <c r="Q60" i="18"/>
  <c r="V60" i="18"/>
  <c r="G66" i="18"/>
  <c r="I66" i="18"/>
  <c r="I65" i="18" s="1"/>
  <c r="K66" i="18"/>
  <c r="M66" i="18"/>
  <c r="O66" i="18"/>
  <c r="Q66" i="18"/>
  <c r="Q65" i="18" s="1"/>
  <c r="V66" i="18"/>
  <c r="G71" i="18"/>
  <c r="G65" i="18" s="1"/>
  <c r="I117" i="1" s="1"/>
  <c r="I71" i="18"/>
  <c r="K71" i="18"/>
  <c r="O71" i="18"/>
  <c r="Q71" i="18"/>
  <c r="V71" i="18"/>
  <c r="V65" i="18" s="1"/>
  <c r="I76" i="18"/>
  <c r="Q76" i="18"/>
  <c r="G77" i="18"/>
  <c r="G76" i="18" s="1"/>
  <c r="I77" i="18"/>
  <c r="K77" i="18"/>
  <c r="K76" i="18" s="1"/>
  <c r="O77" i="18"/>
  <c r="O76" i="18" s="1"/>
  <c r="Q77" i="18"/>
  <c r="V77" i="18"/>
  <c r="V76" i="18" s="1"/>
  <c r="G83" i="18"/>
  <c r="G82" i="18" s="1"/>
  <c r="I126" i="1" s="1"/>
  <c r="I83" i="18"/>
  <c r="K83" i="18"/>
  <c r="O83" i="18"/>
  <c r="Q83" i="18"/>
  <c r="V83" i="18"/>
  <c r="V82" i="18" s="1"/>
  <c r="G88" i="18"/>
  <c r="I88" i="18"/>
  <c r="K88" i="18"/>
  <c r="M88" i="18"/>
  <c r="O88" i="18"/>
  <c r="Q88" i="18"/>
  <c r="V88" i="18"/>
  <c r="G93" i="18"/>
  <c r="I93" i="18"/>
  <c r="K93" i="18"/>
  <c r="M93" i="18"/>
  <c r="O93" i="18"/>
  <c r="Q93" i="18"/>
  <c r="V93" i="18"/>
  <c r="G98" i="18"/>
  <c r="I98" i="18"/>
  <c r="K98" i="18"/>
  <c r="M98" i="18"/>
  <c r="O98" i="18"/>
  <c r="Q98" i="18"/>
  <c r="V98" i="18"/>
  <c r="AE104" i="18"/>
  <c r="F49" i="1" s="1"/>
  <c r="G9" i="17"/>
  <c r="I9" i="17"/>
  <c r="K9" i="17"/>
  <c r="M9" i="17"/>
  <c r="O9" i="17"/>
  <c r="Q9" i="17"/>
  <c r="V9" i="17"/>
  <c r="G11" i="17"/>
  <c r="I11" i="17"/>
  <c r="K11" i="17"/>
  <c r="O11" i="17"/>
  <c r="O8" i="17" s="1"/>
  <c r="Q11" i="17"/>
  <c r="V11" i="17"/>
  <c r="G13" i="17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1" i="17"/>
  <c r="I21" i="17"/>
  <c r="K21" i="17"/>
  <c r="M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4" i="17"/>
  <c r="I34" i="17"/>
  <c r="K34" i="17"/>
  <c r="M34" i="17"/>
  <c r="O34" i="17"/>
  <c r="O33" i="17" s="1"/>
  <c r="Q34" i="17"/>
  <c r="V34" i="17"/>
  <c r="G36" i="17"/>
  <c r="M36" i="17" s="1"/>
  <c r="I36" i="17"/>
  <c r="K36" i="17"/>
  <c r="O36" i="17"/>
  <c r="Q36" i="17"/>
  <c r="V36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3" i="17"/>
  <c r="M43" i="17" s="1"/>
  <c r="I43" i="17"/>
  <c r="I42" i="17" s="1"/>
  <c r="K43" i="17"/>
  <c r="O43" i="17"/>
  <c r="Q43" i="17"/>
  <c r="Q42" i="17" s="1"/>
  <c r="V43" i="17"/>
  <c r="G45" i="17"/>
  <c r="I45" i="17"/>
  <c r="K45" i="17"/>
  <c r="K42" i="17" s="1"/>
  <c r="O45" i="17"/>
  <c r="Q45" i="17"/>
  <c r="V45" i="17"/>
  <c r="V42" i="17" s="1"/>
  <c r="G48" i="17"/>
  <c r="G47" i="17" s="1"/>
  <c r="I120" i="1" s="1"/>
  <c r="I48" i="17"/>
  <c r="I47" i="17" s="1"/>
  <c r="K48" i="17"/>
  <c r="K47" i="17" s="1"/>
  <c r="M48" i="17"/>
  <c r="M47" i="17" s="1"/>
  <c r="O48" i="17"/>
  <c r="O47" i="17" s="1"/>
  <c r="Q48" i="17"/>
  <c r="Q47" i="17" s="1"/>
  <c r="V48" i="17"/>
  <c r="V47" i="17" s="1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6" i="17"/>
  <c r="I56" i="17"/>
  <c r="K56" i="17"/>
  <c r="M56" i="17"/>
  <c r="O56" i="17"/>
  <c r="Q56" i="17"/>
  <c r="V56" i="17"/>
  <c r="G58" i="17"/>
  <c r="M58" i="17" s="1"/>
  <c r="I58" i="17"/>
  <c r="K58" i="17"/>
  <c r="O58" i="17"/>
  <c r="Q58" i="17"/>
  <c r="V58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I64" i="17"/>
  <c r="K64" i="17"/>
  <c r="M64" i="17"/>
  <c r="O64" i="17"/>
  <c r="Q64" i="17"/>
  <c r="V64" i="17"/>
  <c r="G66" i="17"/>
  <c r="M66" i="17" s="1"/>
  <c r="I66" i="17"/>
  <c r="K66" i="17"/>
  <c r="O66" i="17"/>
  <c r="Q66" i="17"/>
  <c r="V66" i="17"/>
  <c r="G68" i="17"/>
  <c r="M68" i="17" s="1"/>
  <c r="I68" i="17"/>
  <c r="K68" i="17"/>
  <c r="O68" i="17"/>
  <c r="Q68" i="17"/>
  <c r="V68" i="17"/>
  <c r="G70" i="17"/>
  <c r="M70" i="17" s="1"/>
  <c r="I70" i="17"/>
  <c r="K70" i="17"/>
  <c r="O70" i="17"/>
  <c r="Q70" i="17"/>
  <c r="V70" i="17"/>
  <c r="G72" i="17"/>
  <c r="I72" i="17"/>
  <c r="K72" i="17"/>
  <c r="M72" i="17"/>
  <c r="O72" i="17"/>
  <c r="Q72" i="17"/>
  <c r="V72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I95" i="17"/>
  <c r="K95" i="17"/>
  <c r="M95" i="17"/>
  <c r="O95" i="17"/>
  <c r="Q95" i="17"/>
  <c r="V95" i="17"/>
  <c r="G97" i="17"/>
  <c r="M97" i="17" s="1"/>
  <c r="I97" i="17"/>
  <c r="K97" i="17"/>
  <c r="O97" i="17"/>
  <c r="Q97" i="17"/>
  <c r="V97" i="17"/>
  <c r="G99" i="17"/>
  <c r="I99" i="17"/>
  <c r="K99" i="17"/>
  <c r="M99" i="17"/>
  <c r="O99" i="17"/>
  <c r="Q99" i="17"/>
  <c r="V99" i="17"/>
  <c r="G102" i="17"/>
  <c r="M102" i="17" s="1"/>
  <c r="I102" i="17"/>
  <c r="K102" i="17"/>
  <c r="O102" i="17"/>
  <c r="Q102" i="17"/>
  <c r="V102" i="17"/>
  <c r="G104" i="17"/>
  <c r="M104" i="17" s="1"/>
  <c r="I104" i="17"/>
  <c r="K104" i="17"/>
  <c r="K101" i="17" s="1"/>
  <c r="O104" i="17"/>
  <c r="Q104" i="17"/>
  <c r="V104" i="17"/>
  <c r="V101" i="17" s="1"/>
  <c r="G107" i="17"/>
  <c r="I107" i="17"/>
  <c r="K107" i="17"/>
  <c r="K106" i="17" s="1"/>
  <c r="O107" i="17"/>
  <c r="O106" i="17" s="1"/>
  <c r="Q107" i="17"/>
  <c r="V107" i="17"/>
  <c r="G109" i="17"/>
  <c r="M109" i="17" s="1"/>
  <c r="I109" i="17"/>
  <c r="K109" i="17"/>
  <c r="O109" i="17"/>
  <c r="Q109" i="17"/>
  <c r="Q106" i="17" s="1"/>
  <c r="V109" i="17"/>
  <c r="G111" i="17"/>
  <c r="M111" i="17" s="1"/>
  <c r="I111" i="17"/>
  <c r="K111" i="17"/>
  <c r="O111" i="17"/>
  <c r="Q111" i="17"/>
  <c r="V111" i="17"/>
  <c r="G114" i="17"/>
  <c r="G113" i="17" s="1"/>
  <c r="I133" i="1" s="1"/>
  <c r="I114" i="17"/>
  <c r="K114" i="17"/>
  <c r="O114" i="17"/>
  <c r="Q114" i="17"/>
  <c r="V114" i="17"/>
  <c r="G116" i="17"/>
  <c r="I116" i="17"/>
  <c r="I113" i="17" s="1"/>
  <c r="K116" i="17"/>
  <c r="M116" i="17"/>
  <c r="O116" i="17"/>
  <c r="Q116" i="17"/>
  <c r="Q113" i="17" s="1"/>
  <c r="V116" i="17"/>
  <c r="G118" i="17"/>
  <c r="M118" i="17" s="1"/>
  <c r="I118" i="17"/>
  <c r="K118" i="17"/>
  <c r="O118" i="17"/>
  <c r="Q118" i="17"/>
  <c r="V118" i="17"/>
  <c r="G121" i="17"/>
  <c r="I121" i="17"/>
  <c r="I120" i="17" s="1"/>
  <c r="K121" i="17"/>
  <c r="K120" i="17" s="1"/>
  <c r="O121" i="17"/>
  <c r="O120" i="17" s="1"/>
  <c r="Q121" i="17"/>
  <c r="Q120" i="17" s="1"/>
  <c r="V121" i="17"/>
  <c r="V120" i="17" s="1"/>
  <c r="G124" i="17"/>
  <c r="I124" i="17"/>
  <c r="K124" i="17"/>
  <c r="M124" i="17"/>
  <c r="O124" i="17"/>
  <c r="Q124" i="17"/>
  <c r="V124" i="17"/>
  <c r="G126" i="17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0" i="17"/>
  <c r="M130" i="17" s="1"/>
  <c r="I130" i="17"/>
  <c r="K130" i="17"/>
  <c r="O130" i="17"/>
  <c r="Q130" i="17"/>
  <c r="V130" i="17"/>
  <c r="G132" i="17"/>
  <c r="I132" i="17"/>
  <c r="K132" i="17"/>
  <c r="M132" i="17"/>
  <c r="O132" i="17"/>
  <c r="Q132" i="17"/>
  <c r="V132" i="17"/>
  <c r="G134" i="17"/>
  <c r="M134" i="17" s="1"/>
  <c r="I134" i="17"/>
  <c r="K134" i="17"/>
  <c r="O134" i="17"/>
  <c r="Q134" i="17"/>
  <c r="V134" i="17"/>
  <c r="AE137" i="17"/>
  <c r="F48" i="1" s="1"/>
  <c r="BA221" i="16"/>
  <c r="G9" i="16"/>
  <c r="I9" i="16"/>
  <c r="K9" i="16"/>
  <c r="M9" i="16"/>
  <c r="O9" i="16"/>
  <c r="Q9" i="16"/>
  <c r="V9" i="16"/>
  <c r="G14" i="16"/>
  <c r="I14" i="16"/>
  <c r="K14" i="16"/>
  <c r="O14" i="16"/>
  <c r="Q14" i="16"/>
  <c r="V14" i="16"/>
  <c r="G18" i="16"/>
  <c r="M18" i="16" s="1"/>
  <c r="I18" i="16"/>
  <c r="K18" i="16"/>
  <c r="O18" i="16"/>
  <c r="Q18" i="16"/>
  <c r="V18" i="16"/>
  <c r="G22" i="16"/>
  <c r="M22" i="16" s="1"/>
  <c r="I22" i="16"/>
  <c r="K22" i="16"/>
  <c r="O22" i="16"/>
  <c r="Q22" i="16"/>
  <c r="V22" i="16"/>
  <c r="G26" i="16"/>
  <c r="M26" i="16" s="1"/>
  <c r="I26" i="16"/>
  <c r="K26" i="16"/>
  <c r="O26" i="16"/>
  <c r="Q26" i="16"/>
  <c r="V26" i="16"/>
  <c r="G30" i="16"/>
  <c r="M30" i="16" s="1"/>
  <c r="I30" i="16"/>
  <c r="K30" i="16"/>
  <c r="O30" i="16"/>
  <c r="Q30" i="16"/>
  <c r="V30" i="16"/>
  <c r="G34" i="16"/>
  <c r="I34" i="16"/>
  <c r="K34" i="16"/>
  <c r="M34" i="16"/>
  <c r="O34" i="16"/>
  <c r="Q34" i="16"/>
  <c r="V34" i="16"/>
  <c r="G38" i="16"/>
  <c r="M38" i="16" s="1"/>
  <c r="I38" i="16"/>
  <c r="K38" i="16"/>
  <c r="O38" i="16"/>
  <c r="Q38" i="16"/>
  <c r="V38" i="16"/>
  <c r="G42" i="16"/>
  <c r="M42" i="16" s="1"/>
  <c r="I42" i="16"/>
  <c r="K42" i="16"/>
  <c r="O42" i="16"/>
  <c r="Q42" i="16"/>
  <c r="V42" i="16"/>
  <c r="G46" i="16"/>
  <c r="M46" i="16" s="1"/>
  <c r="I46" i="16"/>
  <c r="K46" i="16"/>
  <c r="O46" i="16"/>
  <c r="Q46" i="16"/>
  <c r="V46" i="16"/>
  <c r="G50" i="16"/>
  <c r="I50" i="16"/>
  <c r="K50" i="16"/>
  <c r="M50" i="16"/>
  <c r="O50" i="16"/>
  <c r="Q50" i="16"/>
  <c r="V50" i="16"/>
  <c r="G54" i="16"/>
  <c r="M54" i="16" s="1"/>
  <c r="I54" i="16"/>
  <c r="K54" i="16"/>
  <c r="O54" i="16"/>
  <c r="Q54" i="16"/>
  <c r="V54" i="16"/>
  <c r="G58" i="16"/>
  <c r="M58" i="16" s="1"/>
  <c r="I58" i="16"/>
  <c r="K58" i="16"/>
  <c r="O58" i="16"/>
  <c r="Q58" i="16"/>
  <c r="V58" i="16"/>
  <c r="G62" i="16"/>
  <c r="M62" i="16" s="1"/>
  <c r="I62" i="16"/>
  <c r="K62" i="16"/>
  <c r="O62" i="16"/>
  <c r="Q62" i="16"/>
  <c r="V62" i="16"/>
  <c r="G66" i="16"/>
  <c r="I66" i="16"/>
  <c r="K66" i="16"/>
  <c r="M66" i="16"/>
  <c r="O66" i="16"/>
  <c r="Q66" i="16"/>
  <c r="V66" i="16"/>
  <c r="G70" i="16"/>
  <c r="M70" i="16" s="1"/>
  <c r="I70" i="16"/>
  <c r="K70" i="16"/>
  <c r="O70" i="16"/>
  <c r="Q70" i="16"/>
  <c r="V70" i="16"/>
  <c r="G74" i="16"/>
  <c r="I74" i="16"/>
  <c r="K74" i="16"/>
  <c r="M74" i="16"/>
  <c r="O74" i="16"/>
  <c r="Q74" i="16"/>
  <c r="V74" i="16"/>
  <c r="G78" i="16"/>
  <c r="M78" i="16" s="1"/>
  <c r="I78" i="16"/>
  <c r="K78" i="16"/>
  <c r="O78" i="16"/>
  <c r="Q78" i="16"/>
  <c r="V78" i="16"/>
  <c r="G82" i="16"/>
  <c r="M82" i="16" s="1"/>
  <c r="I82" i="16"/>
  <c r="K82" i="16"/>
  <c r="O82" i="16"/>
  <c r="Q82" i="16"/>
  <c r="V82" i="16"/>
  <c r="G86" i="16"/>
  <c r="M86" i="16" s="1"/>
  <c r="I86" i="16"/>
  <c r="K86" i="16"/>
  <c r="O86" i="16"/>
  <c r="Q86" i="16"/>
  <c r="V86" i="16"/>
  <c r="G90" i="16"/>
  <c r="M90" i="16" s="1"/>
  <c r="I90" i="16"/>
  <c r="K90" i="16"/>
  <c r="O90" i="16"/>
  <c r="Q90" i="16"/>
  <c r="V90" i="16"/>
  <c r="G94" i="16"/>
  <c r="M94" i="16" s="1"/>
  <c r="I94" i="16"/>
  <c r="K94" i="16"/>
  <c r="O94" i="16"/>
  <c r="Q94" i="16"/>
  <c r="V94" i="16"/>
  <c r="G98" i="16"/>
  <c r="M98" i="16" s="1"/>
  <c r="I98" i="16"/>
  <c r="K98" i="16"/>
  <c r="O98" i="16"/>
  <c r="Q98" i="16"/>
  <c r="V98" i="16"/>
  <c r="G102" i="16"/>
  <c r="M102" i="16" s="1"/>
  <c r="I102" i="16"/>
  <c r="K102" i="16"/>
  <c r="O102" i="16"/>
  <c r="Q102" i="16"/>
  <c r="V102" i="16"/>
  <c r="G106" i="16"/>
  <c r="I106" i="16"/>
  <c r="K106" i="16"/>
  <c r="M106" i="16"/>
  <c r="O106" i="16"/>
  <c r="Q106" i="16"/>
  <c r="V106" i="16"/>
  <c r="G110" i="16"/>
  <c r="M110" i="16" s="1"/>
  <c r="I110" i="16"/>
  <c r="K110" i="16"/>
  <c r="O110" i="16"/>
  <c r="Q110" i="16"/>
  <c r="V110" i="16"/>
  <c r="G114" i="16"/>
  <c r="I114" i="16"/>
  <c r="K114" i="16"/>
  <c r="M114" i="16"/>
  <c r="O114" i="16"/>
  <c r="Q114" i="16"/>
  <c r="V114" i="16"/>
  <c r="G118" i="16"/>
  <c r="M118" i="16" s="1"/>
  <c r="I118" i="16"/>
  <c r="K118" i="16"/>
  <c r="O118" i="16"/>
  <c r="Q118" i="16"/>
  <c r="V118" i="16"/>
  <c r="G122" i="16"/>
  <c r="M122" i="16" s="1"/>
  <c r="I122" i="16"/>
  <c r="K122" i="16"/>
  <c r="O122" i="16"/>
  <c r="Q122" i="16"/>
  <c r="V122" i="16"/>
  <c r="G126" i="16"/>
  <c r="M126" i="16" s="1"/>
  <c r="I126" i="16"/>
  <c r="K126" i="16"/>
  <c r="O126" i="16"/>
  <c r="Q126" i="16"/>
  <c r="V126" i="16"/>
  <c r="G130" i="16"/>
  <c r="I130" i="16"/>
  <c r="K130" i="16"/>
  <c r="M130" i="16"/>
  <c r="O130" i="16"/>
  <c r="Q130" i="16"/>
  <c r="V130" i="16"/>
  <c r="G134" i="16"/>
  <c r="M134" i="16" s="1"/>
  <c r="I134" i="16"/>
  <c r="K134" i="16"/>
  <c r="O134" i="16"/>
  <c r="Q134" i="16"/>
  <c r="V134" i="16"/>
  <c r="G138" i="16"/>
  <c r="I138" i="16"/>
  <c r="K138" i="16"/>
  <c r="M138" i="16"/>
  <c r="O138" i="16"/>
  <c r="Q138" i="16"/>
  <c r="V138" i="16"/>
  <c r="G142" i="16"/>
  <c r="M142" i="16" s="1"/>
  <c r="I142" i="16"/>
  <c r="K142" i="16"/>
  <c r="O142" i="16"/>
  <c r="Q142" i="16"/>
  <c r="V142" i="16"/>
  <c r="G146" i="16"/>
  <c r="M146" i="16" s="1"/>
  <c r="I146" i="16"/>
  <c r="K146" i="16"/>
  <c r="O146" i="16"/>
  <c r="Q146" i="16"/>
  <c r="V146" i="16"/>
  <c r="G150" i="16"/>
  <c r="M150" i="16" s="1"/>
  <c r="I150" i="16"/>
  <c r="K150" i="16"/>
  <c r="O150" i="16"/>
  <c r="Q150" i="16"/>
  <c r="V150" i="16"/>
  <c r="G154" i="16"/>
  <c r="M154" i="16" s="1"/>
  <c r="I154" i="16"/>
  <c r="K154" i="16"/>
  <c r="O154" i="16"/>
  <c r="Q154" i="16"/>
  <c r="V154" i="16"/>
  <c r="G158" i="16"/>
  <c r="M158" i="16" s="1"/>
  <c r="I158" i="16"/>
  <c r="K158" i="16"/>
  <c r="O158" i="16"/>
  <c r="Q158" i="16"/>
  <c r="V158" i="16"/>
  <c r="G162" i="16"/>
  <c r="M162" i="16" s="1"/>
  <c r="I162" i="16"/>
  <c r="K162" i="16"/>
  <c r="O162" i="16"/>
  <c r="Q162" i="16"/>
  <c r="V162" i="16"/>
  <c r="G166" i="16"/>
  <c r="M166" i="16" s="1"/>
  <c r="I166" i="16"/>
  <c r="K166" i="16"/>
  <c r="O166" i="16"/>
  <c r="Q166" i="16"/>
  <c r="V166" i="16"/>
  <c r="G170" i="16"/>
  <c r="M170" i="16" s="1"/>
  <c r="I170" i="16"/>
  <c r="K170" i="16"/>
  <c r="O170" i="16"/>
  <c r="Q170" i="16"/>
  <c r="V170" i="16"/>
  <c r="G174" i="16"/>
  <c r="M174" i="16" s="1"/>
  <c r="I174" i="16"/>
  <c r="K174" i="16"/>
  <c r="O174" i="16"/>
  <c r="Q174" i="16"/>
  <c r="V174" i="16"/>
  <c r="G178" i="16"/>
  <c r="I178" i="16"/>
  <c r="K178" i="16"/>
  <c r="M178" i="16"/>
  <c r="O178" i="16"/>
  <c r="Q178" i="16"/>
  <c r="V178" i="16"/>
  <c r="G182" i="16"/>
  <c r="M182" i="16" s="1"/>
  <c r="I182" i="16"/>
  <c r="K182" i="16"/>
  <c r="O182" i="16"/>
  <c r="Q182" i="16"/>
  <c r="V182" i="16"/>
  <c r="G186" i="16"/>
  <c r="M186" i="16" s="1"/>
  <c r="I186" i="16"/>
  <c r="K186" i="16"/>
  <c r="O186" i="16"/>
  <c r="Q186" i="16"/>
  <c r="V186" i="16"/>
  <c r="G190" i="16"/>
  <c r="M190" i="16" s="1"/>
  <c r="I190" i="16"/>
  <c r="K190" i="16"/>
  <c r="O190" i="16"/>
  <c r="Q190" i="16"/>
  <c r="V190" i="16"/>
  <c r="G194" i="16"/>
  <c r="M194" i="16" s="1"/>
  <c r="I194" i="16"/>
  <c r="K194" i="16"/>
  <c r="O194" i="16"/>
  <c r="Q194" i="16"/>
  <c r="V194" i="16"/>
  <c r="G198" i="16"/>
  <c r="M198" i="16" s="1"/>
  <c r="I198" i="16"/>
  <c r="K198" i="16"/>
  <c r="O198" i="16"/>
  <c r="Q198" i="16"/>
  <c r="V198" i="16"/>
  <c r="G202" i="16"/>
  <c r="I202" i="16"/>
  <c r="K202" i="16"/>
  <c r="M202" i="16"/>
  <c r="O202" i="16"/>
  <c r="Q202" i="16"/>
  <c r="V202" i="16"/>
  <c r="G205" i="16"/>
  <c r="M205" i="16" s="1"/>
  <c r="I205" i="16"/>
  <c r="K205" i="16"/>
  <c r="O205" i="16"/>
  <c r="Q205" i="16"/>
  <c r="V205" i="16"/>
  <c r="G208" i="16"/>
  <c r="M208" i="16" s="1"/>
  <c r="I208" i="16"/>
  <c r="K208" i="16"/>
  <c r="O208" i="16"/>
  <c r="Q208" i="16"/>
  <c r="V208" i="16"/>
  <c r="G211" i="16"/>
  <c r="M211" i="16" s="1"/>
  <c r="I211" i="16"/>
  <c r="K211" i="16"/>
  <c r="O211" i="16"/>
  <c r="Q211" i="16"/>
  <c r="V211" i="16"/>
  <c r="G214" i="16"/>
  <c r="M214" i="16" s="1"/>
  <c r="I214" i="16"/>
  <c r="K214" i="16"/>
  <c r="O214" i="16"/>
  <c r="Q214" i="16"/>
  <c r="V214" i="16"/>
  <c r="G217" i="16"/>
  <c r="M217" i="16" s="1"/>
  <c r="I217" i="16"/>
  <c r="K217" i="16"/>
  <c r="O217" i="16"/>
  <c r="Q217" i="16"/>
  <c r="V217" i="16"/>
  <c r="G220" i="16"/>
  <c r="M220" i="16" s="1"/>
  <c r="I220" i="16"/>
  <c r="K220" i="16"/>
  <c r="O220" i="16"/>
  <c r="Q220" i="16"/>
  <c r="V220" i="16"/>
  <c r="G224" i="16"/>
  <c r="M224" i="16" s="1"/>
  <c r="I224" i="16"/>
  <c r="K224" i="16"/>
  <c r="O224" i="16"/>
  <c r="Q224" i="16"/>
  <c r="V224" i="16"/>
  <c r="G227" i="16"/>
  <c r="I227" i="16"/>
  <c r="K227" i="16"/>
  <c r="M227" i="16"/>
  <c r="O227" i="16"/>
  <c r="Q227" i="16"/>
  <c r="V227" i="16"/>
  <c r="G230" i="16"/>
  <c r="M230" i="16" s="1"/>
  <c r="I230" i="16"/>
  <c r="K230" i="16"/>
  <c r="O230" i="16"/>
  <c r="Q230" i="16"/>
  <c r="V230" i="16"/>
  <c r="G233" i="16"/>
  <c r="I233" i="16"/>
  <c r="K233" i="16"/>
  <c r="M233" i="16"/>
  <c r="O233" i="16"/>
  <c r="Q233" i="16"/>
  <c r="V233" i="16"/>
  <c r="AE237" i="16"/>
  <c r="F47" i="1" s="1"/>
  <c r="G9" i="15"/>
  <c r="I9" i="15"/>
  <c r="I8" i="15" s="1"/>
  <c r="K9" i="15"/>
  <c r="M9" i="15"/>
  <c r="O9" i="15"/>
  <c r="Q9" i="15"/>
  <c r="V9" i="15"/>
  <c r="G11" i="15"/>
  <c r="G8" i="15" s="1"/>
  <c r="I85" i="1" s="1"/>
  <c r="I11" i="15"/>
  <c r="K11" i="15"/>
  <c r="O11" i="15"/>
  <c r="Q11" i="15"/>
  <c r="V11" i="15"/>
  <c r="V8" i="15" s="1"/>
  <c r="G13" i="15"/>
  <c r="I13" i="15"/>
  <c r="K13" i="15"/>
  <c r="M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4" i="15"/>
  <c r="I24" i="15"/>
  <c r="K24" i="15"/>
  <c r="M24" i="15"/>
  <c r="O24" i="15"/>
  <c r="Q24" i="15"/>
  <c r="V24" i="15"/>
  <c r="G26" i="15"/>
  <c r="I26" i="15"/>
  <c r="K26" i="15"/>
  <c r="O26" i="15"/>
  <c r="Q26" i="15"/>
  <c r="V26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9" i="15"/>
  <c r="I39" i="15"/>
  <c r="K39" i="15"/>
  <c r="M39" i="15"/>
  <c r="O39" i="15"/>
  <c r="Q39" i="15"/>
  <c r="Q38" i="15" s="1"/>
  <c r="V39" i="15"/>
  <c r="G41" i="15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I47" i="15"/>
  <c r="K47" i="15"/>
  <c r="M47" i="15"/>
  <c r="O47" i="15"/>
  <c r="Q47" i="15"/>
  <c r="V47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3" i="15"/>
  <c r="M53" i="15" s="1"/>
  <c r="I53" i="15"/>
  <c r="K53" i="15"/>
  <c r="O53" i="15"/>
  <c r="Q53" i="15"/>
  <c r="V53" i="15"/>
  <c r="G55" i="15"/>
  <c r="M55" i="15" s="1"/>
  <c r="I55" i="15"/>
  <c r="K55" i="15"/>
  <c r="O55" i="15"/>
  <c r="Q55" i="15"/>
  <c r="V55" i="15"/>
  <c r="G58" i="15"/>
  <c r="M58" i="15" s="1"/>
  <c r="I58" i="15"/>
  <c r="K58" i="15"/>
  <c r="O58" i="15"/>
  <c r="Q58" i="15"/>
  <c r="V58" i="15"/>
  <c r="G60" i="15"/>
  <c r="I60" i="15"/>
  <c r="K60" i="15"/>
  <c r="O60" i="15"/>
  <c r="Q60" i="15"/>
  <c r="V60" i="15"/>
  <c r="V57" i="15" s="1"/>
  <c r="G62" i="15"/>
  <c r="I62" i="15"/>
  <c r="K62" i="15"/>
  <c r="M62" i="15"/>
  <c r="O62" i="15"/>
  <c r="Q62" i="15"/>
  <c r="V62" i="15"/>
  <c r="G64" i="15"/>
  <c r="M64" i="15" s="1"/>
  <c r="I64" i="15"/>
  <c r="K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G72" i="15"/>
  <c r="M72" i="15" s="1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3" i="15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9" i="15"/>
  <c r="M99" i="15" s="1"/>
  <c r="I99" i="15"/>
  <c r="K99" i="15"/>
  <c r="O99" i="15"/>
  <c r="Q99" i="15"/>
  <c r="V99" i="15"/>
  <c r="G101" i="15"/>
  <c r="I101" i="15"/>
  <c r="K101" i="15"/>
  <c r="M101" i="15"/>
  <c r="O101" i="15"/>
  <c r="Q101" i="15"/>
  <c r="V101" i="15"/>
  <c r="G103" i="15"/>
  <c r="M103" i="15" s="1"/>
  <c r="I103" i="15"/>
  <c r="K103" i="15"/>
  <c r="O103" i="15"/>
  <c r="Q103" i="15"/>
  <c r="V103" i="15"/>
  <c r="G105" i="15"/>
  <c r="I105" i="15"/>
  <c r="K105" i="15"/>
  <c r="M105" i="15"/>
  <c r="O105" i="15"/>
  <c r="Q105" i="15"/>
  <c r="V105" i="15"/>
  <c r="G107" i="15"/>
  <c r="M107" i="15" s="1"/>
  <c r="I107" i="15"/>
  <c r="K107" i="15"/>
  <c r="O107" i="15"/>
  <c r="Q107" i="15"/>
  <c r="V107" i="15"/>
  <c r="G110" i="15"/>
  <c r="I110" i="15"/>
  <c r="I109" i="15" s="1"/>
  <c r="K110" i="15"/>
  <c r="M110" i="15"/>
  <c r="O110" i="15"/>
  <c r="Q110" i="15"/>
  <c r="V110" i="15"/>
  <c r="G112" i="15"/>
  <c r="M112" i="15" s="1"/>
  <c r="I112" i="15"/>
  <c r="K112" i="15"/>
  <c r="K109" i="15" s="1"/>
  <c r="O112" i="15"/>
  <c r="O109" i="15" s="1"/>
  <c r="Q112" i="15"/>
  <c r="V112" i="15"/>
  <c r="G114" i="15"/>
  <c r="M114" i="15" s="1"/>
  <c r="I114" i="15"/>
  <c r="K114" i="15"/>
  <c r="O114" i="15"/>
  <c r="Q114" i="15"/>
  <c r="V114" i="15"/>
  <c r="AE117" i="15"/>
  <c r="F46" i="1" s="1"/>
  <c r="AF117" i="15"/>
  <c r="G46" i="1" s="1"/>
  <c r="H46" i="1" s="1"/>
  <c r="I46" i="1" s="1"/>
  <c r="G9" i="14"/>
  <c r="I9" i="14"/>
  <c r="K9" i="14"/>
  <c r="M9" i="14"/>
  <c r="O9" i="14"/>
  <c r="Q9" i="14"/>
  <c r="V9" i="14"/>
  <c r="G13" i="14"/>
  <c r="I13" i="14"/>
  <c r="K13" i="14"/>
  <c r="O13" i="14"/>
  <c r="Q13" i="14"/>
  <c r="V13" i="14"/>
  <c r="G17" i="14"/>
  <c r="I17" i="14"/>
  <c r="K17" i="14"/>
  <c r="M17" i="14"/>
  <c r="O17" i="14"/>
  <c r="Q17" i="14"/>
  <c r="V17" i="14"/>
  <c r="G21" i="14"/>
  <c r="M21" i="14" s="1"/>
  <c r="I21" i="14"/>
  <c r="K21" i="14"/>
  <c r="O21" i="14"/>
  <c r="Q21" i="14"/>
  <c r="V21" i="14"/>
  <c r="G25" i="14"/>
  <c r="M25" i="14" s="1"/>
  <c r="I25" i="14"/>
  <c r="K25" i="14"/>
  <c r="O25" i="14"/>
  <c r="Q25" i="14"/>
  <c r="V25" i="14"/>
  <c r="G29" i="14"/>
  <c r="M29" i="14" s="1"/>
  <c r="I29" i="14"/>
  <c r="K29" i="14"/>
  <c r="O29" i="14"/>
  <c r="Q29" i="14"/>
  <c r="V29" i="14"/>
  <c r="G33" i="14"/>
  <c r="M33" i="14" s="1"/>
  <c r="I33" i="14"/>
  <c r="K33" i="14"/>
  <c r="O33" i="14"/>
  <c r="Q33" i="14"/>
  <c r="V33" i="14"/>
  <c r="G37" i="14"/>
  <c r="M37" i="14" s="1"/>
  <c r="I37" i="14"/>
  <c r="K37" i="14"/>
  <c r="O37" i="14"/>
  <c r="Q37" i="14"/>
  <c r="V37" i="14"/>
  <c r="G41" i="14"/>
  <c r="I41" i="14"/>
  <c r="K41" i="14"/>
  <c r="M41" i="14"/>
  <c r="O41" i="14"/>
  <c r="Q41" i="14"/>
  <c r="V41" i="14"/>
  <c r="G45" i="14"/>
  <c r="M45" i="14" s="1"/>
  <c r="I45" i="14"/>
  <c r="K45" i="14"/>
  <c r="O45" i="14"/>
  <c r="Q45" i="14"/>
  <c r="V45" i="14"/>
  <c r="G49" i="14"/>
  <c r="I49" i="14"/>
  <c r="K49" i="14"/>
  <c r="M49" i="14"/>
  <c r="O49" i="14"/>
  <c r="Q49" i="14"/>
  <c r="V49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1" i="14"/>
  <c r="M61" i="14" s="1"/>
  <c r="I61" i="14"/>
  <c r="K61" i="14"/>
  <c r="O61" i="14"/>
  <c r="Q61" i="14"/>
  <c r="V61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3" i="14"/>
  <c r="M73" i="14" s="1"/>
  <c r="I73" i="14"/>
  <c r="K73" i="14"/>
  <c r="O73" i="14"/>
  <c r="Q73" i="14"/>
  <c r="V73" i="14"/>
  <c r="G77" i="14"/>
  <c r="M77" i="14" s="1"/>
  <c r="I77" i="14"/>
  <c r="K77" i="14"/>
  <c r="O77" i="14"/>
  <c r="Q77" i="14"/>
  <c r="V77" i="14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M90" i="14" s="1"/>
  <c r="I90" i="14"/>
  <c r="K90" i="14"/>
  <c r="O90" i="14"/>
  <c r="Q90" i="14"/>
  <c r="V90" i="14"/>
  <c r="G94" i="14"/>
  <c r="M94" i="14" s="1"/>
  <c r="I94" i="14"/>
  <c r="K94" i="14"/>
  <c r="O94" i="14"/>
  <c r="Q94" i="14"/>
  <c r="V94" i="14"/>
  <c r="G97" i="14"/>
  <c r="I97" i="14"/>
  <c r="I96" i="14" s="1"/>
  <c r="K97" i="14"/>
  <c r="M97" i="14"/>
  <c r="O97" i="14"/>
  <c r="Q97" i="14"/>
  <c r="V97" i="14"/>
  <c r="G101" i="14"/>
  <c r="M101" i="14" s="1"/>
  <c r="I101" i="14"/>
  <c r="K101" i="14"/>
  <c r="O101" i="14"/>
  <c r="Q101" i="14"/>
  <c r="V101" i="14"/>
  <c r="G105" i="14"/>
  <c r="M105" i="14" s="1"/>
  <c r="I105" i="14"/>
  <c r="K105" i="14"/>
  <c r="O105" i="14"/>
  <c r="Q105" i="14"/>
  <c r="V105" i="14"/>
  <c r="G109" i="14"/>
  <c r="M109" i="14" s="1"/>
  <c r="I109" i="14"/>
  <c r="K109" i="14"/>
  <c r="O109" i="14"/>
  <c r="Q109" i="14"/>
  <c r="V109" i="14"/>
  <c r="G113" i="14"/>
  <c r="I113" i="14"/>
  <c r="K113" i="14"/>
  <c r="M113" i="14"/>
  <c r="O113" i="14"/>
  <c r="Q113" i="14"/>
  <c r="V113" i="14"/>
  <c r="G117" i="14"/>
  <c r="M117" i="14" s="1"/>
  <c r="I117" i="14"/>
  <c r="K117" i="14"/>
  <c r="O117" i="14"/>
  <c r="Q117" i="14"/>
  <c r="V117" i="14"/>
  <c r="G121" i="14"/>
  <c r="M121" i="14" s="1"/>
  <c r="I121" i="14"/>
  <c r="K121" i="14"/>
  <c r="O121" i="14"/>
  <c r="Q121" i="14"/>
  <c r="V121" i="14"/>
  <c r="G125" i="14"/>
  <c r="M125" i="14" s="1"/>
  <c r="I125" i="14"/>
  <c r="K125" i="14"/>
  <c r="O125" i="14"/>
  <c r="Q125" i="14"/>
  <c r="V125" i="14"/>
  <c r="G129" i="14"/>
  <c r="I129" i="14"/>
  <c r="K129" i="14"/>
  <c r="M129" i="14"/>
  <c r="O129" i="14"/>
  <c r="Q129" i="14"/>
  <c r="V129" i="14"/>
  <c r="G133" i="14"/>
  <c r="M133" i="14" s="1"/>
  <c r="I133" i="14"/>
  <c r="K133" i="14"/>
  <c r="O133" i="14"/>
  <c r="Q133" i="14"/>
  <c r="V133" i="14"/>
  <c r="G137" i="14"/>
  <c r="I137" i="14"/>
  <c r="K137" i="14"/>
  <c r="M137" i="14"/>
  <c r="O137" i="14"/>
  <c r="Q137" i="14"/>
  <c r="V137" i="14"/>
  <c r="G141" i="14"/>
  <c r="M141" i="14" s="1"/>
  <c r="I141" i="14"/>
  <c r="K141" i="14"/>
  <c r="O141" i="14"/>
  <c r="Q141" i="14"/>
  <c r="V141" i="14"/>
  <c r="G145" i="14"/>
  <c r="M145" i="14" s="1"/>
  <c r="I145" i="14"/>
  <c r="K145" i="14"/>
  <c r="O145" i="14"/>
  <c r="Q145" i="14"/>
  <c r="V145" i="14"/>
  <c r="G149" i="14"/>
  <c r="M149" i="14" s="1"/>
  <c r="I149" i="14"/>
  <c r="K149" i="14"/>
  <c r="O149" i="14"/>
  <c r="Q149" i="14"/>
  <c r="V149" i="14"/>
  <c r="G153" i="14"/>
  <c r="I153" i="14"/>
  <c r="K153" i="14"/>
  <c r="M153" i="14"/>
  <c r="O153" i="14"/>
  <c r="Q153" i="14"/>
  <c r="V153" i="14"/>
  <c r="G157" i="14"/>
  <c r="M157" i="14" s="1"/>
  <c r="I157" i="14"/>
  <c r="K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M165" i="14" s="1"/>
  <c r="I165" i="14"/>
  <c r="K165" i="14"/>
  <c r="O165" i="14"/>
  <c r="Q165" i="14"/>
  <c r="V165" i="14"/>
  <c r="G169" i="14"/>
  <c r="I169" i="14"/>
  <c r="K169" i="14"/>
  <c r="M169" i="14"/>
  <c r="O169" i="14"/>
  <c r="Q169" i="14"/>
  <c r="V169" i="14"/>
  <c r="G173" i="14"/>
  <c r="M173" i="14" s="1"/>
  <c r="I173" i="14"/>
  <c r="K173" i="14"/>
  <c r="O173" i="14"/>
  <c r="Q173" i="14"/>
  <c r="V173" i="14"/>
  <c r="G177" i="14"/>
  <c r="I177" i="14"/>
  <c r="K177" i="14"/>
  <c r="M177" i="14"/>
  <c r="O177" i="14"/>
  <c r="Q177" i="14"/>
  <c r="V177" i="14"/>
  <c r="G181" i="14"/>
  <c r="M181" i="14" s="1"/>
  <c r="I181" i="14"/>
  <c r="K181" i="14"/>
  <c r="O181" i="14"/>
  <c r="Q181" i="14"/>
  <c r="V181" i="14"/>
  <c r="G185" i="14"/>
  <c r="M185" i="14" s="1"/>
  <c r="I185" i="14"/>
  <c r="K185" i="14"/>
  <c r="O185" i="14"/>
  <c r="Q185" i="14"/>
  <c r="V185" i="14"/>
  <c r="G190" i="14"/>
  <c r="M190" i="14" s="1"/>
  <c r="I190" i="14"/>
  <c r="K190" i="14"/>
  <c r="O190" i="14"/>
  <c r="Q190" i="14"/>
  <c r="V190" i="14"/>
  <c r="G194" i="14"/>
  <c r="I194" i="14"/>
  <c r="K194" i="14"/>
  <c r="M194" i="14"/>
  <c r="O194" i="14"/>
  <c r="Q194" i="14"/>
  <c r="V194" i="14"/>
  <c r="G198" i="14"/>
  <c r="M198" i="14" s="1"/>
  <c r="I198" i="14"/>
  <c r="K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I213" i="14"/>
  <c r="K213" i="14"/>
  <c r="M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30" i="14"/>
  <c r="M230" i="14" s="1"/>
  <c r="I230" i="14"/>
  <c r="K230" i="14"/>
  <c r="O230" i="14"/>
  <c r="Q230" i="14"/>
  <c r="V230" i="14"/>
  <c r="G234" i="14"/>
  <c r="M234" i="14" s="1"/>
  <c r="I234" i="14"/>
  <c r="K234" i="14"/>
  <c r="O234" i="14"/>
  <c r="Q234" i="14"/>
  <c r="V234" i="14"/>
  <c r="G240" i="14"/>
  <c r="M240" i="14" s="1"/>
  <c r="I240" i="14"/>
  <c r="K240" i="14"/>
  <c r="O240" i="14"/>
  <c r="Q240" i="14"/>
  <c r="V240" i="14"/>
  <c r="G244" i="14"/>
  <c r="M244" i="14" s="1"/>
  <c r="I244" i="14"/>
  <c r="K244" i="14"/>
  <c r="O244" i="14"/>
  <c r="Q244" i="14"/>
  <c r="V244" i="14"/>
  <c r="G248" i="14"/>
  <c r="I248" i="14"/>
  <c r="K248" i="14"/>
  <c r="M248" i="14"/>
  <c r="O248" i="14"/>
  <c r="Q248" i="14"/>
  <c r="V248" i="14"/>
  <c r="G252" i="14"/>
  <c r="M252" i="14" s="1"/>
  <c r="I252" i="14"/>
  <c r="K252" i="14"/>
  <c r="O252" i="14"/>
  <c r="Q252" i="14"/>
  <c r="V252" i="14"/>
  <c r="G256" i="14"/>
  <c r="I256" i="14"/>
  <c r="K256" i="14"/>
  <c r="M256" i="14"/>
  <c r="O256" i="14"/>
  <c r="Q256" i="14"/>
  <c r="V256" i="14"/>
  <c r="K258" i="14"/>
  <c r="V258" i="14"/>
  <c r="G259" i="14"/>
  <c r="G258" i="14" s="1"/>
  <c r="I100" i="1" s="1"/>
  <c r="I259" i="14"/>
  <c r="I258" i="14" s="1"/>
  <c r="K259" i="14"/>
  <c r="M259" i="14"/>
  <c r="M258" i="14" s="1"/>
  <c r="O259" i="14"/>
  <c r="O258" i="14" s="1"/>
  <c r="Q259" i="14"/>
  <c r="Q258" i="14" s="1"/>
  <c r="V259" i="14"/>
  <c r="G265" i="14"/>
  <c r="M265" i="14" s="1"/>
  <c r="I265" i="14"/>
  <c r="I264" i="14" s="1"/>
  <c r="K265" i="14"/>
  <c r="O265" i="14"/>
  <c r="Q265" i="14"/>
  <c r="Q264" i="14" s="1"/>
  <c r="V265" i="14"/>
  <c r="G269" i="14"/>
  <c r="M269" i="14" s="1"/>
  <c r="I269" i="14"/>
  <c r="K269" i="14"/>
  <c r="K264" i="14" s="1"/>
  <c r="O269" i="14"/>
  <c r="Q269" i="14"/>
  <c r="V269" i="14"/>
  <c r="V264" i="14" s="1"/>
  <c r="G273" i="14"/>
  <c r="M273" i="14" s="1"/>
  <c r="I273" i="14"/>
  <c r="K273" i="14"/>
  <c r="O273" i="14"/>
  <c r="Q273" i="14"/>
  <c r="V273" i="14"/>
  <c r="G278" i="14"/>
  <c r="M278" i="14" s="1"/>
  <c r="I278" i="14"/>
  <c r="K278" i="14"/>
  <c r="O278" i="14"/>
  <c r="Q278" i="14"/>
  <c r="Q277" i="14" s="1"/>
  <c r="V278" i="14"/>
  <c r="G283" i="14"/>
  <c r="M283" i="14" s="1"/>
  <c r="I283" i="14"/>
  <c r="K283" i="14"/>
  <c r="O283" i="14"/>
  <c r="O277" i="14" s="1"/>
  <c r="Q283" i="14"/>
  <c r="V283" i="14"/>
  <c r="V277" i="14" s="1"/>
  <c r="AE288" i="14"/>
  <c r="F45" i="1" s="1"/>
  <c r="BA1452" i="13"/>
  <c r="BA1424" i="13"/>
  <c r="BA1265" i="13"/>
  <c r="BA1256" i="13"/>
  <c r="BA684" i="13"/>
  <c r="BA629" i="13"/>
  <c r="BA621" i="13"/>
  <c r="BA615" i="13"/>
  <c r="BA599" i="13"/>
  <c r="BA387" i="13"/>
  <c r="BA382" i="13"/>
  <c r="BA331" i="13"/>
  <c r="BA150" i="13"/>
  <c r="BA130" i="13"/>
  <c r="BA124" i="13"/>
  <c r="BA101" i="13"/>
  <c r="BA94" i="13"/>
  <c r="BA87" i="13"/>
  <c r="BA75" i="13"/>
  <c r="BA56" i="13"/>
  <c r="G8" i="13"/>
  <c r="I71" i="1" s="1"/>
  <c r="V8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G16" i="13"/>
  <c r="M16" i="13" s="1"/>
  <c r="I16" i="13"/>
  <c r="K16" i="13"/>
  <c r="O16" i="13"/>
  <c r="O11" i="13" s="1"/>
  <c r="Q16" i="13"/>
  <c r="V16" i="13"/>
  <c r="G23" i="13"/>
  <c r="M23" i="13" s="1"/>
  <c r="I23" i="13"/>
  <c r="K23" i="13"/>
  <c r="O23" i="13"/>
  <c r="Q23" i="13"/>
  <c r="V23" i="13"/>
  <c r="G33" i="13"/>
  <c r="M33" i="13" s="1"/>
  <c r="I33" i="13"/>
  <c r="K33" i="13"/>
  <c r="O33" i="13"/>
  <c r="Q33" i="13"/>
  <c r="V33" i="13"/>
  <c r="G41" i="13"/>
  <c r="M41" i="13" s="1"/>
  <c r="I41" i="13"/>
  <c r="K41" i="13"/>
  <c r="O41" i="13"/>
  <c r="Q41" i="13"/>
  <c r="V41" i="13"/>
  <c r="G49" i="13"/>
  <c r="M49" i="13" s="1"/>
  <c r="I49" i="13"/>
  <c r="K49" i="13"/>
  <c r="O49" i="13"/>
  <c r="Q49" i="13"/>
  <c r="V49" i="13"/>
  <c r="G55" i="13"/>
  <c r="I55" i="13"/>
  <c r="K55" i="13"/>
  <c r="M55" i="13"/>
  <c r="O55" i="13"/>
  <c r="Q55" i="13"/>
  <c r="V55" i="13"/>
  <c r="G61" i="13"/>
  <c r="M61" i="13" s="1"/>
  <c r="I61" i="13"/>
  <c r="K61" i="13"/>
  <c r="O61" i="13"/>
  <c r="Q61" i="13"/>
  <c r="V61" i="13"/>
  <c r="G67" i="13"/>
  <c r="I67" i="13"/>
  <c r="K67" i="13"/>
  <c r="M67" i="13"/>
  <c r="O67" i="13"/>
  <c r="Q67" i="13"/>
  <c r="V67" i="13"/>
  <c r="G74" i="13"/>
  <c r="M74" i="13" s="1"/>
  <c r="I74" i="13"/>
  <c r="K74" i="13"/>
  <c r="O74" i="13"/>
  <c r="Q74" i="13"/>
  <c r="V74" i="13"/>
  <c r="G81" i="13"/>
  <c r="I81" i="13"/>
  <c r="K81" i="13"/>
  <c r="M81" i="13"/>
  <c r="O81" i="13"/>
  <c r="Q81" i="13"/>
  <c r="V81" i="13"/>
  <c r="G86" i="13"/>
  <c r="M86" i="13" s="1"/>
  <c r="I86" i="13"/>
  <c r="K86" i="13"/>
  <c r="O86" i="13"/>
  <c r="Q86" i="13"/>
  <c r="V86" i="13"/>
  <c r="G93" i="13"/>
  <c r="M93" i="13" s="1"/>
  <c r="I93" i="13"/>
  <c r="K93" i="13"/>
  <c r="O93" i="13"/>
  <c r="O85" i="13" s="1"/>
  <c r="Q93" i="13"/>
  <c r="V93" i="13"/>
  <c r="V85" i="13" s="1"/>
  <c r="G100" i="13"/>
  <c r="M100" i="13" s="1"/>
  <c r="I100" i="13"/>
  <c r="K100" i="13"/>
  <c r="O100" i="13"/>
  <c r="Q100" i="13"/>
  <c r="V100" i="13"/>
  <c r="G107" i="13"/>
  <c r="M107" i="13" s="1"/>
  <c r="I107" i="13"/>
  <c r="K107" i="13"/>
  <c r="O107" i="13"/>
  <c r="Q107" i="13"/>
  <c r="V107" i="13"/>
  <c r="G115" i="13"/>
  <c r="M115" i="13" s="1"/>
  <c r="I115" i="13"/>
  <c r="K115" i="13"/>
  <c r="O115" i="13"/>
  <c r="Q115" i="13"/>
  <c r="V115" i="13"/>
  <c r="G123" i="13"/>
  <c r="I123" i="13"/>
  <c r="K123" i="13"/>
  <c r="M123" i="13"/>
  <c r="O123" i="13"/>
  <c r="Q123" i="13"/>
  <c r="V123" i="13"/>
  <c r="G129" i="13"/>
  <c r="I129" i="13"/>
  <c r="K129" i="13"/>
  <c r="K122" i="13" s="1"/>
  <c r="O129" i="13"/>
  <c r="Q129" i="13"/>
  <c r="V129" i="13"/>
  <c r="G149" i="13"/>
  <c r="I149" i="13"/>
  <c r="K149" i="13"/>
  <c r="M149" i="13"/>
  <c r="O149" i="13"/>
  <c r="Q149" i="13"/>
  <c r="V149" i="13"/>
  <c r="G157" i="13"/>
  <c r="M157" i="13" s="1"/>
  <c r="I157" i="13"/>
  <c r="K157" i="13"/>
  <c r="O157" i="13"/>
  <c r="Q157" i="13"/>
  <c r="V157" i="13"/>
  <c r="V122" i="13" s="1"/>
  <c r="G161" i="13"/>
  <c r="M161" i="13" s="1"/>
  <c r="I161" i="13"/>
  <c r="K161" i="13"/>
  <c r="O161" i="13"/>
  <c r="Q161" i="13"/>
  <c r="V161" i="13"/>
  <c r="G165" i="13"/>
  <c r="M165" i="13" s="1"/>
  <c r="I165" i="13"/>
  <c r="K165" i="13"/>
  <c r="O165" i="13"/>
  <c r="Q165" i="13"/>
  <c r="V165" i="13"/>
  <c r="G169" i="13"/>
  <c r="I169" i="13"/>
  <c r="K169" i="13"/>
  <c r="M169" i="13"/>
  <c r="O169" i="13"/>
  <c r="Q169" i="13"/>
  <c r="V169" i="13"/>
  <c r="G204" i="13"/>
  <c r="M204" i="13" s="1"/>
  <c r="I204" i="13"/>
  <c r="K204" i="13"/>
  <c r="O204" i="13"/>
  <c r="Q204" i="13"/>
  <c r="V204" i="13"/>
  <c r="G208" i="13"/>
  <c r="I208" i="13"/>
  <c r="K208" i="13"/>
  <c r="M208" i="13"/>
  <c r="O208" i="13"/>
  <c r="Q208" i="13"/>
  <c r="V208" i="13"/>
  <c r="G227" i="13"/>
  <c r="M227" i="13" s="1"/>
  <c r="I227" i="13"/>
  <c r="K227" i="13"/>
  <c r="O227" i="13"/>
  <c r="Q227" i="13"/>
  <c r="V227" i="13"/>
  <c r="G231" i="13"/>
  <c r="I231" i="13"/>
  <c r="K231" i="13"/>
  <c r="M231" i="13"/>
  <c r="O231" i="13"/>
  <c r="Q231" i="13"/>
  <c r="V231" i="13"/>
  <c r="G235" i="13"/>
  <c r="M235" i="13" s="1"/>
  <c r="I235" i="13"/>
  <c r="K235" i="13"/>
  <c r="O235" i="13"/>
  <c r="Q235" i="13"/>
  <c r="V235" i="13"/>
  <c r="G239" i="13"/>
  <c r="I239" i="13"/>
  <c r="K239" i="13"/>
  <c r="M239" i="13"/>
  <c r="O239" i="13"/>
  <c r="Q239" i="13"/>
  <c r="V239" i="13"/>
  <c r="G243" i="13"/>
  <c r="M243" i="13" s="1"/>
  <c r="I243" i="13"/>
  <c r="K243" i="13"/>
  <c r="O243" i="13"/>
  <c r="Q243" i="13"/>
  <c r="V243" i="13"/>
  <c r="G247" i="13"/>
  <c r="M247" i="13" s="1"/>
  <c r="I247" i="13"/>
  <c r="K247" i="13"/>
  <c r="O247" i="13"/>
  <c r="Q247" i="13"/>
  <c r="V247" i="13"/>
  <c r="G251" i="13"/>
  <c r="M251" i="13" s="1"/>
  <c r="I251" i="13"/>
  <c r="K251" i="13"/>
  <c r="O251" i="13"/>
  <c r="Q251" i="13"/>
  <c r="V251" i="13"/>
  <c r="G255" i="13"/>
  <c r="M255" i="13" s="1"/>
  <c r="I255" i="13"/>
  <c r="K255" i="13"/>
  <c r="O255" i="13"/>
  <c r="Q255" i="13"/>
  <c r="V255" i="13"/>
  <c r="G259" i="13"/>
  <c r="M259" i="13" s="1"/>
  <c r="I259" i="13"/>
  <c r="K259" i="13"/>
  <c r="O259" i="13"/>
  <c r="Q259" i="13"/>
  <c r="V259" i="13"/>
  <c r="G266" i="13"/>
  <c r="I266" i="13"/>
  <c r="K266" i="13"/>
  <c r="O266" i="13"/>
  <c r="Q266" i="13"/>
  <c r="V266" i="13"/>
  <c r="G271" i="13"/>
  <c r="M271" i="13" s="1"/>
  <c r="I271" i="13"/>
  <c r="K271" i="13"/>
  <c r="O271" i="13"/>
  <c r="Q271" i="13"/>
  <c r="V271" i="13"/>
  <c r="G277" i="13"/>
  <c r="M277" i="13" s="1"/>
  <c r="I277" i="13"/>
  <c r="K277" i="13"/>
  <c r="O277" i="13"/>
  <c r="Q277" i="13"/>
  <c r="V277" i="13"/>
  <c r="G281" i="13"/>
  <c r="M281" i="13" s="1"/>
  <c r="I281" i="13"/>
  <c r="K281" i="13"/>
  <c r="O281" i="13"/>
  <c r="Q281" i="13"/>
  <c r="V281" i="13"/>
  <c r="G330" i="13"/>
  <c r="M330" i="13" s="1"/>
  <c r="I330" i="13"/>
  <c r="K330" i="13"/>
  <c r="O330" i="13"/>
  <c r="Q330" i="13"/>
  <c r="V330" i="13"/>
  <c r="G335" i="13"/>
  <c r="M335" i="13" s="1"/>
  <c r="I335" i="13"/>
  <c r="K335" i="13"/>
  <c r="O335" i="13"/>
  <c r="Q335" i="13"/>
  <c r="V335" i="13"/>
  <c r="G346" i="13"/>
  <c r="M346" i="13" s="1"/>
  <c r="I346" i="13"/>
  <c r="K346" i="13"/>
  <c r="O346" i="13"/>
  <c r="Q346" i="13"/>
  <c r="V346" i="13"/>
  <c r="G351" i="13"/>
  <c r="M351" i="13" s="1"/>
  <c r="I351" i="13"/>
  <c r="K351" i="13"/>
  <c r="O351" i="13"/>
  <c r="Q351" i="13"/>
  <c r="V351" i="13"/>
  <c r="G357" i="13"/>
  <c r="M357" i="13" s="1"/>
  <c r="I357" i="13"/>
  <c r="K357" i="13"/>
  <c r="O357" i="13"/>
  <c r="Q357" i="13"/>
  <c r="V357" i="13"/>
  <c r="G362" i="13"/>
  <c r="I362" i="13"/>
  <c r="K362" i="13"/>
  <c r="O362" i="13"/>
  <c r="Q362" i="13"/>
  <c r="V362" i="13"/>
  <c r="G372" i="13"/>
  <c r="M372" i="13" s="1"/>
  <c r="I372" i="13"/>
  <c r="K372" i="13"/>
  <c r="O372" i="13"/>
  <c r="Q372" i="13"/>
  <c r="Q361" i="13" s="1"/>
  <c r="V372" i="13"/>
  <c r="G381" i="13"/>
  <c r="M381" i="13" s="1"/>
  <c r="I381" i="13"/>
  <c r="K381" i="13"/>
  <c r="O381" i="13"/>
  <c r="Q381" i="13"/>
  <c r="V381" i="13"/>
  <c r="G386" i="13"/>
  <c r="M386" i="13" s="1"/>
  <c r="I386" i="13"/>
  <c r="K386" i="13"/>
  <c r="O386" i="13"/>
  <c r="Q386" i="13"/>
  <c r="V386" i="13"/>
  <c r="G397" i="13"/>
  <c r="M397" i="13" s="1"/>
  <c r="I397" i="13"/>
  <c r="K397" i="13"/>
  <c r="O397" i="13"/>
  <c r="Q397" i="13"/>
  <c r="V397" i="13"/>
  <c r="G402" i="13"/>
  <c r="I402" i="13"/>
  <c r="K402" i="13"/>
  <c r="M402" i="13"/>
  <c r="O402" i="13"/>
  <c r="Q402" i="13"/>
  <c r="V402" i="13"/>
  <c r="G406" i="13"/>
  <c r="M406" i="13" s="1"/>
  <c r="I406" i="13"/>
  <c r="K406" i="13"/>
  <c r="O406" i="13"/>
  <c r="Q406" i="13"/>
  <c r="V406" i="13"/>
  <c r="G415" i="13"/>
  <c r="I415" i="13"/>
  <c r="K415" i="13"/>
  <c r="M415" i="13"/>
  <c r="O415" i="13"/>
  <c r="Q415" i="13"/>
  <c r="V415" i="13"/>
  <c r="G424" i="13"/>
  <c r="I424" i="13"/>
  <c r="K424" i="13"/>
  <c r="M424" i="13"/>
  <c r="O424" i="13"/>
  <c r="O423" i="13" s="1"/>
  <c r="Q424" i="13"/>
  <c r="V424" i="13"/>
  <c r="G438" i="13"/>
  <c r="M438" i="13" s="1"/>
  <c r="I438" i="13"/>
  <c r="K438" i="13"/>
  <c r="O438" i="13"/>
  <c r="Q438" i="13"/>
  <c r="V438" i="13"/>
  <c r="G452" i="13"/>
  <c r="M452" i="13" s="1"/>
  <c r="I452" i="13"/>
  <c r="K452" i="13"/>
  <c r="O452" i="13"/>
  <c r="Q452" i="13"/>
  <c r="V452" i="13"/>
  <c r="G466" i="13"/>
  <c r="M466" i="13" s="1"/>
  <c r="I466" i="13"/>
  <c r="K466" i="13"/>
  <c r="O466" i="13"/>
  <c r="Q466" i="13"/>
  <c r="V466" i="13"/>
  <c r="G480" i="13"/>
  <c r="M480" i="13" s="1"/>
  <c r="I480" i="13"/>
  <c r="K480" i="13"/>
  <c r="O480" i="13"/>
  <c r="Q480" i="13"/>
  <c r="V480" i="13"/>
  <c r="G490" i="13"/>
  <c r="I490" i="13"/>
  <c r="I489" i="13" s="1"/>
  <c r="K490" i="13"/>
  <c r="K489" i="13" s="1"/>
  <c r="M490" i="13"/>
  <c r="O490" i="13"/>
  <c r="Q490" i="13"/>
  <c r="V490" i="13"/>
  <c r="G494" i="13"/>
  <c r="I494" i="13"/>
  <c r="K494" i="13"/>
  <c r="O494" i="13"/>
  <c r="Q494" i="13"/>
  <c r="V494" i="13"/>
  <c r="V489" i="13" s="1"/>
  <c r="G500" i="13"/>
  <c r="I500" i="13"/>
  <c r="K500" i="13"/>
  <c r="O500" i="13"/>
  <c r="Q500" i="13"/>
  <c r="V500" i="13"/>
  <c r="G511" i="13"/>
  <c r="M511" i="13" s="1"/>
  <c r="I511" i="13"/>
  <c r="I499" i="13" s="1"/>
  <c r="K511" i="13"/>
  <c r="O511" i="13"/>
  <c r="Q511" i="13"/>
  <c r="V511" i="13"/>
  <c r="G516" i="13"/>
  <c r="M516" i="13" s="1"/>
  <c r="I516" i="13"/>
  <c r="K516" i="13"/>
  <c r="O516" i="13"/>
  <c r="Q516" i="13"/>
  <c r="V516" i="13"/>
  <c r="G520" i="13"/>
  <c r="I520" i="13"/>
  <c r="K520" i="13"/>
  <c r="M520" i="13"/>
  <c r="O520" i="13"/>
  <c r="Q520" i="13"/>
  <c r="V520" i="13"/>
  <c r="G524" i="13"/>
  <c r="M524" i="13" s="1"/>
  <c r="I524" i="13"/>
  <c r="K524" i="13"/>
  <c r="O524" i="13"/>
  <c r="Q524" i="13"/>
  <c r="V524" i="13"/>
  <c r="G528" i="13"/>
  <c r="I528" i="13"/>
  <c r="K528" i="13"/>
  <c r="M528" i="13"/>
  <c r="O528" i="13"/>
  <c r="Q528" i="13"/>
  <c r="V528" i="13"/>
  <c r="G532" i="13"/>
  <c r="M532" i="13" s="1"/>
  <c r="I532" i="13"/>
  <c r="K532" i="13"/>
  <c r="O532" i="13"/>
  <c r="Q532" i="13"/>
  <c r="V532" i="13"/>
  <c r="G534" i="13"/>
  <c r="M534" i="13" s="1"/>
  <c r="I534" i="13"/>
  <c r="K534" i="13"/>
  <c r="O534" i="13"/>
  <c r="Q534" i="13"/>
  <c r="V534" i="13"/>
  <c r="G537" i="13"/>
  <c r="I537" i="13"/>
  <c r="K537" i="13"/>
  <c r="M537" i="13"/>
  <c r="O537" i="13"/>
  <c r="Q537" i="13"/>
  <c r="V537" i="13"/>
  <c r="G542" i="13"/>
  <c r="I542" i="13"/>
  <c r="K542" i="13"/>
  <c r="O542" i="13"/>
  <c r="Q542" i="13"/>
  <c r="V542" i="13"/>
  <c r="G547" i="13"/>
  <c r="I547" i="13"/>
  <c r="K547" i="13"/>
  <c r="M547" i="13"/>
  <c r="O547" i="13"/>
  <c r="Q547" i="13"/>
  <c r="V547" i="13"/>
  <c r="G552" i="13"/>
  <c r="M552" i="13" s="1"/>
  <c r="I552" i="13"/>
  <c r="K552" i="13"/>
  <c r="O552" i="13"/>
  <c r="Q552" i="13"/>
  <c r="V552" i="13"/>
  <c r="G556" i="13"/>
  <c r="M556" i="13" s="1"/>
  <c r="I556" i="13"/>
  <c r="K556" i="13"/>
  <c r="O556" i="13"/>
  <c r="Q556" i="13"/>
  <c r="V556" i="13"/>
  <c r="G560" i="13"/>
  <c r="M560" i="13" s="1"/>
  <c r="I560" i="13"/>
  <c r="K560" i="13"/>
  <c r="O560" i="13"/>
  <c r="Q560" i="13"/>
  <c r="V560" i="13"/>
  <c r="G564" i="13"/>
  <c r="M564" i="13" s="1"/>
  <c r="I564" i="13"/>
  <c r="K564" i="13"/>
  <c r="O564" i="13"/>
  <c r="Q564" i="13"/>
  <c r="V564" i="13"/>
  <c r="G568" i="13"/>
  <c r="M568" i="13" s="1"/>
  <c r="I568" i="13"/>
  <c r="K568" i="13"/>
  <c r="O568" i="13"/>
  <c r="Q568" i="13"/>
  <c r="V568" i="13"/>
  <c r="G574" i="13"/>
  <c r="I574" i="13"/>
  <c r="K574" i="13"/>
  <c r="M574" i="13"/>
  <c r="O574" i="13"/>
  <c r="Q574" i="13"/>
  <c r="V574" i="13"/>
  <c r="G578" i="13"/>
  <c r="M578" i="13" s="1"/>
  <c r="I578" i="13"/>
  <c r="K578" i="13"/>
  <c r="O578" i="13"/>
  <c r="Q578" i="13"/>
  <c r="V578" i="13"/>
  <c r="G580" i="13"/>
  <c r="M580" i="13" s="1"/>
  <c r="I580" i="13"/>
  <c r="K580" i="13"/>
  <c r="O580" i="13"/>
  <c r="Q580" i="13"/>
  <c r="V580" i="13"/>
  <c r="G582" i="13"/>
  <c r="M582" i="13" s="1"/>
  <c r="I582" i="13"/>
  <c r="K582" i="13"/>
  <c r="O582" i="13"/>
  <c r="Q582" i="13"/>
  <c r="V582" i="13"/>
  <c r="G586" i="13"/>
  <c r="I586" i="13"/>
  <c r="K586" i="13"/>
  <c r="M586" i="13"/>
  <c r="O586" i="13"/>
  <c r="Q586" i="13"/>
  <c r="V586" i="13"/>
  <c r="G590" i="13"/>
  <c r="M590" i="13" s="1"/>
  <c r="I590" i="13"/>
  <c r="K590" i="13"/>
  <c r="O590" i="13"/>
  <c r="Q590" i="13"/>
  <c r="V590" i="13"/>
  <c r="G592" i="13"/>
  <c r="M592" i="13" s="1"/>
  <c r="I592" i="13"/>
  <c r="K592" i="13"/>
  <c r="O592" i="13"/>
  <c r="Q592" i="13"/>
  <c r="V592" i="13"/>
  <c r="G594" i="13"/>
  <c r="M594" i="13" s="1"/>
  <c r="I594" i="13"/>
  <c r="K594" i="13"/>
  <c r="O594" i="13"/>
  <c r="Q594" i="13"/>
  <c r="V594" i="13"/>
  <c r="G598" i="13"/>
  <c r="M598" i="13" s="1"/>
  <c r="I598" i="13"/>
  <c r="K598" i="13"/>
  <c r="O598" i="13"/>
  <c r="Q598" i="13"/>
  <c r="V598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1" i="13"/>
  <c r="M611" i="13" s="1"/>
  <c r="I611" i="13"/>
  <c r="K611" i="13"/>
  <c r="O611" i="13"/>
  <c r="Q611" i="13"/>
  <c r="V611" i="13"/>
  <c r="G614" i="13"/>
  <c r="I614" i="13"/>
  <c r="K614" i="13"/>
  <c r="O614" i="13"/>
  <c r="Q614" i="13"/>
  <c r="V614" i="13"/>
  <c r="G620" i="13"/>
  <c r="M620" i="13" s="1"/>
  <c r="I620" i="13"/>
  <c r="K620" i="13"/>
  <c r="O620" i="13"/>
  <c r="Q620" i="13"/>
  <c r="V620" i="13"/>
  <c r="G628" i="13"/>
  <c r="M628" i="13" s="1"/>
  <c r="I628" i="13"/>
  <c r="K628" i="13"/>
  <c r="O628" i="13"/>
  <c r="Q628" i="13"/>
  <c r="V628" i="13"/>
  <c r="G637" i="13"/>
  <c r="M637" i="13" s="1"/>
  <c r="I637" i="13"/>
  <c r="K637" i="13"/>
  <c r="O637" i="13"/>
  <c r="Q637" i="13"/>
  <c r="V637" i="13"/>
  <c r="G642" i="13"/>
  <c r="M642" i="13" s="1"/>
  <c r="I642" i="13"/>
  <c r="K642" i="13"/>
  <c r="O642" i="13"/>
  <c r="Q642" i="13"/>
  <c r="V642" i="13"/>
  <c r="G658" i="13"/>
  <c r="I658" i="13"/>
  <c r="K658" i="13"/>
  <c r="M658" i="13"/>
  <c r="O658" i="13"/>
  <c r="Q658" i="13"/>
  <c r="V658" i="13"/>
  <c r="G663" i="13"/>
  <c r="M663" i="13" s="1"/>
  <c r="I663" i="13"/>
  <c r="K663" i="13"/>
  <c r="O663" i="13"/>
  <c r="Q663" i="13"/>
  <c r="V663" i="13"/>
  <c r="G671" i="13"/>
  <c r="I671" i="13"/>
  <c r="K671" i="13"/>
  <c r="M671" i="13"/>
  <c r="O671" i="13"/>
  <c r="Q671" i="13"/>
  <c r="V671" i="13"/>
  <c r="G677" i="13"/>
  <c r="M677" i="13" s="1"/>
  <c r="I677" i="13"/>
  <c r="K677" i="13"/>
  <c r="O677" i="13"/>
  <c r="Q677" i="13"/>
  <c r="V677" i="13"/>
  <c r="G683" i="13"/>
  <c r="I683" i="13"/>
  <c r="K683" i="13"/>
  <c r="M683" i="13"/>
  <c r="O683" i="13"/>
  <c r="Q683" i="13"/>
  <c r="V683" i="13"/>
  <c r="G689" i="13"/>
  <c r="M689" i="13" s="1"/>
  <c r="I689" i="13"/>
  <c r="K689" i="13"/>
  <c r="O689" i="13"/>
  <c r="Q689" i="13"/>
  <c r="V689" i="13"/>
  <c r="G696" i="13"/>
  <c r="M696" i="13" s="1"/>
  <c r="I696" i="13"/>
  <c r="K696" i="13"/>
  <c r="O696" i="13"/>
  <c r="Q696" i="13"/>
  <c r="V696" i="13"/>
  <c r="G703" i="13"/>
  <c r="M703" i="13" s="1"/>
  <c r="I703" i="13"/>
  <c r="K703" i="13"/>
  <c r="O703" i="13"/>
  <c r="Q703" i="13"/>
  <c r="V703" i="13"/>
  <c r="G708" i="13"/>
  <c r="M708" i="13" s="1"/>
  <c r="I708" i="13"/>
  <c r="K708" i="13"/>
  <c r="O708" i="13"/>
  <c r="Q708" i="13"/>
  <c r="V708" i="13"/>
  <c r="G712" i="13"/>
  <c r="M712" i="13" s="1"/>
  <c r="I712" i="13"/>
  <c r="K712" i="13"/>
  <c r="O712" i="13"/>
  <c r="Q712" i="13"/>
  <c r="V712" i="13"/>
  <c r="G721" i="13"/>
  <c r="I721" i="13"/>
  <c r="K721" i="13"/>
  <c r="M721" i="13"/>
  <c r="O721" i="13"/>
  <c r="Q721" i="13"/>
  <c r="V721" i="13"/>
  <c r="G729" i="13"/>
  <c r="M729" i="13" s="1"/>
  <c r="I729" i="13"/>
  <c r="K729" i="13"/>
  <c r="O729" i="13"/>
  <c r="Q729" i="13"/>
  <c r="V729" i="13"/>
  <c r="G736" i="13"/>
  <c r="I736" i="13"/>
  <c r="K736" i="13"/>
  <c r="M736" i="13"/>
  <c r="O736" i="13"/>
  <c r="Q736" i="13"/>
  <c r="V736" i="13"/>
  <c r="G741" i="13"/>
  <c r="M741" i="13" s="1"/>
  <c r="I741" i="13"/>
  <c r="K741" i="13"/>
  <c r="O741" i="13"/>
  <c r="Q741" i="13"/>
  <c r="V741" i="13"/>
  <c r="G745" i="13"/>
  <c r="I745" i="13"/>
  <c r="K745" i="13"/>
  <c r="M745" i="13"/>
  <c r="O745" i="13"/>
  <c r="Q745" i="13"/>
  <c r="V745" i="13"/>
  <c r="G750" i="13"/>
  <c r="M750" i="13" s="1"/>
  <c r="I750" i="13"/>
  <c r="K750" i="13"/>
  <c r="O750" i="13"/>
  <c r="Q750" i="13"/>
  <c r="V750" i="13"/>
  <c r="G754" i="13"/>
  <c r="M754" i="13" s="1"/>
  <c r="I754" i="13"/>
  <c r="K754" i="13"/>
  <c r="O754" i="13"/>
  <c r="Q754" i="13"/>
  <c r="V754" i="13"/>
  <c r="G797" i="13"/>
  <c r="M797" i="13" s="1"/>
  <c r="I797" i="13"/>
  <c r="K797" i="13"/>
  <c r="O797" i="13"/>
  <c r="Q797" i="13"/>
  <c r="V797" i="13"/>
  <c r="G840" i="13"/>
  <c r="I840" i="13"/>
  <c r="K840" i="13"/>
  <c r="M840" i="13"/>
  <c r="O840" i="13"/>
  <c r="Q840" i="13"/>
  <c r="V840" i="13"/>
  <c r="G846" i="13"/>
  <c r="M846" i="13" s="1"/>
  <c r="I846" i="13"/>
  <c r="K846" i="13"/>
  <c r="O846" i="13"/>
  <c r="Q846" i="13"/>
  <c r="V846" i="13"/>
  <c r="G850" i="13"/>
  <c r="I850" i="13"/>
  <c r="K850" i="13"/>
  <c r="M850" i="13"/>
  <c r="O850" i="13"/>
  <c r="Q850" i="13"/>
  <c r="V850" i="13"/>
  <c r="G856" i="13"/>
  <c r="M856" i="13" s="1"/>
  <c r="I856" i="13"/>
  <c r="K856" i="13"/>
  <c r="O856" i="13"/>
  <c r="Q856" i="13"/>
  <c r="V856" i="13"/>
  <c r="G861" i="13"/>
  <c r="M861" i="13" s="1"/>
  <c r="I861" i="13"/>
  <c r="K861" i="13"/>
  <c r="O861" i="13"/>
  <c r="Q861" i="13"/>
  <c r="V861" i="13"/>
  <c r="G865" i="13"/>
  <c r="M865" i="13" s="1"/>
  <c r="I865" i="13"/>
  <c r="K865" i="13"/>
  <c r="O865" i="13"/>
  <c r="Q865" i="13"/>
  <c r="V865" i="13"/>
  <c r="G875" i="13"/>
  <c r="I875" i="13"/>
  <c r="K875" i="13"/>
  <c r="M875" i="13"/>
  <c r="O875" i="13"/>
  <c r="Q875" i="13"/>
  <c r="V875" i="13"/>
  <c r="G880" i="13"/>
  <c r="M880" i="13" s="1"/>
  <c r="I880" i="13"/>
  <c r="K880" i="13"/>
  <c r="O880" i="13"/>
  <c r="Q880" i="13"/>
  <c r="V880" i="13"/>
  <c r="G889" i="13"/>
  <c r="M889" i="13" s="1"/>
  <c r="I889" i="13"/>
  <c r="K889" i="13"/>
  <c r="O889" i="13"/>
  <c r="Q889" i="13"/>
  <c r="V889" i="13"/>
  <c r="G893" i="13"/>
  <c r="M893" i="13" s="1"/>
  <c r="I893" i="13"/>
  <c r="K893" i="13"/>
  <c r="O893" i="13"/>
  <c r="Q893" i="13"/>
  <c r="V893" i="13"/>
  <c r="G897" i="13"/>
  <c r="I897" i="13"/>
  <c r="K897" i="13"/>
  <c r="M897" i="13"/>
  <c r="O897" i="13"/>
  <c r="Q897" i="13"/>
  <c r="V897" i="13"/>
  <c r="G901" i="13"/>
  <c r="M901" i="13" s="1"/>
  <c r="I901" i="13"/>
  <c r="K901" i="13"/>
  <c r="O901" i="13"/>
  <c r="Q901" i="13"/>
  <c r="V901" i="13"/>
  <c r="G906" i="13"/>
  <c r="I906" i="13"/>
  <c r="K906" i="13"/>
  <c r="M906" i="13"/>
  <c r="O906" i="13"/>
  <c r="Q906" i="13"/>
  <c r="V906" i="13"/>
  <c r="K908" i="13"/>
  <c r="O908" i="13"/>
  <c r="V908" i="13"/>
  <c r="G909" i="13"/>
  <c r="G908" i="13" s="1"/>
  <c r="I83" i="1" s="1"/>
  <c r="I909" i="13"/>
  <c r="I908" i="13" s="1"/>
  <c r="K909" i="13"/>
  <c r="O909" i="13"/>
  <c r="Q909" i="13"/>
  <c r="Q908" i="13" s="1"/>
  <c r="V909" i="13"/>
  <c r="G918" i="13"/>
  <c r="M918" i="13" s="1"/>
  <c r="I918" i="13"/>
  <c r="K918" i="13"/>
  <c r="O918" i="13"/>
  <c r="Q918" i="13"/>
  <c r="Q917" i="13" s="1"/>
  <c r="V918" i="13"/>
  <c r="G920" i="13"/>
  <c r="M920" i="13" s="1"/>
  <c r="I920" i="13"/>
  <c r="K920" i="13"/>
  <c r="K917" i="13" s="1"/>
  <c r="O920" i="13"/>
  <c r="Q920" i="13"/>
  <c r="V920" i="13"/>
  <c r="G922" i="13"/>
  <c r="I922" i="13"/>
  <c r="K922" i="13"/>
  <c r="M922" i="13"/>
  <c r="O922" i="13"/>
  <c r="Q922" i="13"/>
  <c r="V922" i="13"/>
  <c r="V917" i="13" s="1"/>
  <c r="G925" i="13"/>
  <c r="M925" i="13" s="1"/>
  <c r="I925" i="13"/>
  <c r="I924" i="13" s="1"/>
  <c r="K925" i="13"/>
  <c r="O925" i="13"/>
  <c r="Q925" i="13"/>
  <c r="Q924" i="13" s="1"/>
  <c r="V925" i="13"/>
  <c r="G934" i="13"/>
  <c r="M934" i="13" s="1"/>
  <c r="I934" i="13"/>
  <c r="K934" i="13"/>
  <c r="K924" i="13" s="1"/>
  <c r="O934" i="13"/>
  <c r="Q934" i="13"/>
  <c r="V934" i="13"/>
  <c r="G938" i="13"/>
  <c r="I938" i="13"/>
  <c r="K938" i="13"/>
  <c r="O938" i="13"/>
  <c r="O937" i="13" s="1"/>
  <c r="Q938" i="13"/>
  <c r="V938" i="13"/>
  <c r="G944" i="13"/>
  <c r="I944" i="13"/>
  <c r="I937" i="13" s="1"/>
  <c r="K944" i="13"/>
  <c r="M944" i="13"/>
  <c r="O944" i="13"/>
  <c r="Q944" i="13"/>
  <c r="V944" i="13"/>
  <c r="G948" i="13"/>
  <c r="I948" i="13"/>
  <c r="K948" i="13"/>
  <c r="M948" i="13"/>
  <c r="O948" i="13"/>
  <c r="Q948" i="13"/>
  <c r="V948" i="13"/>
  <c r="G961" i="13"/>
  <c r="M961" i="13" s="1"/>
  <c r="I961" i="13"/>
  <c r="K961" i="13"/>
  <c r="K947" i="13" s="1"/>
  <c r="O961" i="13"/>
  <c r="Q961" i="13"/>
  <c r="V961" i="13"/>
  <c r="G967" i="13"/>
  <c r="M967" i="13" s="1"/>
  <c r="I967" i="13"/>
  <c r="K967" i="13"/>
  <c r="O967" i="13"/>
  <c r="Q967" i="13"/>
  <c r="V967" i="13"/>
  <c r="G980" i="13"/>
  <c r="M980" i="13" s="1"/>
  <c r="I980" i="13"/>
  <c r="K980" i="13"/>
  <c r="O980" i="13"/>
  <c r="Q980" i="13"/>
  <c r="V980" i="13"/>
  <c r="G992" i="13"/>
  <c r="M992" i="13" s="1"/>
  <c r="I992" i="13"/>
  <c r="K992" i="13"/>
  <c r="O992" i="13"/>
  <c r="Q992" i="13"/>
  <c r="V992" i="13"/>
  <c r="G998" i="13"/>
  <c r="M998" i="13" s="1"/>
  <c r="I998" i="13"/>
  <c r="K998" i="13"/>
  <c r="O998" i="13"/>
  <c r="Q998" i="13"/>
  <c r="V998" i="13"/>
  <c r="G1011" i="13"/>
  <c r="M1011" i="13" s="1"/>
  <c r="I1011" i="13"/>
  <c r="K1011" i="13"/>
  <c r="O1011" i="13"/>
  <c r="Q1011" i="13"/>
  <c r="V1011" i="13"/>
  <c r="G1015" i="13"/>
  <c r="M1015" i="13" s="1"/>
  <c r="I1015" i="13"/>
  <c r="K1015" i="13"/>
  <c r="O1015" i="13"/>
  <c r="Q1015" i="13"/>
  <c r="V1015" i="13"/>
  <c r="G1021" i="13"/>
  <c r="M1021" i="13" s="1"/>
  <c r="I1021" i="13"/>
  <c r="K1021" i="13"/>
  <c r="O1021" i="13"/>
  <c r="O1014" i="13" s="1"/>
  <c r="Q1021" i="13"/>
  <c r="V1021" i="13"/>
  <c r="V1014" i="13" s="1"/>
  <c r="G1028" i="13"/>
  <c r="I1028" i="13"/>
  <c r="K1028" i="13"/>
  <c r="K1027" i="13" s="1"/>
  <c r="O1028" i="13"/>
  <c r="Q1028" i="13"/>
  <c r="V1028" i="13"/>
  <c r="G1030" i="13"/>
  <c r="M1030" i="13" s="1"/>
  <c r="I1030" i="13"/>
  <c r="I1027" i="13" s="1"/>
  <c r="K1030" i="13"/>
  <c r="O1030" i="13"/>
  <c r="Q1030" i="13"/>
  <c r="Q1027" i="13" s="1"/>
  <c r="V1030" i="13"/>
  <c r="G1032" i="13"/>
  <c r="M1032" i="13" s="1"/>
  <c r="I1032" i="13"/>
  <c r="K1032" i="13"/>
  <c r="O1032" i="13"/>
  <c r="Q1032" i="13"/>
  <c r="V1032" i="13"/>
  <c r="G1036" i="13"/>
  <c r="I1036" i="13"/>
  <c r="K1036" i="13"/>
  <c r="O1036" i="13"/>
  <c r="Q1036" i="13"/>
  <c r="V1036" i="13"/>
  <c r="G1038" i="13"/>
  <c r="I1038" i="13"/>
  <c r="K1038" i="13"/>
  <c r="M1038" i="13"/>
  <c r="O1038" i="13"/>
  <c r="Q1038" i="13"/>
  <c r="V1038" i="13"/>
  <c r="G1040" i="13"/>
  <c r="M1040" i="13" s="1"/>
  <c r="I1040" i="13"/>
  <c r="K1040" i="13"/>
  <c r="O1040" i="13"/>
  <c r="Q1040" i="13"/>
  <c r="V1040" i="13"/>
  <c r="G1042" i="13"/>
  <c r="M1042" i="13" s="1"/>
  <c r="I1042" i="13"/>
  <c r="K1042" i="13"/>
  <c r="O1042" i="13"/>
  <c r="Q1042" i="13"/>
  <c r="V1042" i="13"/>
  <c r="G1044" i="13"/>
  <c r="M1044" i="13" s="1"/>
  <c r="I1044" i="13"/>
  <c r="K1044" i="13"/>
  <c r="O1044" i="13"/>
  <c r="Q1044" i="13"/>
  <c r="V1044" i="13"/>
  <c r="G1046" i="13"/>
  <c r="M1046" i="13" s="1"/>
  <c r="I1046" i="13"/>
  <c r="K1046" i="13"/>
  <c r="O1046" i="13"/>
  <c r="Q1046" i="13"/>
  <c r="V1046" i="13"/>
  <c r="G1048" i="13"/>
  <c r="M1048" i="13" s="1"/>
  <c r="I1048" i="13"/>
  <c r="K1048" i="13"/>
  <c r="O1048" i="13"/>
  <c r="Q1048" i="13"/>
  <c r="V1048" i="13"/>
  <c r="G1050" i="13"/>
  <c r="M1050" i="13" s="1"/>
  <c r="I1050" i="13"/>
  <c r="K1050" i="13"/>
  <c r="O1050" i="13"/>
  <c r="Q1050" i="13"/>
  <c r="V1050" i="13"/>
  <c r="G1052" i="13"/>
  <c r="M1052" i="13" s="1"/>
  <c r="I1052" i="13"/>
  <c r="K1052" i="13"/>
  <c r="O1052" i="13"/>
  <c r="Q1052" i="13"/>
  <c r="V1052" i="13"/>
  <c r="G1054" i="13"/>
  <c r="M1054" i="13" s="1"/>
  <c r="I1054" i="13"/>
  <c r="K1054" i="13"/>
  <c r="O1054" i="13"/>
  <c r="Q1054" i="13"/>
  <c r="V1054" i="13"/>
  <c r="G1056" i="13"/>
  <c r="M1056" i="13" s="1"/>
  <c r="I1056" i="13"/>
  <c r="K1056" i="13"/>
  <c r="O1056" i="13"/>
  <c r="Q1056" i="13"/>
  <c r="V1056" i="13"/>
  <c r="G1060" i="13"/>
  <c r="I1060" i="13"/>
  <c r="K1060" i="13"/>
  <c r="M1060" i="13"/>
  <c r="O1060" i="13"/>
  <c r="Q1060" i="13"/>
  <c r="V1060" i="13"/>
  <c r="G1062" i="13"/>
  <c r="M1062" i="13" s="1"/>
  <c r="I1062" i="13"/>
  <c r="K1062" i="13"/>
  <c r="K1059" i="13" s="1"/>
  <c r="O1062" i="13"/>
  <c r="Q1062" i="13"/>
  <c r="V1062" i="13"/>
  <c r="G1064" i="13"/>
  <c r="I1064" i="13"/>
  <c r="K1064" i="13"/>
  <c r="M1064" i="13"/>
  <c r="O1064" i="13"/>
  <c r="Q1064" i="13"/>
  <c r="V1064" i="13"/>
  <c r="G1066" i="13"/>
  <c r="M1066" i="13" s="1"/>
  <c r="I1066" i="13"/>
  <c r="K1066" i="13"/>
  <c r="O1066" i="13"/>
  <c r="Q1066" i="13"/>
  <c r="V1066" i="13"/>
  <c r="G1068" i="13"/>
  <c r="M1068" i="13" s="1"/>
  <c r="I1068" i="13"/>
  <c r="K1068" i="13"/>
  <c r="O1068" i="13"/>
  <c r="Q1068" i="13"/>
  <c r="V1068" i="13"/>
  <c r="G1071" i="13"/>
  <c r="M1071" i="13" s="1"/>
  <c r="I1071" i="13"/>
  <c r="K1071" i="13"/>
  <c r="O1071" i="13"/>
  <c r="Q1071" i="13"/>
  <c r="V1071" i="13"/>
  <c r="G1073" i="13"/>
  <c r="M1073" i="13" s="1"/>
  <c r="I1073" i="13"/>
  <c r="K1073" i="13"/>
  <c r="O1073" i="13"/>
  <c r="O1070" i="13" s="1"/>
  <c r="Q1073" i="13"/>
  <c r="V1073" i="13"/>
  <c r="G1075" i="13"/>
  <c r="I1075" i="13"/>
  <c r="K1075" i="13"/>
  <c r="M1075" i="13"/>
  <c r="O1075" i="13"/>
  <c r="Q1075" i="13"/>
  <c r="V1075" i="13"/>
  <c r="G1077" i="13"/>
  <c r="M1077" i="13" s="1"/>
  <c r="I1077" i="13"/>
  <c r="K1077" i="13"/>
  <c r="O1077" i="13"/>
  <c r="Q1077" i="13"/>
  <c r="V1077" i="13"/>
  <c r="G1079" i="13"/>
  <c r="M1079" i="13" s="1"/>
  <c r="I1079" i="13"/>
  <c r="K1079" i="13"/>
  <c r="O1079" i="13"/>
  <c r="Q1079" i="13"/>
  <c r="V1079" i="13"/>
  <c r="G1081" i="13"/>
  <c r="M1081" i="13" s="1"/>
  <c r="I1081" i="13"/>
  <c r="K1081" i="13"/>
  <c r="O1081" i="13"/>
  <c r="Q1081" i="13"/>
  <c r="V1081" i="13"/>
  <c r="G1083" i="13"/>
  <c r="I1083" i="13"/>
  <c r="K1083" i="13"/>
  <c r="M1083" i="13"/>
  <c r="O1083" i="13"/>
  <c r="Q1083" i="13"/>
  <c r="V1083" i="13"/>
  <c r="G1085" i="13"/>
  <c r="M1085" i="13" s="1"/>
  <c r="I1085" i="13"/>
  <c r="K1085" i="13"/>
  <c r="O1085" i="13"/>
  <c r="Q1085" i="13"/>
  <c r="V1085" i="13"/>
  <c r="G1087" i="13"/>
  <c r="M1087" i="13" s="1"/>
  <c r="I1087" i="13"/>
  <c r="K1087" i="13"/>
  <c r="O1087" i="13"/>
  <c r="Q1087" i="13"/>
  <c r="V1087" i="13"/>
  <c r="G1089" i="13"/>
  <c r="M1089" i="13" s="1"/>
  <c r="I1089" i="13"/>
  <c r="K1089" i="13"/>
  <c r="O1089" i="13"/>
  <c r="Q1089" i="13"/>
  <c r="V1089" i="13"/>
  <c r="G1091" i="13"/>
  <c r="M1091" i="13" s="1"/>
  <c r="I1091" i="13"/>
  <c r="K1091" i="13"/>
  <c r="O1091" i="13"/>
  <c r="Q1091" i="13"/>
  <c r="V1091" i="13"/>
  <c r="G1095" i="13"/>
  <c r="M1095" i="13" s="1"/>
  <c r="I1095" i="13"/>
  <c r="K1095" i="13"/>
  <c r="O1095" i="13"/>
  <c r="Q1095" i="13"/>
  <c r="V1095" i="13"/>
  <c r="G1113" i="13"/>
  <c r="M1113" i="13" s="1"/>
  <c r="I1113" i="13"/>
  <c r="K1113" i="13"/>
  <c r="O1113" i="13"/>
  <c r="O1094" i="13" s="1"/>
  <c r="Q1113" i="13"/>
  <c r="V1113" i="13"/>
  <c r="G1130" i="13"/>
  <c r="I1130" i="13"/>
  <c r="K1130" i="13"/>
  <c r="M1130" i="13"/>
  <c r="O1130" i="13"/>
  <c r="Q1130" i="13"/>
  <c r="V1130" i="13"/>
  <c r="G1136" i="13"/>
  <c r="M1136" i="13" s="1"/>
  <c r="I1136" i="13"/>
  <c r="K1136" i="13"/>
  <c r="O1136" i="13"/>
  <c r="Q1136" i="13"/>
  <c r="V1136" i="13"/>
  <c r="G1141" i="13"/>
  <c r="M1141" i="13" s="1"/>
  <c r="I1141" i="13"/>
  <c r="K1141" i="13"/>
  <c r="O1141" i="13"/>
  <c r="Q1141" i="13"/>
  <c r="V1141" i="13"/>
  <c r="G1146" i="13"/>
  <c r="M1146" i="13" s="1"/>
  <c r="I1146" i="13"/>
  <c r="K1146" i="13"/>
  <c r="O1146" i="13"/>
  <c r="Q1146" i="13"/>
  <c r="V1146" i="13"/>
  <c r="G1157" i="13"/>
  <c r="I1157" i="13"/>
  <c r="K1157" i="13"/>
  <c r="M1157" i="13"/>
  <c r="O1157" i="13"/>
  <c r="Q1157" i="13"/>
  <c r="V1157" i="13"/>
  <c r="G1166" i="13"/>
  <c r="M1166" i="13" s="1"/>
  <c r="I1166" i="13"/>
  <c r="K1166" i="13"/>
  <c r="O1166" i="13"/>
  <c r="Q1166" i="13"/>
  <c r="V1166" i="13"/>
  <c r="G1170" i="13"/>
  <c r="I1170" i="13"/>
  <c r="K1170" i="13"/>
  <c r="O1170" i="13"/>
  <c r="O1169" i="13" s="1"/>
  <c r="Q1170" i="13"/>
  <c r="V1170" i="13"/>
  <c r="G1172" i="13"/>
  <c r="M1172" i="13" s="1"/>
  <c r="I1172" i="13"/>
  <c r="K1172" i="13"/>
  <c r="O1172" i="13"/>
  <c r="Q1172" i="13"/>
  <c r="V1172" i="13"/>
  <c r="G1174" i="13"/>
  <c r="M1174" i="13" s="1"/>
  <c r="I1174" i="13"/>
  <c r="K1174" i="13"/>
  <c r="O1174" i="13"/>
  <c r="Q1174" i="13"/>
  <c r="V1174" i="13"/>
  <c r="G1176" i="13"/>
  <c r="I1176" i="13"/>
  <c r="K1176" i="13"/>
  <c r="M1176" i="13"/>
  <c r="O1176" i="13"/>
  <c r="Q1176" i="13"/>
  <c r="V1176" i="13"/>
  <c r="G1178" i="13"/>
  <c r="M1178" i="13" s="1"/>
  <c r="I1178" i="13"/>
  <c r="K1178" i="13"/>
  <c r="O1178" i="13"/>
  <c r="Q1178" i="13"/>
  <c r="V1178" i="13"/>
  <c r="G1180" i="13"/>
  <c r="I1180" i="13"/>
  <c r="K1180" i="13"/>
  <c r="M1180" i="13"/>
  <c r="O1180" i="13"/>
  <c r="Q1180" i="13"/>
  <c r="V1180" i="13"/>
  <c r="G1182" i="13"/>
  <c r="M1182" i="13" s="1"/>
  <c r="I1182" i="13"/>
  <c r="K1182" i="13"/>
  <c r="O1182" i="13"/>
  <c r="Q1182" i="13"/>
  <c r="V1182" i="13"/>
  <c r="G1184" i="13"/>
  <c r="M1184" i="13" s="1"/>
  <c r="I1184" i="13"/>
  <c r="K1184" i="13"/>
  <c r="O1184" i="13"/>
  <c r="Q1184" i="13"/>
  <c r="V1184" i="13"/>
  <c r="G1187" i="13"/>
  <c r="I1187" i="13"/>
  <c r="K1187" i="13"/>
  <c r="M1187" i="13"/>
  <c r="O1187" i="13"/>
  <c r="Q1187" i="13"/>
  <c r="V1187" i="13"/>
  <c r="G1189" i="13"/>
  <c r="M1189" i="13" s="1"/>
  <c r="I1189" i="13"/>
  <c r="K1189" i="13"/>
  <c r="O1189" i="13"/>
  <c r="Q1189" i="13"/>
  <c r="V1189" i="13"/>
  <c r="G1191" i="13"/>
  <c r="I1191" i="13"/>
  <c r="K1191" i="13"/>
  <c r="M1191" i="13"/>
  <c r="O1191" i="13"/>
  <c r="Q1191" i="13"/>
  <c r="V1191" i="13"/>
  <c r="G1193" i="13"/>
  <c r="M1193" i="13" s="1"/>
  <c r="I1193" i="13"/>
  <c r="K1193" i="13"/>
  <c r="O1193" i="13"/>
  <c r="Q1193" i="13"/>
  <c r="V1193" i="13"/>
  <c r="G1195" i="13"/>
  <c r="M1195" i="13" s="1"/>
  <c r="I1195" i="13"/>
  <c r="K1195" i="13"/>
  <c r="O1195" i="13"/>
  <c r="Q1195" i="13"/>
  <c r="V1195" i="13"/>
  <c r="G1198" i="13"/>
  <c r="M1198" i="13" s="1"/>
  <c r="I1198" i="13"/>
  <c r="K1198" i="13"/>
  <c r="O1198" i="13"/>
  <c r="Q1198" i="13"/>
  <c r="V1198" i="13"/>
  <c r="G1200" i="13"/>
  <c r="I1200" i="13"/>
  <c r="K1200" i="13"/>
  <c r="M1200" i="13"/>
  <c r="O1200" i="13"/>
  <c r="Q1200" i="13"/>
  <c r="V1200" i="13"/>
  <c r="G1202" i="13"/>
  <c r="M1202" i="13" s="1"/>
  <c r="I1202" i="13"/>
  <c r="K1202" i="13"/>
  <c r="O1202" i="13"/>
  <c r="Q1202" i="13"/>
  <c r="V1202" i="13"/>
  <c r="G1204" i="13"/>
  <c r="I1204" i="13"/>
  <c r="K1204" i="13"/>
  <c r="M1204" i="13"/>
  <c r="O1204" i="13"/>
  <c r="Q1204" i="13"/>
  <c r="V1204" i="13"/>
  <c r="G1220" i="13"/>
  <c r="I105" i="1" s="1"/>
  <c r="G1221" i="13"/>
  <c r="I1221" i="13"/>
  <c r="K1221" i="13"/>
  <c r="M1221" i="13"/>
  <c r="O1221" i="13"/>
  <c r="Q1221" i="13"/>
  <c r="V1221" i="13"/>
  <c r="G1235" i="13"/>
  <c r="M1235" i="13" s="1"/>
  <c r="I1235" i="13"/>
  <c r="K1235" i="13"/>
  <c r="O1235" i="13"/>
  <c r="Q1235" i="13"/>
  <c r="V1235" i="13"/>
  <c r="G1245" i="13"/>
  <c r="M1245" i="13" s="1"/>
  <c r="I1245" i="13"/>
  <c r="K1245" i="13"/>
  <c r="O1245" i="13"/>
  <c r="Q1245" i="13"/>
  <c r="V1245" i="13"/>
  <c r="G1255" i="13"/>
  <c r="M1255" i="13" s="1"/>
  <c r="I1255" i="13"/>
  <c r="K1255" i="13"/>
  <c r="O1255" i="13"/>
  <c r="Q1255" i="13"/>
  <c r="V1255" i="13"/>
  <c r="G1264" i="13"/>
  <c r="I1264" i="13"/>
  <c r="K1264" i="13"/>
  <c r="M1264" i="13"/>
  <c r="O1264" i="13"/>
  <c r="Q1264" i="13"/>
  <c r="V1264" i="13"/>
  <c r="G1271" i="13"/>
  <c r="M1271" i="13" s="1"/>
  <c r="I1271" i="13"/>
  <c r="K1271" i="13"/>
  <c r="O1271" i="13"/>
  <c r="Q1271" i="13"/>
  <c r="V1271" i="13"/>
  <c r="G1282" i="13"/>
  <c r="M1282" i="13" s="1"/>
  <c r="I1282" i="13"/>
  <c r="K1282" i="13"/>
  <c r="O1282" i="13"/>
  <c r="Q1282" i="13"/>
  <c r="V1282" i="13"/>
  <c r="G1292" i="13"/>
  <c r="M1292" i="13" s="1"/>
  <c r="I1292" i="13"/>
  <c r="K1292" i="13"/>
  <c r="O1292" i="13"/>
  <c r="Q1292" i="13"/>
  <c r="V1292" i="13"/>
  <c r="G1303" i="13"/>
  <c r="I1303" i="13"/>
  <c r="K1303" i="13"/>
  <c r="M1303" i="13"/>
  <c r="O1303" i="13"/>
  <c r="Q1303" i="13"/>
  <c r="V1303" i="13"/>
  <c r="G1313" i="13"/>
  <c r="M1313" i="13" s="1"/>
  <c r="I1313" i="13"/>
  <c r="K1313" i="13"/>
  <c r="O1313" i="13"/>
  <c r="Q1313" i="13"/>
  <c r="V1313" i="13"/>
  <c r="G1317" i="13"/>
  <c r="I1317" i="13"/>
  <c r="K1317" i="13"/>
  <c r="O1317" i="13"/>
  <c r="Q1317" i="13"/>
  <c r="V1317" i="13"/>
  <c r="G1321" i="13"/>
  <c r="M1321" i="13" s="1"/>
  <c r="I1321" i="13"/>
  <c r="K1321" i="13"/>
  <c r="O1321" i="13"/>
  <c r="Q1321" i="13"/>
  <c r="V1321" i="13"/>
  <c r="G1326" i="13"/>
  <c r="M1326" i="13" s="1"/>
  <c r="I1326" i="13"/>
  <c r="K1326" i="13"/>
  <c r="O1326" i="13"/>
  <c r="Q1326" i="13"/>
  <c r="V1326" i="13"/>
  <c r="G1330" i="13"/>
  <c r="I1330" i="13"/>
  <c r="K1330" i="13"/>
  <c r="M1330" i="13"/>
  <c r="O1330" i="13"/>
  <c r="Q1330" i="13"/>
  <c r="V1330" i="13"/>
  <c r="G1349" i="13"/>
  <c r="M1349" i="13" s="1"/>
  <c r="I1349" i="13"/>
  <c r="K1349" i="13"/>
  <c r="O1349" i="13"/>
  <c r="Q1349" i="13"/>
  <c r="V1349" i="13"/>
  <c r="G1353" i="13"/>
  <c r="M1353" i="13" s="1"/>
  <c r="I1353" i="13"/>
  <c r="K1353" i="13"/>
  <c r="O1353" i="13"/>
  <c r="Q1353" i="13"/>
  <c r="V1353" i="13"/>
  <c r="G1357" i="13"/>
  <c r="M1357" i="13" s="1"/>
  <c r="I1357" i="13"/>
  <c r="K1357" i="13"/>
  <c r="O1357" i="13"/>
  <c r="Q1357" i="13"/>
  <c r="V1357" i="13"/>
  <c r="I1359" i="13"/>
  <c r="Q1359" i="13"/>
  <c r="G1360" i="13"/>
  <c r="G1359" i="13" s="1"/>
  <c r="I107" i="1" s="1"/>
  <c r="I1360" i="13"/>
  <c r="K1360" i="13"/>
  <c r="K1359" i="13" s="1"/>
  <c r="O1360" i="13"/>
  <c r="O1359" i="13" s="1"/>
  <c r="Q1360" i="13"/>
  <c r="V1360" i="13"/>
  <c r="V1359" i="13" s="1"/>
  <c r="G1367" i="13"/>
  <c r="G1366" i="13" s="1"/>
  <c r="I108" i="1" s="1"/>
  <c r="I1367" i="13"/>
  <c r="K1367" i="13"/>
  <c r="O1367" i="13"/>
  <c r="O1366" i="13" s="1"/>
  <c r="Q1367" i="13"/>
  <c r="V1367" i="13"/>
  <c r="V1366" i="13" s="1"/>
  <c r="G1423" i="13"/>
  <c r="I1423" i="13"/>
  <c r="I1366" i="13" s="1"/>
  <c r="K1423" i="13"/>
  <c r="M1423" i="13"/>
  <c r="O1423" i="13"/>
  <c r="Q1423" i="13"/>
  <c r="Q1366" i="13" s="1"/>
  <c r="V1423" i="13"/>
  <c r="O1428" i="13"/>
  <c r="V1428" i="13"/>
  <c r="G1429" i="13"/>
  <c r="M1429" i="13" s="1"/>
  <c r="M1428" i="13" s="1"/>
  <c r="I1429" i="13"/>
  <c r="I1428" i="13" s="1"/>
  <c r="K1429" i="13"/>
  <c r="K1428" i="13" s="1"/>
  <c r="O1429" i="13"/>
  <c r="Q1429" i="13"/>
  <c r="Q1428" i="13" s="1"/>
  <c r="V1429" i="13"/>
  <c r="G1435" i="13"/>
  <c r="M1435" i="13" s="1"/>
  <c r="I1435" i="13"/>
  <c r="K1435" i="13"/>
  <c r="O1435" i="13"/>
  <c r="Q1435" i="13"/>
  <c r="V1435" i="13"/>
  <c r="G1437" i="13"/>
  <c r="M1437" i="13" s="1"/>
  <c r="I1437" i="13"/>
  <c r="K1437" i="13"/>
  <c r="O1437" i="13"/>
  <c r="Q1437" i="13"/>
  <c r="V1437" i="13"/>
  <c r="G1439" i="13"/>
  <c r="I1439" i="13"/>
  <c r="K1439" i="13"/>
  <c r="M1439" i="13"/>
  <c r="O1439" i="13"/>
  <c r="Q1439" i="13"/>
  <c r="V1439" i="13"/>
  <c r="G1441" i="13"/>
  <c r="M1441" i="13" s="1"/>
  <c r="I1441" i="13"/>
  <c r="K1441" i="13"/>
  <c r="O1441" i="13"/>
  <c r="Q1441" i="13"/>
  <c r="V1441" i="13"/>
  <c r="G1443" i="13"/>
  <c r="I1443" i="13"/>
  <c r="K1443" i="13"/>
  <c r="M1443" i="13"/>
  <c r="O1443" i="13"/>
  <c r="Q1443" i="13"/>
  <c r="V1443" i="13"/>
  <c r="G1445" i="13"/>
  <c r="M1445" i="13" s="1"/>
  <c r="I1445" i="13"/>
  <c r="K1445" i="13"/>
  <c r="O1445" i="13"/>
  <c r="Q1445" i="13"/>
  <c r="V1445" i="13"/>
  <c r="G1448" i="13"/>
  <c r="I1448" i="13"/>
  <c r="K1448" i="13"/>
  <c r="O1448" i="13"/>
  <c r="Q1448" i="13"/>
  <c r="V1448" i="13"/>
  <c r="G1459" i="13"/>
  <c r="I1459" i="13"/>
  <c r="K1459" i="13"/>
  <c r="M1459" i="13"/>
  <c r="O1459" i="13"/>
  <c r="Q1459" i="13"/>
  <c r="V1459" i="13"/>
  <c r="G1466" i="13"/>
  <c r="M1466" i="13" s="1"/>
  <c r="I1466" i="13"/>
  <c r="K1466" i="13"/>
  <c r="O1466" i="13"/>
  <c r="Q1466" i="13"/>
  <c r="V1466" i="13"/>
  <c r="G1472" i="13"/>
  <c r="M1472" i="13" s="1"/>
  <c r="I1472" i="13"/>
  <c r="K1472" i="13"/>
  <c r="O1472" i="13"/>
  <c r="Q1472" i="13"/>
  <c r="V1472" i="13"/>
  <c r="G1479" i="13"/>
  <c r="M1479" i="13" s="1"/>
  <c r="I1479" i="13"/>
  <c r="K1479" i="13"/>
  <c r="O1479" i="13"/>
  <c r="Q1479" i="13"/>
  <c r="V1479" i="13"/>
  <c r="G1485" i="13"/>
  <c r="I1485" i="13"/>
  <c r="K1485" i="13"/>
  <c r="M1485" i="13"/>
  <c r="O1485" i="13"/>
  <c r="Q1485" i="13"/>
  <c r="V1485" i="13"/>
  <c r="AE1492" i="13"/>
  <c r="BA50" i="12"/>
  <c r="BA47" i="12"/>
  <c r="BA44" i="12"/>
  <c r="BA33" i="12"/>
  <c r="BA32" i="12"/>
  <c r="BA31" i="12"/>
  <c r="BA30" i="12"/>
  <c r="BA27" i="12"/>
  <c r="BA24" i="12"/>
  <c r="BA20" i="12"/>
  <c r="BA19" i="12"/>
  <c r="BA16" i="12"/>
  <c r="BA13" i="12"/>
  <c r="BA10" i="12"/>
  <c r="G9" i="12"/>
  <c r="AF60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37" i="12"/>
  <c r="M37" i="12" s="1"/>
  <c r="I37" i="12"/>
  <c r="K37" i="12"/>
  <c r="O37" i="12"/>
  <c r="Q37" i="12"/>
  <c r="V37" i="12"/>
  <c r="G40" i="12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AE60" i="12"/>
  <c r="H51" i="1"/>
  <c r="I51" i="1" s="1"/>
  <c r="H42" i="1"/>
  <c r="V39" i="12" l="1"/>
  <c r="V8" i="12"/>
  <c r="G40" i="1"/>
  <c r="G41" i="1"/>
  <c r="AF178" i="19"/>
  <c r="G50" i="1" s="1"/>
  <c r="H50" i="1" s="1"/>
  <c r="I50" i="1" s="1"/>
  <c r="M9" i="19"/>
  <c r="M9" i="12"/>
  <c r="K1447" i="13"/>
  <c r="K1434" i="13"/>
  <c r="I1434" i="13"/>
  <c r="O1186" i="13"/>
  <c r="V1169" i="13"/>
  <c r="K1094" i="13"/>
  <c r="I1094" i="13"/>
  <c r="K1070" i="13"/>
  <c r="I1070" i="13"/>
  <c r="O1059" i="13"/>
  <c r="K1014" i="13"/>
  <c r="I1014" i="13"/>
  <c r="Q80" i="15"/>
  <c r="V38" i="15"/>
  <c r="K23" i="15"/>
  <c r="I23" i="15"/>
  <c r="K8" i="17"/>
  <c r="I8" i="17"/>
  <c r="O39" i="12"/>
  <c r="V1316" i="13"/>
  <c r="Q1220" i="13"/>
  <c r="K1186" i="13"/>
  <c r="I1186" i="13"/>
  <c r="I1059" i="13"/>
  <c r="G947" i="13"/>
  <c r="V937" i="13"/>
  <c r="O924" i="13"/>
  <c r="O489" i="13"/>
  <c r="V423" i="13"/>
  <c r="Q265" i="13"/>
  <c r="K204" i="14"/>
  <c r="I204" i="14"/>
  <c r="V8" i="14"/>
  <c r="V80" i="15"/>
  <c r="O57" i="15"/>
  <c r="I57" i="15"/>
  <c r="Q123" i="17"/>
  <c r="O8" i="12"/>
  <c r="G1447" i="13"/>
  <c r="I137" i="1" s="1"/>
  <c r="V1220" i="13"/>
  <c r="Q1169" i="13"/>
  <c r="G1094" i="13"/>
  <c r="I102" i="1" s="1"/>
  <c r="I1035" i="13"/>
  <c r="G1014" i="13"/>
  <c r="I96" i="1" s="1"/>
  <c r="V536" i="13"/>
  <c r="K536" i="13"/>
  <c r="G11" i="13"/>
  <c r="I72" i="1" s="1"/>
  <c r="K57" i="15"/>
  <c r="F44" i="1"/>
  <c r="F43" i="1"/>
  <c r="I1447" i="13"/>
  <c r="Q1316" i="13"/>
  <c r="O1316" i="13"/>
  <c r="K1169" i="13"/>
  <c r="Q937" i="13"/>
  <c r="Q499" i="13"/>
  <c r="I361" i="13"/>
  <c r="I265" i="13"/>
  <c r="Q96" i="14"/>
  <c r="O8" i="14"/>
  <c r="O80" i="15"/>
  <c r="I80" i="15"/>
  <c r="K38" i="15"/>
  <c r="I38" i="15"/>
  <c r="O8" i="16"/>
  <c r="Q50" i="17"/>
  <c r="F41" i="1"/>
  <c r="H41" i="1" s="1"/>
  <c r="I41" i="1" s="1"/>
  <c r="F40" i="1"/>
  <c r="H40" i="1" s="1"/>
  <c r="I40" i="1" s="1"/>
  <c r="F39" i="1"/>
  <c r="K96" i="14"/>
  <c r="O23" i="15"/>
  <c r="Q39" i="12"/>
  <c r="K39" i="12"/>
  <c r="K8" i="12"/>
  <c r="G39" i="12"/>
  <c r="I139" i="1" s="1"/>
  <c r="I20" i="1" s="1"/>
  <c r="G8" i="12"/>
  <c r="Q1434" i="13"/>
  <c r="G1428" i="13"/>
  <c r="I109" i="1" s="1"/>
  <c r="K1316" i="13"/>
  <c r="O1220" i="13"/>
  <c r="Q1094" i="13"/>
  <c r="M909" i="13"/>
  <c r="M908" i="13" s="1"/>
  <c r="K423" i="13"/>
  <c r="V96" i="14"/>
  <c r="K80" i="15"/>
  <c r="Q23" i="15"/>
  <c r="G120" i="17"/>
  <c r="I86" i="1" s="1"/>
  <c r="M121" i="17"/>
  <c r="M120" i="17" s="1"/>
  <c r="O113" i="17"/>
  <c r="V50" i="17"/>
  <c r="AF137" i="17"/>
  <c r="G48" i="1" s="1"/>
  <c r="H48" i="1" s="1"/>
  <c r="I48" i="1" s="1"/>
  <c r="M13" i="17"/>
  <c r="Q8" i="17"/>
  <c r="Q62" i="19"/>
  <c r="I39" i="12"/>
  <c r="V1447" i="13"/>
  <c r="V1434" i="13"/>
  <c r="K1220" i="13"/>
  <c r="I1220" i="13"/>
  <c r="Q1186" i="13"/>
  <c r="V1070" i="13"/>
  <c r="Q1059" i="13"/>
  <c r="V924" i="13"/>
  <c r="O917" i="13"/>
  <c r="Q204" i="14"/>
  <c r="AF288" i="14"/>
  <c r="G45" i="1" s="1"/>
  <c r="H45" i="1" s="1"/>
  <c r="I45" i="1" s="1"/>
  <c r="G38" i="15"/>
  <c r="I93" i="1" s="1"/>
  <c r="K8" i="15"/>
  <c r="K123" i="17"/>
  <c r="I123" i="17"/>
  <c r="Q74" i="17"/>
  <c r="I8" i="12"/>
  <c r="Q8" i="12"/>
  <c r="G1316" i="13"/>
  <c r="I106" i="1" s="1"/>
  <c r="I1169" i="13"/>
  <c r="V1059" i="13"/>
  <c r="Q1035" i="13"/>
  <c r="O947" i="13"/>
  <c r="I917" i="13"/>
  <c r="K277" i="14"/>
  <c r="I277" i="14"/>
  <c r="V204" i="14"/>
  <c r="G8" i="14"/>
  <c r="Q109" i="15"/>
  <c r="Q57" i="15"/>
  <c r="M14" i="16"/>
  <c r="M8" i="16" s="1"/>
  <c r="AF237" i="16"/>
  <c r="G47" i="1" s="1"/>
  <c r="H47" i="1" s="1"/>
  <c r="I47" i="1" s="1"/>
  <c r="V74" i="17"/>
  <c r="Q8" i="18"/>
  <c r="O123" i="19"/>
  <c r="K8" i="19"/>
  <c r="I8" i="19"/>
  <c r="G76" i="20"/>
  <c r="I129" i="1" s="1"/>
  <c r="G29" i="20"/>
  <c r="I115" i="1" s="1"/>
  <c r="K8" i="20"/>
  <c r="I8" i="20"/>
  <c r="I76" i="20"/>
  <c r="K67" i="20"/>
  <c r="I67" i="20"/>
  <c r="Q58" i="20"/>
  <c r="O58" i="20"/>
  <c r="O34" i="20"/>
  <c r="I29" i="20"/>
  <c r="Q8" i="14"/>
  <c r="V109" i="15"/>
  <c r="G80" i="15"/>
  <c r="I95" i="1" s="1"/>
  <c r="G57" i="15"/>
  <c r="I94" i="1" s="1"/>
  <c r="O38" i="15"/>
  <c r="K8" i="16"/>
  <c r="I8" i="16"/>
  <c r="V123" i="17"/>
  <c r="G42" i="17"/>
  <c r="I116" i="1" s="1"/>
  <c r="K33" i="17"/>
  <c r="Q99" i="19"/>
  <c r="V62" i="19"/>
  <c r="K58" i="20"/>
  <c r="K34" i="20"/>
  <c r="G8" i="20"/>
  <c r="G23" i="15"/>
  <c r="G117" i="15" s="1"/>
  <c r="Q8" i="15"/>
  <c r="V113" i="17"/>
  <c r="G106" i="17"/>
  <c r="I132" i="1" s="1"/>
  <c r="Q101" i="17"/>
  <c r="O74" i="17"/>
  <c r="O50" i="17"/>
  <c r="I33" i="17"/>
  <c r="G8" i="17"/>
  <c r="O65" i="18"/>
  <c r="O8" i="18"/>
  <c r="V99" i="19"/>
  <c r="V76" i="20"/>
  <c r="G67" i="20"/>
  <c r="I128" i="1" s="1"/>
  <c r="V29" i="20"/>
  <c r="O123" i="17"/>
  <c r="I106" i="17"/>
  <c r="K74" i="17"/>
  <c r="I74" i="17"/>
  <c r="K50" i="17"/>
  <c r="I50" i="17"/>
  <c r="G33" i="17"/>
  <c r="I114" i="1" s="1"/>
  <c r="AF104" i="18"/>
  <c r="G49" i="1" s="1"/>
  <c r="H49" i="1" s="1"/>
  <c r="I49" i="1" s="1"/>
  <c r="Q82" i="18"/>
  <c r="K65" i="18"/>
  <c r="K8" i="18"/>
  <c r="I8" i="18"/>
  <c r="O62" i="19"/>
  <c r="Q8" i="19"/>
  <c r="G58" i="20"/>
  <c r="I124" i="1" s="1"/>
  <c r="O51" i="20"/>
  <c r="G34" i="20"/>
  <c r="I119" i="1" s="1"/>
  <c r="Q8" i="20"/>
  <c r="O82" i="18"/>
  <c r="O99" i="19"/>
  <c r="K62" i="19"/>
  <c r="I62" i="19"/>
  <c r="V8" i="19"/>
  <c r="Q76" i="20"/>
  <c r="O76" i="20"/>
  <c r="Q67" i="20"/>
  <c r="I58" i="20"/>
  <c r="K51" i="20"/>
  <c r="O29" i="20"/>
  <c r="V8" i="20"/>
  <c r="Q1447" i="13"/>
  <c r="O1447" i="13"/>
  <c r="O1434" i="13"/>
  <c r="K1366" i="13"/>
  <c r="I1316" i="13"/>
  <c r="V1186" i="13"/>
  <c r="G1169" i="13"/>
  <c r="I103" i="1" s="1"/>
  <c r="V1094" i="13"/>
  <c r="Q1070" i="13"/>
  <c r="Q1014" i="13"/>
  <c r="V947" i="13"/>
  <c r="K937" i="13"/>
  <c r="Q489" i="13"/>
  <c r="O264" i="14"/>
  <c r="O204" i="14"/>
  <c r="O96" i="14"/>
  <c r="K8" i="14"/>
  <c r="I8" i="14"/>
  <c r="V23" i="15"/>
  <c r="O8" i="15"/>
  <c r="Q8" i="16"/>
  <c r="K113" i="17"/>
  <c r="V106" i="17"/>
  <c r="O101" i="17"/>
  <c r="V33" i="17"/>
  <c r="V8" i="17"/>
  <c r="K82" i="18"/>
  <c r="G8" i="18"/>
  <c r="V123" i="19"/>
  <c r="K99" i="19"/>
  <c r="I99" i="19"/>
  <c r="K76" i="20"/>
  <c r="V67" i="20"/>
  <c r="Q34" i="20"/>
  <c r="K29" i="20"/>
  <c r="V8" i="16"/>
  <c r="G123" i="17"/>
  <c r="I134" i="1" s="1"/>
  <c r="I101" i="17"/>
  <c r="O42" i="17"/>
  <c r="Q33" i="17"/>
  <c r="I82" i="18"/>
  <c r="O8" i="19"/>
  <c r="V34" i="20"/>
  <c r="O8" i="20"/>
  <c r="M77" i="20"/>
  <c r="M76" i="20" s="1"/>
  <c r="M70" i="20"/>
  <c r="M67" i="20" s="1"/>
  <c r="M59" i="20"/>
  <c r="M58" i="20" s="1"/>
  <c r="M52" i="20"/>
  <c r="M51" i="20" s="1"/>
  <c r="M37" i="20"/>
  <c r="M34" i="20" s="1"/>
  <c r="M30" i="20"/>
  <c r="M29" i="20" s="1"/>
  <c r="M11" i="20"/>
  <c r="M8" i="20" s="1"/>
  <c r="M62" i="19"/>
  <c r="M99" i="19"/>
  <c r="M8" i="19"/>
  <c r="G99" i="19"/>
  <c r="I122" i="1" s="1"/>
  <c r="G62" i="19"/>
  <c r="I118" i="1" s="1"/>
  <c r="G8" i="19"/>
  <c r="M124" i="19"/>
  <c r="M123" i="19" s="1"/>
  <c r="M121" i="19"/>
  <c r="M119" i="19" s="1"/>
  <c r="M83" i="18"/>
  <c r="M82" i="18" s="1"/>
  <c r="M77" i="18"/>
  <c r="M76" i="18" s="1"/>
  <c r="M71" i="18"/>
  <c r="M65" i="18" s="1"/>
  <c r="M14" i="18"/>
  <c r="M8" i="18" s="1"/>
  <c r="M101" i="17"/>
  <c r="M33" i="17"/>
  <c r="M74" i="17"/>
  <c r="M50" i="17"/>
  <c r="M126" i="17"/>
  <c r="M123" i="17" s="1"/>
  <c r="G101" i="17"/>
  <c r="I131" i="1" s="1"/>
  <c r="G74" i="17"/>
  <c r="I125" i="1" s="1"/>
  <c r="G50" i="17"/>
  <c r="I121" i="1" s="1"/>
  <c r="M45" i="17"/>
  <c r="M42" i="17" s="1"/>
  <c r="M11" i="17"/>
  <c r="M114" i="17"/>
  <c r="M113" i="17" s="1"/>
  <c r="M107" i="17"/>
  <c r="M106" i="17" s="1"/>
  <c r="G8" i="16"/>
  <c r="M109" i="15"/>
  <c r="G109" i="15"/>
  <c r="M83" i="15"/>
  <c r="M80" i="15" s="1"/>
  <c r="M60" i="15"/>
  <c r="M57" i="15" s="1"/>
  <c r="M41" i="15"/>
  <c r="M38" i="15" s="1"/>
  <c r="M26" i="15"/>
  <c r="M23" i="15" s="1"/>
  <c r="M11" i="15"/>
  <c r="M8" i="15" s="1"/>
  <c r="M277" i="14"/>
  <c r="M264" i="14"/>
  <c r="M204" i="14"/>
  <c r="M96" i="14"/>
  <c r="G277" i="14"/>
  <c r="I82" i="1" s="1"/>
  <c r="G264" i="14"/>
  <c r="G204" i="14"/>
  <c r="I92" i="1" s="1"/>
  <c r="G96" i="14"/>
  <c r="I91" i="1" s="1"/>
  <c r="M13" i="14"/>
  <c r="M8" i="14" s="1"/>
  <c r="M1434" i="13"/>
  <c r="M1220" i="13"/>
  <c r="M1186" i="13"/>
  <c r="M1094" i="13"/>
  <c r="M1059" i="13"/>
  <c r="M1070" i="13"/>
  <c r="G1186" i="13"/>
  <c r="I104" i="1" s="1"/>
  <c r="G1059" i="13"/>
  <c r="I99" i="1" s="1"/>
  <c r="M917" i="13"/>
  <c r="G613" i="13"/>
  <c r="I81" i="1" s="1"/>
  <c r="M614" i="13"/>
  <c r="M613" i="13" s="1"/>
  <c r="Q536" i="13"/>
  <c r="I536" i="13"/>
  <c r="O499" i="13"/>
  <c r="M129" i="13"/>
  <c r="G122" i="13"/>
  <c r="I74" i="1" s="1"/>
  <c r="I122" i="13"/>
  <c r="G1434" i="13"/>
  <c r="I110" i="1" s="1"/>
  <c r="G1070" i="13"/>
  <c r="K1035" i="13"/>
  <c r="G1035" i="13"/>
  <c r="I98" i="1" s="1"/>
  <c r="M1036" i="13"/>
  <c r="M1035" i="13" s="1"/>
  <c r="G1027" i="13"/>
  <c r="I97" i="1" s="1"/>
  <c r="M1028" i="13"/>
  <c r="M1027" i="13" s="1"/>
  <c r="M924" i="13"/>
  <c r="K613" i="13"/>
  <c r="M542" i="13"/>
  <c r="G536" i="13"/>
  <c r="I80" i="1" s="1"/>
  <c r="M536" i="13"/>
  <c r="V499" i="13"/>
  <c r="Q122" i="13"/>
  <c r="M122" i="13"/>
  <c r="G85" i="13"/>
  <c r="I73" i="1" s="1"/>
  <c r="V11" i="13"/>
  <c r="AF1492" i="13"/>
  <c r="M1448" i="13"/>
  <c r="M1447" i="13" s="1"/>
  <c r="M1367" i="13"/>
  <c r="M1366" i="13" s="1"/>
  <c r="M1360" i="13"/>
  <c r="M1359" i="13" s="1"/>
  <c r="M1317" i="13"/>
  <c r="M1316" i="13" s="1"/>
  <c r="M1170" i="13"/>
  <c r="M1169" i="13" s="1"/>
  <c r="V1035" i="13"/>
  <c r="O1035" i="13"/>
  <c r="V1027" i="13"/>
  <c r="O1027" i="13"/>
  <c r="M1014" i="13"/>
  <c r="Q947" i="13"/>
  <c r="M947" i="13"/>
  <c r="I947" i="13"/>
  <c r="G937" i="13"/>
  <c r="I88" i="1" s="1"/>
  <c r="M938" i="13"/>
  <c r="M937" i="13" s="1"/>
  <c r="G924" i="13"/>
  <c r="I87" i="1" s="1"/>
  <c r="G917" i="13"/>
  <c r="I84" i="1" s="1"/>
  <c r="Q613" i="13"/>
  <c r="I613" i="13"/>
  <c r="O536" i="13"/>
  <c r="M494" i="13"/>
  <c r="G489" i="13"/>
  <c r="I78" i="1" s="1"/>
  <c r="M489" i="13"/>
  <c r="G423" i="13"/>
  <c r="I77" i="1" s="1"/>
  <c r="K361" i="13"/>
  <c r="G361" i="13"/>
  <c r="I76" i="1" s="1"/>
  <c r="M362" i="13"/>
  <c r="M361" i="13" s="1"/>
  <c r="V265" i="13"/>
  <c r="O265" i="13"/>
  <c r="O122" i="13"/>
  <c r="K85" i="13"/>
  <c r="K11" i="13"/>
  <c r="V613" i="13"/>
  <c r="O613" i="13"/>
  <c r="K499" i="13"/>
  <c r="G499" i="13"/>
  <c r="I79" i="1" s="1"/>
  <c r="M500" i="13"/>
  <c r="M499" i="13" s="1"/>
  <c r="Q423" i="13"/>
  <c r="M423" i="13"/>
  <c r="I423" i="13"/>
  <c r="V361" i="13"/>
  <c r="O361" i="13"/>
  <c r="K265" i="13"/>
  <c r="G265" i="13"/>
  <c r="I75" i="1" s="1"/>
  <c r="M266" i="13"/>
  <c r="M265" i="13" s="1"/>
  <c r="Q85" i="13"/>
  <c r="M85" i="13"/>
  <c r="I85" i="13"/>
  <c r="Q11" i="13"/>
  <c r="M11" i="13"/>
  <c r="I11" i="13"/>
  <c r="M40" i="12"/>
  <c r="M39" i="12" s="1"/>
  <c r="M12" i="12"/>
  <c r="J28" i="1"/>
  <c r="J26" i="1"/>
  <c r="G38" i="1"/>
  <c r="F38" i="1"/>
  <c r="J23" i="1"/>
  <c r="J24" i="1"/>
  <c r="J25" i="1"/>
  <c r="J27" i="1"/>
  <c r="E24" i="1"/>
  <c r="E26" i="1"/>
  <c r="M8" i="17" l="1"/>
  <c r="G178" i="19"/>
  <c r="I113" i="1"/>
  <c r="I111" i="1"/>
  <c r="I18" i="1" s="1"/>
  <c r="G90" i="20"/>
  <c r="G44" i="1"/>
  <c r="H44" i="1" s="1"/>
  <c r="I44" i="1" s="1"/>
  <c r="G43" i="1"/>
  <c r="H43" i="1" s="1"/>
  <c r="I43" i="1" s="1"/>
  <c r="I101" i="1"/>
  <c r="F52" i="1"/>
  <c r="G1492" i="13"/>
  <c r="I90" i="1"/>
  <c r="G288" i="14"/>
  <c r="I138" i="1"/>
  <c r="I19" i="1" s="1"/>
  <c r="G60" i="12"/>
  <c r="I135" i="1"/>
  <c r="G237" i="16"/>
  <c r="I16" i="1"/>
  <c r="G39" i="1"/>
  <c r="M8" i="12"/>
  <c r="G104" i="18"/>
  <c r="I136" i="1"/>
  <c r="I112" i="1"/>
  <c r="G137" i="17"/>
  <c r="I89" i="1"/>
  <c r="I17" i="1" s="1"/>
  <c r="G52" i="1" l="1"/>
  <c r="G25" i="1" s="1"/>
  <c r="A25" i="1" s="1"/>
  <c r="A26" i="1" s="1"/>
  <c r="G26" i="1" s="1"/>
  <c r="G23" i="1"/>
  <c r="A23" i="1" s="1"/>
  <c r="A24" i="1" s="1"/>
  <c r="G24" i="1" s="1"/>
  <c r="I21" i="1"/>
  <c r="H39" i="1"/>
  <c r="H52" i="1" s="1"/>
  <c r="I140" i="1"/>
  <c r="A27" i="1" l="1"/>
  <c r="A29" i="1" s="1"/>
  <c r="G29" i="1" s="1"/>
  <c r="G27" i="1" s="1"/>
  <c r="J139" i="1"/>
  <c r="J138" i="1"/>
  <c r="J98" i="1"/>
  <c r="J106" i="1"/>
  <c r="J114" i="1"/>
  <c r="J122" i="1"/>
  <c r="J130" i="1"/>
  <c r="J134" i="1"/>
  <c r="J126" i="1"/>
  <c r="J100" i="1"/>
  <c r="J74" i="1"/>
  <c r="J118" i="1"/>
  <c r="J128" i="1"/>
  <c r="J96" i="1"/>
  <c r="J135" i="1"/>
  <c r="J119" i="1"/>
  <c r="J103" i="1"/>
  <c r="J87" i="1"/>
  <c r="J72" i="1"/>
  <c r="J124" i="1"/>
  <c r="J133" i="1"/>
  <c r="J117" i="1"/>
  <c r="J85" i="1"/>
  <c r="J102" i="1"/>
  <c r="J120" i="1"/>
  <c r="J88" i="1"/>
  <c r="J115" i="1"/>
  <c r="J83" i="1"/>
  <c r="J129" i="1"/>
  <c r="J81" i="1"/>
  <c r="J127" i="1"/>
  <c r="J107" i="1"/>
  <c r="J121" i="1"/>
  <c r="J110" i="1"/>
  <c r="J92" i="1"/>
  <c r="J101" i="1"/>
  <c r="J99" i="1"/>
  <c r="J131" i="1"/>
  <c r="J113" i="1"/>
  <c r="J90" i="1"/>
  <c r="J112" i="1"/>
  <c r="J111" i="1"/>
  <c r="J79" i="1"/>
  <c r="J94" i="1"/>
  <c r="J116" i="1"/>
  <c r="J84" i="1"/>
  <c r="J97" i="1"/>
  <c r="J82" i="1"/>
  <c r="J80" i="1"/>
  <c r="J95" i="1"/>
  <c r="J77" i="1"/>
  <c r="J76" i="1"/>
  <c r="J91" i="1"/>
  <c r="J137" i="1"/>
  <c r="J89" i="1"/>
  <c r="J136" i="1"/>
  <c r="J86" i="1"/>
  <c r="J108" i="1"/>
  <c r="J73" i="1"/>
  <c r="J125" i="1"/>
  <c r="J109" i="1"/>
  <c r="J93" i="1"/>
  <c r="J75" i="1"/>
  <c r="J132" i="1"/>
  <c r="J104" i="1"/>
  <c r="J123" i="1"/>
  <c r="J71" i="1"/>
  <c r="J78" i="1"/>
  <c r="J105" i="1"/>
  <c r="G28" i="1"/>
  <c r="I39" i="1"/>
  <c r="I52" i="1" s="1"/>
  <c r="J39" i="1" l="1"/>
  <c r="J52" i="1" s="1"/>
  <c r="J48" i="1"/>
  <c r="J47" i="1"/>
  <c r="J40" i="1"/>
  <c r="J41" i="1"/>
  <c r="J50" i="1"/>
  <c r="J49" i="1"/>
  <c r="J51" i="1"/>
  <c r="J46" i="1"/>
  <c r="J44" i="1"/>
  <c r="J43" i="1"/>
  <c r="J45" i="1"/>
  <c r="J1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<sst xmlns="http://schemas.openxmlformats.org/spreadsheetml/2006/main" count="8545" uniqueCount="1956">
  <si>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</si>
  <si>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</si>
  <si>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</si>
  <si>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</si>
  <si>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</si>
  <si>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</si>
  <si>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</si>
  <si>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</si>
  <si>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</si>
  <si>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</si>
  <si>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</si>
  <si>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</si>
  <si>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</si>
  <si>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</si>
  <si>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</si>
  <si>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</si>
  <si>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</si>
  <si>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</si>
  <si>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</si>
  <si>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</si>
  <si>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</si>
  <si>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</si>
  <si>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</si>
  <si>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</si>
  <si>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</si>
  <si>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</si>
  <si>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</si>
  <si>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</si>
  <si>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</si>
  <si>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</si>
  <si>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</si>
  <si>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</si>
  <si>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</si>
  <si>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</si>
  <si>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</si>
  <si>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</si>
  <si>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</si>
  <si>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</si>
  <si>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</si>
  <si>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</si>
  <si>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</si>
  <si>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TOMIC/N010.</t>
  </si>
  <si>
    <t>NEMOCNICE VYŠKOV, p.o. CENTRUM PŘIROZENÉHO PORODU - STAVEBNÍ ÚPRAVY 1. NP KŘÍDLA C1</t>
  </si>
  <si>
    <t>Stavba</t>
  </si>
  <si>
    <t>Ostatní a vedlejší náklady</t>
  </si>
  <si>
    <t>00</t>
  </si>
  <si>
    <t>VEDLEJŠÍ A OSTATNÍ NÁKLADY</t>
  </si>
  <si>
    <t>Stavební objekt</t>
  </si>
  <si>
    <t>SO 01</t>
  </si>
  <si>
    <t>STAVEBNÍ ÚPRAVY 1. NP KŘÍDLA C1</t>
  </si>
  <si>
    <t>D.1.01.1</t>
  </si>
  <si>
    <t>ARCHITEKTONICKO - STAVEBNÍ ŘEŠENÍ + STAVEBNĚ - KONSTRUKČNÍ ŘEŠENÍ + POŽÁRNĚ BEZPEČNOSTNÍ ŘEŠENÍ</t>
  </si>
  <si>
    <t>D.1.01.4a</t>
  </si>
  <si>
    <t>Zdravotně technické instalace</t>
  </si>
  <si>
    <t>D.1.01.4b</t>
  </si>
  <si>
    <t>Vytápění</t>
  </si>
  <si>
    <t>D.1.01.4c</t>
  </si>
  <si>
    <t>Silnoproudá elektrotechnika</t>
  </si>
  <si>
    <t>D.1.01.4d</t>
  </si>
  <si>
    <t>Slaboproudé elektroinstalace</t>
  </si>
  <si>
    <t>D.1.01.4e</t>
  </si>
  <si>
    <t>Rozvody medicinálních plynů</t>
  </si>
  <si>
    <t>D.1.01.4f</t>
  </si>
  <si>
    <t>Vzduchotechnika a chlazení</t>
  </si>
  <si>
    <t>D.1.01.4h</t>
  </si>
  <si>
    <t>EPS a nouzový zvukový systém</t>
  </si>
  <si>
    <t>Celkem za stavbu</t>
  </si>
  <si>
    <t>CZK</t>
  </si>
  <si>
    <t>#POPS</t>
  </si>
  <si>
    <t>Popis stavby: TOMIC/N010. - NEMOCNICE VYŠKOV, p.o. CENTRUM PŘIROZENÉHO PORODU - STAVEBNÍ ÚPRAVY 1. NP KŘÍDLA C1</t>
  </si>
  <si>
    <t>#POPO</t>
  </si>
  <si>
    <t>Popis objektu: 00 - VEDLEJŠÍ A OSTATNÍ NÁKLADY</t>
  </si>
  <si>
    <t>#POPR</t>
  </si>
  <si>
    <t>Popis rozpočtu: 00 - VEDLEJŠÍ A OSTATNÍ NÁKLADY</t>
  </si>
  <si>
    <t>Popis objektu: SO 01 - STAVEBNÍ ÚPRAVY 1. NP KŘÍDLA C1</t>
  </si>
  <si>
    <t>Popis rozpočtu: D.1.01.1 - ARCHITEKTONICKO - STAVEBNÍ ŘEŠENÍ + STAVEBNĚ - KONSTRUKČNÍ ŘEŠENÍ + POŽÁRNĚ BEZPEČNOSTNÍ ŘEŠENÍ</t>
  </si>
  <si>
    <t>Popis rozpočtu: D.1.01.4a - Zdravotně technické instalace</t>
  </si>
  <si>
    <t>Popis rozpočtu: D.1.01.4b - Vytápění</t>
  </si>
  <si>
    <t>Popis rozpočtu: D.1.01.4c - Silnoproudá elektrotechnika</t>
  </si>
  <si>
    <t>Popis rozpočtu: D.1.01.4d - Slaboproudé elektroinstalace</t>
  </si>
  <si>
    <t>Popis rozpočtu: D.1.01.4e - Rozvody medicinálních plynů</t>
  </si>
  <si>
    <t>Popis rozpočtu: D.1.01.4f - Vzduchotechnika a chlazení</t>
  </si>
  <si>
    <t>Popis rozpočtu: D.1.01.4h - EPS a nouzový zvukový systém</t>
  </si>
  <si>
    <t>Rekapitulace dílů</t>
  </si>
  <si>
    <t>Typ dílu</t>
  </si>
  <si>
    <t xml:space="preserve">Poznámka - NENACEŇOVAT !!! </t>
  </si>
  <si>
    <t>3</t>
  </si>
  <si>
    <t>Svislé a kompletní konstrukce</t>
  </si>
  <si>
    <t>33_1</t>
  </si>
  <si>
    <t>Opěrné stěny</t>
  </si>
  <si>
    <t>399</t>
  </si>
  <si>
    <t>Sádrokartonové 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</si>
  <si>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</si>
  <si>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</si>
  <si>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</si>
  <si>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</si>
  <si>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</si>
  <si>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</si>
  <si>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</si>
  <si>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</si>
  <si>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</si>
  <si>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</si>
  <si>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95_PR</t>
  </si>
  <si>
    <t>Zednické přípomoci pro profese</t>
  </si>
  <si>
    <t>96</t>
  </si>
  <si>
    <t>Bourání konstrukcí</t>
  </si>
  <si>
    <t>97</t>
  </si>
  <si>
    <t>Prorážení otvorů a ostatní bourací práce</t>
  </si>
  <si>
    <t>99</t>
  </si>
  <si>
    <t>Staveništní přesun hmot</t>
  </si>
  <si>
    <t>994</t>
  </si>
  <si>
    <t>Požární ochrana</t>
  </si>
  <si>
    <t>OST</t>
  </si>
  <si>
    <t>Ostatní</t>
  </si>
  <si>
    <t>67</t>
  </si>
  <si>
    <t>JČ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</si>
  <si>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</si>
  <si>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</si>
  <si>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</si>
  <si>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</si>
  <si>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</si>
  <si>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</si>
  <si>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</si>
  <si>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</si>
  <si>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</si>
  <si>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</si>
  <si>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</si>
  <si>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</si>
  <si>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</si>
  <si>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</si>
  <si>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</si>
  <si>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</si>
  <si>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</si>
  <si>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</si>
  <si>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</si>
  <si>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Ocelové konstrukce</t>
  </si>
  <si>
    <t>764</t>
  </si>
  <si>
    <t>Konstrukce klempířské</t>
  </si>
  <si>
    <t>766</t>
  </si>
  <si>
    <t>Konstrukce truhlářské</t>
  </si>
  <si>
    <t>766_INT</t>
  </si>
  <si>
    <t>Vybavení interiéru</t>
  </si>
  <si>
    <t>767</t>
  </si>
  <si>
    <t>Konstrukce doplňkové stavební (zámečnické)</t>
  </si>
  <si>
    <t>Konstrukce zámečnické</t>
  </si>
  <si>
    <t>767_P</t>
  </si>
  <si>
    <t>Podhledy skládané</t>
  </si>
  <si>
    <t>767_ZR</t>
  </si>
  <si>
    <t>D + M zárubní ( vč. přesunu hmot )</t>
  </si>
  <si>
    <t>768</t>
  </si>
  <si>
    <t>Plastové výrobky ( vč. přesunu hmot )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</si>
  <si>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</si>
  <si>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</si>
  <si>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</si>
  <si>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</si>
  <si>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</si>
  <si>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</si>
  <si>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</si>
  <si>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</si>
  <si>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</si>
  <si>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</si>
  <si>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</si>
  <si>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</si>
  <si>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1</t>
  </si>
  <si>
    <t>EPS</t>
  </si>
  <si>
    <t>Strukturovaná kabeláž (SK)</t>
  </si>
  <si>
    <t>1.</t>
  </si>
  <si>
    <t>Větrání čekárny</t>
  </si>
  <si>
    <t>14</t>
  </si>
  <si>
    <t>Rozšíření TÚ</t>
  </si>
  <si>
    <t>15</t>
  </si>
  <si>
    <t>NZS</t>
  </si>
  <si>
    <t>19</t>
  </si>
  <si>
    <t>Společná TV anténa (STA)</t>
  </si>
  <si>
    <t>2</t>
  </si>
  <si>
    <t>Konzole a příchytný materiál</t>
  </si>
  <si>
    <t>2.</t>
  </si>
  <si>
    <t>Chlazení VRV</t>
  </si>
  <si>
    <t>21</t>
  </si>
  <si>
    <t>NOSNÝ MATERIÁL</t>
  </si>
  <si>
    <t>22</t>
  </si>
  <si>
    <t>Jednotný čas (JČ)</t>
  </si>
  <si>
    <t>24</t>
  </si>
  <si>
    <t>Signalizační zařízení  (SZ)</t>
  </si>
  <si>
    <t>3.</t>
  </si>
  <si>
    <t>Chlazení Split</t>
  </si>
  <si>
    <t>34</t>
  </si>
  <si>
    <t>C - 2 2 M -  ZAŘÍZENÍ</t>
  </si>
  <si>
    <t>38</t>
  </si>
  <si>
    <t>E P S</t>
  </si>
  <si>
    <t>39</t>
  </si>
  <si>
    <t>4</t>
  </si>
  <si>
    <t>Zkoušky, ostatní</t>
  </si>
  <si>
    <t>4.</t>
  </si>
  <si>
    <t>Protipožární ucpávky</t>
  </si>
  <si>
    <t>43</t>
  </si>
  <si>
    <t>49</t>
  </si>
  <si>
    <t>C - 2 2 M      - ROZVODY</t>
  </si>
  <si>
    <t>5.</t>
  </si>
  <si>
    <t>Zkoušky a zaregulování</t>
  </si>
  <si>
    <t>56</t>
  </si>
  <si>
    <t>59</t>
  </si>
  <si>
    <t>S K</t>
  </si>
  <si>
    <t>STA</t>
  </si>
  <si>
    <t>70</t>
  </si>
  <si>
    <t>M21</t>
  </si>
  <si>
    <t>Elektromontáže</t>
  </si>
  <si>
    <t>M39_01</t>
  </si>
  <si>
    <t>Mediplyny - kyslík _rozvody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</si>
  <si>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</si>
  <si>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</si>
  <si>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</si>
  <si>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</si>
  <si>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</si>
  <si>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</si>
  <si>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</si>
  <si>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</si>
  <si>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</si>
  <si>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</si>
  <si>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</si>
  <si>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</si>
  <si>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</si>
  <si>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</si>
  <si>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</si>
  <si>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</si>
  <si>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</si>
  <si>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</si>
  <si>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</si>
  <si>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</si>
  <si>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</si>
  <si>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</si>
  <si>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</si>
  <si>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</si>
  <si>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</si>
  <si>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</si>
  <si>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</si>
  <si>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</si>
  <si>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</si>
  <si>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</si>
  <si>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</si>
  <si>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</si>
  <si>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</si>
  <si>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</si>
  <si>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</si>
  <si>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</si>
  <si>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23/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</si>
  <si>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</si>
  <si>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</si>
  <si>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</si>
  <si>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</si>
  <si>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</si>
  <si>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</si>
  <si>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</si>
  <si>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</si>
  <si>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</si>
  <si>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</si>
  <si>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</si>
  <si>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</si>
  <si>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</si>
  <si>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</si>
  <si>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</si>
  <si>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</si>
  <si>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</si>
  <si>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</si>
  <si>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</si>
  <si>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</si>
  <si>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</si>
  <si>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</si>
  <si>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</si>
  <si>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</si>
  <si>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</si>
  <si>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</si>
  <si>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</si>
  <si>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</si>
  <si>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</si>
  <si>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</si>
  <si>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</si>
  <si>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</si>
  <si>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VN_01</t>
  </si>
  <si>
    <t>Stavebně - technický průzkum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</si>
  <si>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</si>
  <si>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</si>
  <si>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</si>
  <si>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</si>
  <si>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</si>
  <si>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</si>
  <si>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</si>
  <si>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</si>
  <si>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</si>
  <si>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Bezpečnostní opatření na ochranu osob a majetku v rozsahu platné legislativy a dle podmínek v SoD</t>
  </si>
  <si>
    <t>Bezpečnostní hrazení, oplocení, zajištění přístupu na staveniště apod.</t>
  </si>
  <si>
    <t>Zajištění ostrahy majetku a osob v průběhu realizace stavby a až do předání stavby do užívání, např., , kamerový systém</t>
  </si>
  <si>
    <t>Zabezpečení staveniště, vnější stavby a ploch dotčených stavbou, vybavení proti odcizení a škodám</t>
  </si>
  <si>
    <t>126</t>
  </si>
  <si>
    <t>Náklady na pojištění stavby a bankovní garance</t>
  </si>
  <si>
    <t>Výrobní a dílenská dokumentace</t>
  </si>
  <si>
    <t>hod</t>
  </si>
  <si>
    <t>Vypracování dokumentace skutečného provedení stavby  dle SoD, v tištěné i digitální podobě s přesným, zakreslením veškerých rozvodů TZB pro budoucí potřeby uživatele v případě rozšíření objektu či</t>
  </si>
  <si>
    <t>dalších stavebních úprav</t>
  </si>
  <si>
    <t>VV</t>
  </si>
  <si>
    <t>SUM</t>
  </si>
  <si>
    <t>END</t>
  </si>
  <si>
    <t>Položkový soupis prací a dodávek</t>
  </si>
  <si>
    <t>Poznámka - NENACEŇOVAT !!!</t>
  </si>
  <si>
    <t>Práce</t>
  </si>
  <si>
    <t>POL1_</t>
  </si>
  <si>
    <t>311238115R00</t>
  </si>
  <si>
    <t xml:space="preserve">Zdivo nosné z cihel a tvarovek pálených tloušťky 300 mm,  , charakteristická pevnost v tlaku fk = 4,01 MPa, součinitel prostupu tepla U=0,60 W/m2.K, hodnota pro zdivo bez omítky při vlhkosti 0,5%,  </t>
  </si>
  <si>
    <t>m2</t>
  </si>
  <si>
    <t>801-1</t>
  </si>
  <si>
    <t>RTS 22/ II</t>
  </si>
  <si>
    <t xml:space="preserve">D.1.01.1-102 : </t>
  </si>
  <si>
    <t>3,36*2,325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</si>
  <si>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</si>
  <si>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</si>
  <si>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</si>
  <si>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</si>
  <si>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</si>
  <si>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</si>
  <si>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>0,16*2,2*0,16*1,15*1,5</t>
  </si>
  <si>
    <t>0,12*0,12*2,6*1,15*1,5</t>
  </si>
  <si>
    <t>0,08*0,08*(1,5*2+1,2)*1,15*1,5</t>
  </si>
  <si>
    <t>317944311R00</t>
  </si>
  <si>
    <t>Dodání a osazení válcovaných nosníků do připravených otvorů do výšky 120 mm</t>
  </si>
  <si>
    <t>t</t>
  </si>
  <si>
    <t>bez zazdění hlav, s nařezáním nosníků na potřebný rozměr,</t>
  </si>
  <si>
    <t xml:space="preserve">C : </t>
  </si>
  <si>
    <t>5,94*1,5*2*2/1000</t>
  </si>
  <si>
    <t xml:space="preserve">D : </t>
  </si>
  <si>
    <t>5,94*1,2*2/1000</t>
  </si>
  <si>
    <t xml:space="preserve">pásovina cca 10% : </t>
  </si>
  <si>
    <t>0,0499/100*10</t>
  </si>
  <si>
    <t>317944311RT3</t>
  </si>
  <si>
    <t>Dodání a osazení válcovaných nosníků do připravených otvorů profil I 120</t>
  </si>
  <si>
    <t xml:space="preserve">B : </t>
  </si>
  <si>
    <t>11,1*2,6*2*2/1000</t>
  </si>
  <si>
    <t>0,11544/100*10</t>
  </si>
  <si>
    <t>317944313RT3</t>
  </si>
  <si>
    <t>Dodání a osazení válcovaných nosníků do připravených otvorů profil I 160</t>
  </si>
  <si>
    <t xml:space="preserve">A : </t>
  </si>
  <si>
    <t>17,9*2,6*2*2/1000</t>
  </si>
  <si>
    <t>0,18616/100*10</t>
  </si>
  <si>
    <t>340239212RT2</t>
  </si>
  <si>
    <t>Zazdívka otvorů o ploše přes 1 m2 do 4 m2 v příčkách nebo stěnách cihlami  pálenými  tloušťky nad 100 mm</t>
  </si>
  <si>
    <t>včetně pomocného pracovního lešení</t>
  </si>
  <si>
    <t xml:space="preserve">vč. provázání se stávajícím zdivem : </t>
  </si>
  <si>
    <t>0,9*2,1*1,15</t>
  </si>
  <si>
    <t>342248144R00</t>
  </si>
  <si>
    <t>Příčky z tvárnic pálených Příčky z tvárnic keramických pálených tloušťky 140 mm, z děrovaných příčkovek, P 10, zděných na tenkovrstvou maltu</t>
  </si>
  <si>
    <t>POL1_1</t>
  </si>
  <si>
    <t>jednoduché nebo příčky zděné do svislé dřevěné, cihelné, betonové nebo ocelové konstrukce na jakoukoliv maltu vápenocementovou (MVC) nebo cementovou (MC),</t>
  </si>
  <si>
    <t>3,36*(3,1+2,025+1,0+1,3+2,25+0,5)</t>
  </si>
  <si>
    <t>-0,8*2,0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</si>
  <si>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</si>
  <si>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</si>
  <si>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</si>
  <si>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</si>
  <si>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</si>
  <si>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3,36*2</t>
  </si>
  <si>
    <t>346244381RT2</t>
  </si>
  <si>
    <t>Plentování ocelových nosníků jednostranné výšky do 200 mm</t>
  </si>
  <si>
    <t>jakýmikoliv cihlami,</t>
  </si>
  <si>
    <t>0,16*2,2*2*1,15</t>
  </si>
  <si>
    <t>0,12*2*2,6*1,15</t>
  </si>
  <si>
    <t>0,08*2*(1,5*2+1,2)*1,15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</si>
  <si>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</si>
  <si>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</si>
  <si>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</si>
  <si>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0,16*2,2*2*1,15*1,5</t>
  </si>
  <si>
    <t>0,12*2*2,6*1,15*1,5</t>
  </si>
  <si>
    <t>0,08*2*(1,5*2+1,2)*1,15*1,5</t>
  </si>
  <si>
    <t>399381001R00</t>
  </si>
  <si>
    <t>D + M roznášecího bet. bloku pod válcované nosníky, výztuž, bednění, odbednění</t>
  </si>
  <si>
    <t xml:space="preserve">ks    </t>
  </si>
  <si>
    <t>5*2</t>
  </si>
  <si>
    <t>311321825R00</t>
  </si>
  <si>
    <t>Beton nadzákladových zdí železový pohledový třídy PB 2 v přírodní barvě drtí a přísad z betonu třídy C 25/30</t>
  </si>
  <si>
    <t>nosných, výplňových, obkladových, půdních, štítových, poprsních apod. (bez výztuže), s pomocným lešením o výšce podlahy do 1900 mm a pro zatížení 1,5 kPa,</t>
  </si>
  <si>
    <t>Včetně pomocného lešení o výšce podlahy do 1900 mm a pro zatížení 1,5 kPa.</t>
  </si>
  <si>
    <t xml:space="preserve">pozn 5 : </t>
  </si>
  <si>
    <t>9,0*0,1</t>
  </si>
  <si>
    <t>311351805R00</t>
  </si>
  <si>
    <t>Bednění nadzákladových zdí oboustranné za každou stranu pro beton pohledový,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</si>
  <si>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</si>
  <si>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pouze jedna strana !!! : </t>
  </si>
  <si>
    <t>9,0</t>
  </si>
  <si>
    <t>311351806R00</t>
  </si>
  <si>
    <t>Bednění nadzákladových zdí oboustranné za každou stranu pro beton pohledový, odstranění</t>
  </si>
  <si>
    <t>311361821R00</t>
  </si>
  <si>
    <t>Výztuž nadzákladových zdí z betonářské oceli 10 505(R)</t>
  </si>
  <si>
    <t>včetně distančních prvků</t>
  </si>
  <si>
    <t xml:space="preserve">množství výztuže je pouze orientační - PD  neobsahuje  armovací výkresy !!! : </t>
  </si>
  <si>
    <t xml:space="preserve">vč. propojení se stávající zdí : </t>
  </si>
  <si>
    <t>9,0*0,1*125/1000</t>
  </si>
  <si>
    <t>345232123RT1</t>
  </si>
  <si>
    <t>Stříška na zdivo plotové ze zákrytových desek, délky 800 mm, šířky 500 mm, tloušťky 80 mm</t>
  </si>
  <si>
    <t>s dodávkou zákrytových desek</t>
  </si>
  <si>
    <t>10,0</t>
  </si>
  <si>
    <t>342261211RT4</t>
  </si>
  <si>
    <t>Příčky z desek sádrokartonových dvojité opláštění, jednoduchá konstrukce CW 50  tloušťka příčky 100 mm, desky protipožární impregnované, tloušťky 12,5 mm, tloušťka izolace 40 mm, požární odolnost EI 90</t>
  </si>
  <si>
    <t>zřízení nosné konstrukce příčky, vložení tepelné izolace tl. do 5 cm, montáž desek, tmelení spár Q2 a úprava rohů. Včetně dodávek materiálu.</t>
  </si>
  <si>
    <t>3,36*2,35</t>
  </si>
  <si>
    <t>-0,7*2,0*2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</si>
  <si>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</si>
  <si>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</si>
  <si>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 xml:space="preserve">vč. úpravy pro osazení zárubní ( pouzder ) : </t>
  </si>
  <si>
    <t xml:space="preserve">C1107-Jídelna : </t>
  </si>
  <si>
    <t>3,36*3,6</t>
  </si>
  <si>
    <t xml:space="preserve">C1107, C1106-C1114 : </t>
  </si>
  <si>
    <t>3,36*(1,85+2,3+0,15+3,55+6,9+5,425+1,88)</t>
  </si>
  <si>
    <t>-(0,9*2,6*3+0,7*2,0*2+1,2*2,6+1,55*2,8)</t>
  </si>
  <si>
    <t xml:space="preserve">C1112, C1113 : </t>
  </si>
  <si>
    <t>3,36*(2,35+1,55+0,525+2,35+3,575+0,35*3)</t>
  </si>
  <si>
    <t>-(0,8*2,0+0,9*2,0)</t>
  </si>
  <si>
    <t xml:space="preserve">C1103, C1104 : </t>
  </si>
  <si>
    <t>3,36*(0,9*3)</t>
  </si>
  <si>
    <t xml:space="preserve">C1102, C1105 : </t>
  </si>
  <si>
    <t>3,36*2,4</t>
  </si>
  <si>
    <t>-0,9*2,0</t>
  </si>
  <si>
    <t xml:space="preserve">C1105, C1106 : </t>
  </si>
  <si>
    <t>3,36*(0,9+0,7-0,45+2,15)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</si>
  <si>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</si>
  <si>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</si>
  <si>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 xml:space="preserve">C1114-C1108-10 : </t>
  </si>
  <si>
    <t>3,36*(2,725+1,3+0,525+2,2+2,25+2,2+0,15)</t>
  </si>
  <si>
    <t>-(0,7*2,0*3)</t>
  </si>
  <si>
    <t>342263310R00</t>
  </si>
  <si>
    <t>Úpravy, doplňkové práce a příplatky pro sádrokartonové a sádrovláknité příčky úpravy příček pro osazení zařizovacích předmět  úprava pro osazení umývadla</t>
  </si>
  <si>
    <t>kus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</si>
  <si>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</si>
  <si>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</si>
  <si>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</si>
  <si>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</si>
  <si>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</si>
  <si>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</si>
  <si>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7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</si>
  <si>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</si>
  <si>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</si>
  <si>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D.1.01.1-401 : </t>
  </si>
  <si>
    <t xml:space="preserve">C1-101, C1-111 : </t>
  </si>
  <si>
    <t>37,2+18,7</t>
  </si>
  <si>
    <t xml:space="preserve">1500/300 : </t>
  </si>
  <si>
    <t>-(4,62*1,5*2+3,06*1,5+4,86*1,5)</t>
  </si>
  <si>
    <t xml:space="preserve">900/300 : </t>
  </si>
  <si>
    <t>-4,62*0,9</t>
  </si>
  <si>
    <t xml:space="preserve">C1-102 : </t>
  </si>
  <si>
    <t>26,9</t>
  </si>
  <si>
    <t xml:space="preserve">600/600 : </t>
  </si>
  <si>
    <t>-(4,8*1,8+1,2*0,6)</t>
  </si>
  <si>
    <t xml:space="preserve">odskok : </t>
  </si>
  <si>
    <t>0,2*(8,175-0,45)</t>
  </si>
  <si>
    <t xml:space="preserve">C1-105 : </t>
  </si>
  <si>
    <t>21,3</t>
  </si>
  <si>
    <t>-4,2*2,4</t>
  </si>
  <si>
    <t>0,2*5,4</t>
  </si>
  <si>
    <t xml:space="preserve">C1-106 : </t>
  </si>
  <si>
    <t>23,4</t>
  </si>
  <si>
    <t xml:space="preserve">C1-107 : </t>
  </si>
  <si>
    <t>17,5</t>
  </si>
  <si>
    <t>-2,4*2,4</t>
  </si>
  <si>
    <t>0,2*1,5*2</t>
  </si>
  <si>
    <t xml:space="preserve">C1-103, C1-104, C1-112, C1-114 : </t>
  </si>
  <si>
    <t>1,3+1,3+4,3+4,8</t>
  </si>
  <si>
    <t>342264051RT3</t>
  </si>
  <si>
    <t>Podhledy na kovové konstrukci opláštěné deskami sádrokartonovými nosná konstrukce z profilů CD s přímým uchycením 1x deska, tloušťky 12,5 mm, impregnovaná, bez izolace</t>
  </si>
  <si>
    <t>6,3+1,3+1,4</t>
  </si>
  <si>
    <t>342264098RT1</t>
  </si>
  <si>
    <t>Příplatky k podhledům sádrokartonovým příplatek k podhledu sádrokartonovému za plochu do 2 m2</t>
  </si>
  <si>
    <t>1,3+1,3</t>
  </si>
  <si>
    <t>1,3+1,4</t>
  </si>
  <si>
    <t>342264098RT2</t>
  </si>
  <si>
    <t>Příplatky k podhledům sádrokartonovým příplatek k podhledu sádrokartonovému za plochu přes 2 do 5 m2</t>
  </si>
  <si>
    <t>4,3+4,8</t>
  </si>
  <si>
    <t>342264098RT3</t>
  </si>
  <si>
    <t>Příplatky k podhledům sádrokartonovým příplatek k podhledu sádrokartonovému za plochu přes 5 do 10 m2</t>
  </si>
  <si>
    <t>6,3</t>
  </si>
  <si>
    <t>342267111RT2</t>
  </si>
  <si>
    <t>Obklady konstrukcí sádrokartonovými deskami obklady dřevěných konstrukcí  obklad sloupů a trámů do 500 x500 mm  1x opláštění, dvoustranné, deska protipožární tloušťky 12,5 mm</t>
  </si>
  <si>
    <t xml:space="preserve">D.1.01.1-101 : </t>
  </si>
  <si>
    <t>(5,25+2,775)</t>
  </si>
  <si>
    <t>34201632_075I</t>
  </si>
  <si>
    <t>Sádrokartonová šachtová ( předsazená ) stěna 75mm, impr</t>
  </si>
  <si>
    <t>3,36*(0,25+0,375+0,15+2,4+0,425)</t>
  </si>
  <si>
    <t>34201632_150I</t>
  </si>
  <si>
    <t>Sádrokartonová šachtová ( předsazená ) stěna 150mm, impr</t>
  </si>
  <si>
    <t>3,36*(0,525*2+0,9-0,55)</t>
  </si>
  <si>
    <t>34201632_350I</t>
  </si>
  <si>
    <t>Sádrokartonová šachtová ( předsazená ) stěna 350mm, impr</t>
  </si>
  <si>
    <t>3,36*1,0</t>
  </si>
  <si>
    <t>34226_XX</t>
  </si>
  <si>
    <t>Oplaštění sloupů, OK profilů, odskoky, plochy nezměřitelné ( do 1m2 ) atd..., nezahrnuté ve skladbách, zesílení konstrukcí</t>
  </si>
  <si>
    <t>3429_03</t>
  </si>
  <si>
    <t>Úprava sádrokartonové příčky vyztužením pro zavěšení mobiliáře, ke kotvení závěsných svítidel atd..</t>
  </si>
  <si>
    <t xml:space="preserve">m     </t>
  </si>
  <si>
    <t>30</t>
  </si>
  <si>
    <t>34299_01</t>
  </si>
  <si>
    <t>Příplatek k podhledu - úprava pro montáž svítidel, mřížek, rev. dvířek atd....</t>
  </si>
  <si>
    <t xml:space="preserve">výměra - viz položka 342264051RT1 : </t>
  </si>
  <si>
    <t>95,827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</si>
  <si>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</si>
  <si>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</si>
  <si>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</si>
  <si>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9,94+13,05+5,98</t>
  </si>
  <si>
    <t>611481211RT2</t>
  </si>
  <si>
    <t>Vyztužení vnitřních omítek stropů sklotextilní síťovinou s dodávkou síťoviny a stěrkového tmelu</t>
  </si>
  <si>
    <t xml:space="preserve">na cca 10-ti% plochy : </t>
  </si>
  <si>
    <t>(9,94+13,05+5,98)/100*10</t>
  </si>
  <si>
    <t>612409991RT2</t>
  </si>
  <si>
    <t>Začištění omítek kolem oken, dveří a obkladů apod. s použitím suché maltové směsi</t>
  </si>
  <si>
    <t>(2,0*2+0,9)*1,15</t>
  </si>
  <si>
    <t>612421637R00</t>
  </si>
  <si>
    <t>Omítky vnitřní stěn vápenné nebo vápenocementové v podlaží i ve schodišti štukové</t>
  </si>
  <si>
    <t xml:space="preserve">044 : </t>
  </si>
  <si>
    <t>3,0*(2,7*2+1,75*2)</t>
  </si>
  <si>
    <t>0,6*(2,1*4+1,0*2)</t>
  </si>
  <si>
    <t xml:space="preserve">043 : </t>
  </si>
  <si>
    <t>3,0*(3,2*2+3,9*2)</t>
  </si>
  <si>
    <t>-(1,3*3,0+0,9*2,0)</t>
  </si>
  <si>
    <t>0,3*(1,3+3,0*2)</t>
  </si>
  <si>
    <t xml:space="preserve">042 : </t>
  </si>
  <si>
    <t>3,0*(2,55*2+3,9*2)</t>
  </si>
  <si>
    <t xml:space="preserve">SZ : </t>
  </si>
  <si>
    <t xml:space="preserve">C1101, C1011 : </t>
  </si>
  <si>
    <t>3,25*(0,55+0,525+1,05+2,3+1,2+1,0+0,35)</t>
  </si>
  <si>
    <t>-(2,3*2,6+1,2*2,6)</t>
  </si>
  <si>
    <t xml:space="preserve">C1102 : </t>
  </si>
  <si>
    <t>3,25*(0,6+0,45*2+0,15+0,9+0,45*2+0,45+8,175)</t>
  </si>
  <si>
    <t>-(1,5*2,05*4)</t>
  </si>
  <si>
    <t xml:space="preserve">C1104 : </t>
  </si>
  <si>
    <t>3,25*0,45</t>
  </si>
  <si>
    <t xml:space="preserve">C1105 : </t>
  </si>
  <si>
    <t>3,25*(0,45+5,4)</t>
  </si>
  <si>
    <t>-1,5*2,05*3</t>
  </si>
  <si>
    <t xml:space="preserve">C1106 : </t>
  </si>
  <si>
    <t>3,25*(3,0+0,45+0,45+0,9+0,45+0,3+0,15-3,45)</t>
  </si>
  <si>
    <t>-1,5*2,05</t>
  </si>
  <si>
    <t xml:space="preserve">C1107 : </t>
  </si>
  <si>
    <t>3,25*(3,6+3,35+0,6*2+1,05*2+0,3*2)</t>
  </si>
  <si>
    <t>0,3*1,7</t>
  </si>
  <si>
    <t xml:space="preserve">C1112 : </t>
  </si>
  <si>
    <t>3,25*(0,525+1,55)</t>
  </si>
  <si>
    <t xml:space="preserve">C1113 : </t>
  </si>
  <si>
    <t>3,25*(3,575+0,525+2,2)</t>
  </si>
  <si>
    <t xml:space="preserve">C1114 : </t>
  </si>
  <si>
    <t>3,25*(1,85+2,725)</t>
  </si>
  <si>
    <t xml:space="preserve">NZ : </t>
  </si>
  <si>
    <t>3,36*(3,1+2,025+1,0+1,3+2,25+0,5)*2</t>
  </si>
  <si>
    <t>-0,8*2,0*2</t>
  </si>
  <si>
    <t xml:space="preserve">pod obklad : </t>
  </si>
  <si>
    <t>-6,175</t>
  </si>
  <si>
    <t xml:space="preserve">nezměřitelné 5% : </t>
  </si>
  <si>
    <t>304,103/100*5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</si>
  <si>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</si>
  <si>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</si>
  <si>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</si>
  <si>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0,25*(1,5*2+2,05*2)*12</t>
  </si>
  <si>
    <t>612451121R00</t>
  </si>
  <si>
    <t>Omítky vnitřního zdiva cementové hladké</t>
  </si>
  <si>
    <t>v podlaží i ve schodišti, zdiva cihelného, kamenného, smíšeného nebo betonového</t>
  </si>
  <si>
    <t xml:space="preserve">C1108 : </t>
  </si>
  <si>
    <t>1,9*(2,25)</t>
  </si>
  <si>
    <t xml:space="preserve">C1100 : </t>
  </si>
  <si>
    <t>1,9*1,0</t>
  </si>
  <si>
    <t>612481211RT2</t>
  </si>
  <si>
    <t>Vyztužení povrchu vnitřních stěn sklotextilní síťovinou s dodávkou síťoviny a stěrkového tmelu</t>
  </si>
  <si>
    <t xml:space="preserve">výměra - viz položka 612421637R00 : </t>
  </si>
  <si>
    <t>319,30815/100*10</t>
  </si>
  <si>
    <t>612401291XX</t>
  </si>
  <si>
    <t>Omítka malých ploch vnitřních stěn na dozdívkách, s použitím suché maltové směsi, vč. perlinky a tmele</t>
  </si>
  <si>
    <t xml:space="preserve">m2    </t>
  </si>
  <si>
    <t>613473115Rss</t>
  </si>
  <si>
    <t>Příplatek za zabudované rohovníky</t>
  </si>
  <si>
    <t>319,30815</t>
  </si>
  <si>
    <t>602019183RT4</t>
  </si>
  <si>
    <t xml:space="preserve">Omítka stěn z hotových směsí vrchní tenkovrstvá, silikonová, zatřená, tloušťka vrstvy 1,5 mm,  </t>
  </si>
  <si>
    <t>po jednotlivých vrstvách</t>
  </si>
  <si>
    <t xml:space="preserve">v souladu se stávající fasádou : </t>
  </si>
  <si>
    <t xml:space="preserve">tl. 300mm : </t>
  </si>
  <si>
    <t>3,825*(0,6+1,5+0,45+1,5+0,45)</t>
  </si>
  <si>
    <t>-1,5*2,05*2</t>
  </si>
  <si>
    <t xml:space="preserve">tl. 150mm - kalkulovat tuto tl. desky : </t>
  </si>
  <si>
    <t>3,825*2,85</t>
  </si>
  <si>
    <t>602016195R00</t>
  </si>
  <si>
    <t>Omítka stěn z hotových směsí Doplňkové práce pro omítky stěn z hotových směsí  hloubková penetrace stěn silikátová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</si>
  <si>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</si>
  <si>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</si>
  <si>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</si>
  <si>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1,2*2,05*3</t>
  </si>
  <si>
    <t>622311835RV1</t>
  </si>
  <si>
    <t xml:space="preserve">Zateplení fasády  , minerálními deskami s podélným vláknem, tloušťky 160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</si>
  <si>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</si>
  <si>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</si>
  <si>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Součinitel tepelné vodivosti izolantu je 0,036 W/mK.</t>
  </si>
  <si>
    <t>622432112R00</t>
  </si>
  <si>
    <t>Omítky vnější stěn z umělého kamene v přírodní barvě drtí dekorativní střednězrnné, akrylátové</t>
  </si>
  <si>
    <t>2,2*1,8</t>
  </si>
  <si>
    <t>622481211RT2</t>
  </si>
  <si>
    <t>Vyztužení povrchových úprav vnějších stěn stěrkou s výztužnou sklotextilní tkaninou, s dodávkou sítě a stěrkového tmelu</t>
  </si>
  <si>
    <t>622311737SS</t>
  </si>
  <si>
    <t>D + M doplňků KZS, lišty, rohovníky, APU profily atd</t>
  </si>
  <si>
    <t>622411904R0Z</t>
  </si>
  <si>
    <t>Penetrace savých podkladů - nové zdivo vč. dodávky penetrace</t>
  </si>
  <si>
    <t>632411150RT1</t>
  </si>
  <si>
    <t>Potěr ze suchých směsí cementový, tloušťky 50 mm, bez penetrace</t>
  </si>
  <si>
    <t>s rozprostřením a uhlazením</t>
  </si>
  <si>
    <t xml:space="preserve">podrobný rozpis výměr - viz položka 952901111R00 : </t>
  </si>
  <si>
    <t xml:space="preserve">A1 - PVC : </t>
  </si>
  <si>
    <t>94,0</t>
  </si>
  <si>
    <t xml:space="preserve">B1 - PVC Protiskluz : </t>
  </si>
  <si>
    <t xml:space="preserve">C1 - PVC elektrostat : </t>
  </si>
  <si>
    <t>71,6</t>
  </si>
  <si>
    <t>632415102RT2</t>
  </si>
  <si>
    <t>Potěr ze suchých směsí cementový samonivelační vyrovnávací, tloušťky 2 mm, včetně penetrace</t>
  </si>
  <si>
    <t>632443212R00</t>
  </si>
  <si>
    <t>Potěr litý cementový pevnost v tlaku 25 MPa, pokládaná plocha do 100 m2, příplatek za každých 5 mm tloušťky</t>
  </si>
  <si>
    <t>POL1_7</t>
  </si>
  <si>
    <t>dovoz směsi, doprava pomocí šnekového čerpadla, lití hadicí na plochu, srovnání latí do roviny</t>
  </si>
  <si>
    <t>631421311R0X</t>
  </si>
  <si>
    <t>Oprava bet. ploch opravným betonem v 30-ti% plochy, vč. penetrace</t>
  </si>
  <si>
    <t>Včetně pomocného pracovního lešení o výšce podlahy do 1900 mm a pro zatížení do 1,5 kPa.</t>
  </si>
  <si>
    <t>663612222R00</t>
  </si>
  <si>
    <t>Sponkování rýh v podlahách</t>
  </si>
  <si>
    <t xml:space="preserve">D.1.01.1-901 : </t>
  </si>
  <si>
    <t xml:space="preserve">B3 : </t>
  </si>
  <si>
    <t>3,6</t>
  </si>
  <si>
    <t xml:space="preserve">B1 : </t>
  </si>
  <si>
    <t>1,8</t>
  </si>
  <si>
    <t xml:space="preserve">B4 : </t>
  </si>
  <si>
    <t>(2,145+1,5)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</si>
  <si>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</si>
  <si>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</si>
  <si>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</si>
  <si>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</si>
  <si>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203,57</t>
  </si>
  <si>
    <t>941955004R00</t>
  </si>
  <si>
    <t>Lešení lehké pracovní pomocné pomocné, o výšce lešeňové podlahy přes 2,5 do 3,5 m</t>
  </si>
  <si>
    <t>(3,825+1,8)*(0,6+1,5+0,45+1,5+0,45)</t>
  </si>
  <si>
    <t>(3,825+1,8)*2,85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</si>
  <si>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</si>
  <si>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</si>
  <si>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(37,2+1,3+1,3+17,5+18,7+4,3+8,9+4,8)</t>
  </si>
  <si>
    <t>(6,3+1,3+1,4)</t>
  </si>
  <si>
    <t>(26,9+21,3+23,4)</t>
  </si>
  <si>
    <t>953981104R00</t>
  </si>
  <si>
    <t>Chemické kotvy do betonu, do cihelného zdiva do betonu, hloubky 125 mm, M 16, ampule pro chemickou kotvu</t>
  </si>
  <si>
    <t xml:space="preserve">kotvení vyšetřovacích svítidel (stropních i nástěnných)  : </t>
  </si>
  <si>
    <t>4*6</t>
  </si>
  <si>
    <t>3420163_99</t>
  </si>
  <si>
    <t>Prachotěsná přepážka - montáž a demontáž</t>
  </si>
  <si>
    <t>95_01</t>
  </si>
  <si>
    <t>Montáž a demontáž zárubně vč. dveřního křídla vč. kování do provizorní příčky</t>
  </si>
  <si>
    <t>95_03.1</t>
  </si>
  <si>
    <t>Zakrývání stávajících prostor, vybavení, podhledů, parapetů, oken atd...</t>
  </si>
  <si>
    <t>203,57*2</t>
  </si>
  <si>
    <t>95_04</t>
  </si>
  <si>
    <t>Zakrývání stávajících prostor geotextilií, OSB deskami</t>
  </si>
  <si>
    <t>203,57*0,5</t>
  </si>
  <si>
    <t>95-02</t>
  </si>
  <si>
    <t>Práce malého rozsahu, nevyrozpočtovatelné detaily</t>
  </si>
  <si>
    <t>HZS</t>
  </si>
  <si>
    <t>POL10_</t>
  </si>
  <si>
    <t>95-02m</t>
  </si>
  <si>
    <t>Práce malého rozsahu, nevyrozpočtovatelné detaily - materiál</t>
  </si>
  <si>
    <t>ks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</si>
  <si>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</si>
  <si>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</si>
  <si>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</si>
  <si>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 xml:space="preserve">ÚT - Zapravení kapsy po dopojování otopných těles : </t>
  </si>
  <si>
    <t>10*0,25*0,25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</si>
  <si>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</si>
  <si>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</si>
  <si>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</si>
  <si>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Prostup (300x200 mm) skrze strop nad 1.pp včetně zapravení : 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</si>
  <si>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</si>
  <si>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</si>
  <si>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</si>
  <si>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</si>
  <si>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 xml:space="preserve">ÚT - 4 x prostup průměru 80 mm přes strop z 1.PP do 1.NP : </t>
  </si>
  <si>
    <t>4*0,3*0,04*0,04*3,14*1,15</t>
  </si>
  <si>
    <t>970051080R00</t>
  </si>
  <si>
    <t>Jádrové vrtání, kruhové prostupy v železobetonu jádrové vrtání , do D 80 mm</t>
  </si>
  <si>
    <t>801-3</t>
  </si>
  <si>
    <t>970056080R00</t>
  </si>
  <si>
    <t>Jádrové vrtání, kruhové prostupy v železobetonu příplatek za jádrové vrtání do stropu, do D 80 mm</t>
  </si>
  <si>
    <t>767584502RXX</t>
  </si>
  <si>
    <t>DMT + ZM skládaných podhledů, 100% využití stávajících kazet, nosná kce roštu  stávající</t>
  </si>
  <si>
    <t xml:space="preserve">požadavek profesí : </t>
  </si>
  <si>
    <t>17</t>
  </si>
  <si>
    <t xml:space="preserve">rozebrání a složení podhledu v 1.PP (20 m2) : </t>
  </si>
  <si>
    <t>20,0</t>
  </si>
  <si>
    <t>793521519RAA</t>
  </si>
  <si>
    <t>D + M protipožární ucpávky ve stropech plochy do 0,25m2, ( parametry - viz PD )</t>
  </si>
  <si>
    <t xml:space="preserve">odhad - bude upřesněno dle upřesnění požadavku profesí : </t>
  </si>
  <si>
    <t>5</t>
  </si>
  <si>
    <t>956_001</t>
  </si>
  <si>
    <t>Zednická výpomoc při napojení nového potrubí na stávající</t>
  </si>
  <si>
    <t>956_001M</t>
  </si>
  <si>
    <t>Zednická výpomoc při napojení nového potrubí na stávající, materiál</t>
  </si>
  <si>
    <t>956_002</t>
  </si>
  <si>
    <t>Provedení všech otvorů (prostupů) pro průchod VZT potrubí</t>
  </si>
  <si>
    <t>10</t>
  </si>
  <si>
    <t>956_003</t>
  </si>
  <si>
    <t>Utěsnění a začištění průchodů VZT zařízení prostupující stěnami</t>
  </si>
  <si>
    <t>956_004</t>
  </si>
  <si>
    <t>Výpomocné práce při montáž vzduchotechniky</t>
  </si>
  <si>
    <t>956_004M</t>
  </si>
  <si>
    <t>Výpomocné práce při montáž vzduchotechniky - materiál</t>
  </si>
  <si>
    <t>956_012</t>
  </si>
  <si>
    <t>Zednická výpomoc při napojení nového potrubí na stávající, částečné rozebrání a zapravení zděných šachet</t>
  </si>
  <si>
    <t>11</t>
  </si>
  <si>
    <t>956_013</t>
  </si>
  <si>
    <t>Zasekání potrubí ÚT</t>
  </si>
  <si>
    <t>•	V podlaze 1.NP je nutné, aby krytí nad rozvody v 1.NP bylo minimálně cca 4 cm. Tzn. případné křížení potrubí je možné lokálně 1-2 cm zasekávat směrem dolů do konstrukce stropu</t>
  </si>
  <si>
    <t>972054241R30</t>
  </si>
  <si>
    <t>Vybourání otv. stropy ŽB pl. 0,09 m2, tl. nad 15 cm</t>
  </si>
  <si>
    <t>95-01</t>
  </si>
  <si>
    <t>Zednické výpomoci pro řemesla ( nezahrnuté v rozpočtech profesí a samostaných položkách  )</t>
  </si>
  <si>
    <t xml:space="preserve">Výpomoc s drobnými stavebními pracemi (vrtání, zapravování omítek,  : </t>
  </si>
  <si>
    <t>20</t>
  </si>
  <si>
    <t>95-01M</t>
  </si>
  <si>
    <t>Zednické výpomoci pro řemesla ( nezahrnuté v rozpočtech profesí a samostaných položkách  ), materiál</t>
  </si>
  <si>
    <t>962022491R00</t>
  </si>
  <si>
    <t>Bourání zdiva nadzákladového kamenného kamenného  na maltu cementovou</t>
  </si>
  <si>
    <t>nebo vybourání otvorů průřezové plochy přes 4 m2 ve zdivu nadzákladovém, včetně pomocného lešení o výšce podlahy do 1900 mm a pro zatížení do 1,5 kPa  (150 kg/m2),</t>
  </si>
  <si>
    <t xml:space="preserve">vybourání kompletní kce rampy : </t>
  </si>
  <si>
    <t xml:space="preserve">viz popis výkres D.1.01.1-901 : </t>
  </si>
  <si>
    <t>18</t>
  </si>
  <si>
    <t>962031125R00</t>
  </si>
  <si>
    <t>Bourání příček z cihel pálených děrovaných, tloušťky 140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</si>
  <si>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</si>
  <si>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</si>
  <si>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3,36*(1,5+2,85+6,225+0,15+4,2+0,15+3,3+7,05+1,5+2,4+2,55)</t>
  </si>
  <si>
    <t>2,3*2,6</t>
  </si>
  <si>
    <t>-(0,9*2,0*4+0,8*2,0)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</si>
  <si>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</si>
  <si>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</si>
  <si>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</si>
  <si>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0,3*1,7*2,9</t>
  </si>
  <si>
    <t>3,36*(0,45*2,4)</t>
  </si>
  <si>
    <t>3,36*0,3*(1,75+2,55)</t>
  </si>
  <si>
    <t>-0,3*1,8*2,1</t>
  </si>
  <si>
    <t>965042241R00</t>
  </si>
  <si>
    <t>Bourání podkladů pod dlažby nebo litých celistvých dlažeb a mazanin  betonových nebo z litého asfaltu, tloušťky přes 100 mm, plochy přes 4 m2</t>
  </si>
  <si>
    <t xml:space="preserve">vč. případných izolací : </t>
  </si>
  <si>
    <t xml:space="preserve">výměra - viz položka 965048515R00 : </t>
  </si>
  <si>
    <t>177,3*0,15</t>
  </si>
  <si>
    <t>965048515R00</t>
  </si>
  <si>
    <t>Bourání podkladů pod dlažby nebo litých celistvých dlažeb a mazanin  Broušení betonového povrchu do tloušťky 5 mm</t>
  </si>
  <si>
    <t>5,1</t>
  </si>
  <si>
    <t>15,3</t>
  </si>
  <si>
    <t>28,2</t>
  </si>
  <si>
    <t xml:space="preserve">B12 : </t>
  </si>
  <si>
    <t>6,8</t>
  </si>
  <si>
    <t>5,4</t>
  </si>
  <si>
    <t xml:space="preserve">B2 : </t>
  </si>
  <si>
    <t>23,3</t>
  </si>
  <si>
    <t>80,1</t>
  </si>
  <si>
    <t>13,1</t>
  </si>
  <si>
    <t>965049111R00</t>
  </si>
  <si>
    <t>Bourání podkladů pod dlažby nebo litých celistvých dlažeb a mazanin  příplatek za bourání mazanin vyztužených svařovanou sítí, tloušťky do 100 mm</t>
  </si>
  <si>
    <t>965081713R00</t>
  </si>
  <si>
    <t>Bourání podlah z keramických dlaždic, tloušťky do 10 mm, plochy přes 1 m2</t>
  </si>
  <si>
    <t>bez podkladního lože, s jakoukoliv výplní spár</t>
  </si>
  <si>
    <t>965081813RT1</t>
  </si>
  <si>
    <t>Bourání podlah z dlaždic teracových, tloušťky do 30 mm, plochy přes 1 m2</t>
  </si>
  <si>
    <t>965081923R00</t>
  </si>
  <si>
    <t>Bourání podlah z betonových nebo čedičových dlaždic, tloušťky do 40 mm, plochy přes 1 m2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</si>
  <si>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</si>
  <si>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</si>
  <si>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</si>
  <si>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 xml:space="preserve">B13 : </t>
  </si>
  <si>
    <t>0,45*(0,95+0,16)*2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</si>
  <si>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</si>
  <si>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</si>
  <si>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</si>
  <si>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8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</si>
  <si>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</si>
  <si>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</si>
  <si>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</si>
  <si>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0,6*2,0+0,8*2,0+0,9*2,0+0,9*2,0+0,9*2,0+0,9*2,0+0,9*2,0+0,8*2,0</t>
  </si>
  <si>
    <t>0,9*2,0</t>
  </si>
  <si>
    <t>970231150R00</t>
  </si>
  <si>
    <t>Řezání cihelného zdiva hloubka řezu 150 mm</t>
  </si>
  <si>
    <t>2,6*5</t>
  </si>
  <si>
    <t>970231300R00</t>
  </si>
  <si>
    <t>Řezání cihelného zdiva hloubka řezu 300 mm</t>
  </si>
  <si>
    <t>2*2,9</t>
  </si>
  <si>
    <t>970241150R00</t>
  </si>
  <si>
    <t>Řezání prostého betonu hloubka řezu 150 mm</t>
  </si>
  <si>
    <t>971033531R00</t>
  </si>
  <si>
    <t>Vybourání otvorů ve zdivu cihelném z jakýchkoliv cihel pálených  na jakoukoliv maltu vápenou nebo vápenocementovou, plochy do 1 m2, tloušťky do 150 mm</t>
  </si>
  <si>
    <t>základovém nebo nadzákladovém,</t>
  </si>
  <si>
    <t>1,2*2,6*2</t>
  </si>
  <si>
    <t>-(0,6*2,0+0,75*2,0)</t>
  </si>
  <si>
    <t>971033651R00</t>
  </si>
  <si>
    <t>Vybourání otvorů ve zdivu cihelném z jakýchkoliv cihel pálených  na jakoukoliv maltu vápenou nebo vápenocementovou, plochy do 4 m2, tloušťky do 600 mm</t>
  </si>
  <si>
    <t>0,45*1,5*(0,95+0,16)</t>
  </si>
  <si>
    <t>974031664R00</t>
  </si>
  <si>
    <t>Vysekání rýh v jakémkoliv zdivu cihelném pro vtahování nosníků do zdí, před vybouráním otvorů  do hloubky 150 mm, při výšce nosníku do 150 mm</t>
  </si>
  <si>
    <t>2*2,6*1,15</t>
  </si>
  <si>
    <t>2*(1,5*2+1,2)*1,15</t>
  </si>
  <si>
    <t>974031666R00</t>
  </si>
  <si>
    <t>Vysekání rýh v jakémkoliv zdivu cihelném pro vtahování nosníků do zdí, před vybouráním otvorů  do hloubky 150 mm, při výšce nosníku do 250 mm</t>
  </si>
  <si>
    <t>2,2*2*1,15</t>
  </si>
  <si>
    <t>976071111R00</t>
  </si>
  <si>
    <t>Vybourání kovových doplňkových konstrukcí madel a zábradlí  v jakémkoliv zdivu</t>
  </si>
  <si>
    <t xml:space="preserve">zábradlí rampy : 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</si>
  <si>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</si>
  <si>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</si>
  <si>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</si>
  <si>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</si>
  <si>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>258,59/100*5</t>
  </si>
  <si>
    <t>978023411R00</t>
  </si>
  <si>
    <t>Vysekání, vyškrábání a vyčištění spár zdiva cihelného  mimo komínového</t>
  </si>
  <si>
    <t>978042110R00</t>
  </si>
  <si>
    <t>Odstranění kontaktního zateplovacího systému z minerální izolace, tloušťky 100 mm, s omítkou</t>
  </si>
  <si>
    <t xml:space="preserve">B5 : </t>
  </si>
  <si>
    <t xml:space="preserve">tl. 200mm : </t>
  </si>
  <si>
    <t>(2,1*3,725-1,5*3,0)*2</t>
  </si>
  <si>
    <t>766662811R00</t>
  </si>
  <si>
    <t>Demontáž dveřních křídel prahů dveří  jednokřídlových</t>
  </si>
  <si>
    <t>800-766</t>
  </si>
  <si>
    <t>776511820RT1</t>
  </si>
  <si>
    <t>Odstranění povlakových podlah z nášlapné plochy lepených, s podložkou, z ploch přes 20 m2</t>
  </si>
  <si>
    <t>800-775</t>
  </si>
  <si>
    <t>776511820RT2</t>
  </si>
  <si>
    <t>Odstranění povlakových podlah z nášlapné plochy lepených, s podložkou, z ploch přes 10 do 20 m2</t>
  </si>
  <si>
    <t>962311811R00</t>
  </si>
  <si>
    <t>Demontáž plastových revizních dvířek</t>
  </si>
  <si>
    <t>Kalkul</t>
  </si>
  <si>
    <t xml:space="preserve">vynuceno snížením podhledů : </t>
  </si>
  <si>
    <t>9629906</t>
  </si>
  <si>
    <t>Bourání zdiva - dorovnání rozměrů, nezměřitelné tvary</t>
  </si>
  <si>
    <t xml:space="preserve">m3    </t>
  </si>
  <si>
    <t xml:space="preserve">B7 : </t>
  </si>
  <si>
    <t>3,36*(0,25*0,775+0,05*(0,775+0,45)+0,125*0,45)</t>
  </si>
  <si>
    <t>3,36*(0,15*0,5+0,05*(0,5+0,6))</t>
  </si>
  <si>
    <t>3,36*(0,15*0,5+0,05*0,175)</t>
  </si>
  <si>
    <t>0,96*0,25*0,325</t>
  </si>
  <si>
    <t>3,36*(0,175*0,275+0,05*0,125)</t>
  </si>
  <si>
    <t>965_07.1</t>
  </si>
  <si>
    <t>Demontáž vnitřních výplní otvorů vč. parapetů, zárubní, - odvoz a likvidace</t>
  </si>
  <si>
    <t xml:space="preserve">B11 : </t>
  </si>
  <si>
    <t>5,45*2,4</t>
  </si>
  <si>
    <t>965_07.2</t>
  </si>
  <si>
    <t>Demontáž vnějších výplní otvorů vč. parapetů, zárubní, - odvoz a likvidace</t>
  </si>
  <si>
    <t>1,5*2,05</t>
  </si>
  <si>
    <t xml:space="preserve">B6 : </t>
  </si>
  <si>
    <t>1,8*2,1</t>
  </si>
  <si>
    <t xml:space="preserve">vstup schodiště : </t>
  </si>
  <si>
    <t>1,6*2,25</t>
  </si>
  <si>
    <t>965_B08</t>
  </si>
  <si>
    <t>Demontáž stávající dřevěné ochrany otopných těles, - odvoz a likvidace</t>
  </si>
  <si>
    <t>9,5</t>
  </si>
  <si>
    <t>965_B09</t>
  </si>
  <si>
    <t>Demontáž stávající kamenné pamětní desky, - přemístění na nvé místo ple pokynu zadavatele</t>
  </si>
  <si>
    <t>965048150RAY</t>
  </si>
  <si>
    <t>Dočištění a odmaštění povrchu nosné kce podlah po odstranění bouraných vrstev</t>
  </si>
  <si>
    <t>177,3</t>
  </si>
  <si>
    <t>968092901B10</t>
  </si>
  <si>
    <t>Bourání soklů kamenných a kamenných obkladů</t>
  </si>
  <si>
    <t xml:space="preserve">B10 : </t>
  </si>
  <si>
    <t>2,0</t>
  </si>
  <si>
    <t>99-01</t>
  </si>
  <si>
    <t>Bourací práce nezměřitelné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</si>
  <si>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</si>
  <si>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</si>
  <si>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</si>
  <si>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</si>
  <si>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</si>
  <si>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</si>
  <si>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2,3,4,5,6,7,8,9,10,11,12,13,14,16,17,18,19,20,21,22,23,24,25,29,30,31,32,33,36,37,38,39,40,41,42,43, : </t>
  </si>
  <si>
    <t xml:space="preserve">44,45,46,47,48,49,50,51,52,53,54,55,56,57,58,59,60,68,69,70,73,74,75,76,77,78,79,80,81,82,83,84,88, : </t>
  </si>
  <si>
    <t xml:space="preserve">89,90,103,104, : </t>
  </si>
  <si>
    <t>Součet: : 92,24185</t>
  </si>
  <si>
    <t>994-HP</t>
  </si>
  <si>
    <t>D + M hasící přístroj s hasící schopností dle PBŘ</t>
  </si>
  <si>
    <t>994-PÚ</t>
  </si>
  <si>
    <t>D + M protipožárních ucpávek</t>
  </si>
  <si>
    <t>994-T</t>
  </si>
  <si>
    <t>D + M Výstražné a bezpečnostní tabulky, viz zpráva PBŘ</t>
  </si>
  <si>
    <t>711212002R02</t>
  </si>
  <si>
    <t>Stěrka hydroizolační těsnicí hmotou - 1x, kompletní řešení dle PD</t>
  </si>
  <si>
    <t>dvouvrstvá</t>
  </si>
  <si>
    <t xml:space="preserve">za obkladem - cca 30% plochy : </t>
  </si>
  <si>
    <t xml:space="preserve">výměra - viz položka 781415013RTX : </t>
  </si>
  <si>
    <t>28,88/100*30</t>
  </si>
  <si>
    <t>998711202R00</t>
  </si>
  <si>
    <t>Přesun hmot pro izolace proti vodě svisle do 12 m</t>
  </si>
  <si>
    <t>800-711</t>
  </si>
  <si>
    <t>50 m vodorovně měřeno od těžiště půdorysné plochy skládky do těžiště půdorysné plochy objektu</t>
  </si>
  <si>
    <t>712_011</t>
  </si>
  <si>
    <t>Rozebrání střešního pláště ploché střechy (HI z AP) + zpětná montáž, - odvoz a likvidace demontovatelného materiálu</t>
  </si>
  <si>
    <t xml:space="preserve">rozebrání střešního pláště ploché střechy (HI z PVC) + zpětná montáž  : </t>
  </si>
  <si>
    <t xml:space="preserve">D.1.02.1-104 : </t>
  </si>
  <si>
    <t xml:space="preserve">společné pro fázi 1 až 3 : </t>
  </si>
  <si>
    <t>5,0</t>
  </si>
  <si>
    <t>998712202R00</t>
  </si>
  <si>
    <t>Přesun hmot pro povlakové krytiny v objektech výšky přes 6 do 12 m</t>
  </si>
  <si>
    <t>50 m vodorovně</t>
  </si>
  <si>
    <t>713121111R00</t>
  </si>
  <si>
    <t>Montáž tepelné izolace podlah  jednovrstvá, bez dodávky materiálu</t>
  </si>
  <si>
    <t>800-713</t>
  </si>
  <si>
    <t>713131142R00</t>
  </si>
  <si>
    <t>Montáž izolace lepením a zajištění hmoždinkami na tmel a hmoždinky - 4 ks/m2, na cihly plné</t>
  </si>
  <si>
    <t>713191100RT9</t>
  </si>
  <si>
    <t>Izolace tepelné běžných konstrukcí - doplňky položení separační fólie, včetně dodávky PE fólie</t>
  </si>
  <si>
    <t>713191221XX</t>
  </si>
  <si>
    <t>Dilatační oddělení příček od stropní kce, vč. dodávky materiálu</t>
  </si>
  <si>
    <t>0,1*1,15*2*2,35</t>
  </si>
  <si>
    <t>0,15*2*1,15*3,6</t>
  </si>
  <si>
    <t>0,15*2*1,15*(1,85+2,3+0,15+3,55+6,9+5,425+1,88)</t>
  </si>
  <si>
    <t>0,15*2*1,15*(2,35+1,55+0,525+2,35+3,575+0,35*3)</t>
  </si>
  <si>
    <t>0,15*2*1,15*(0,9*3)</t>
  </si>
  <si>
    <t>0,15*2*1,15*2,4</t>
  </si>
  <si>
    <t>0,15*2*1,15*(0,9+0,7-0,45+2,15)</t>
  </si>
  <si>
    <t>0,15*2*1,15*(3,1+2,025+1,0+1,3+2,25+0,5)</t>
  </si>
  <si>
    <t>0,15*2*1,15*(2,725+1,3+0,525+2,2+2,25+2,2+0,15)</t>
  </si>
  <si>
    <t>63150945R</t>
  </si>
  <si>
    <t>Výrobek izolační pro budovy z minerální vlny (MW) tvar: deska; tloušťka d = 140,0 mm; OH = 50 kg/m3; lambda = 0,034 W/(m.K); RtF: A1</t>
  </si>
  <si>
    <t>SPCM</t>
  </si>
  <si>
    <t>Specifikace</t>
  </si>
  <si>
    <t>POL3_</t>
  </si>
  <si>
    <t>3,825*(0,6+1,5+0,45+1,5+0,45)*1,02</t>
  </si>
  <si>
    <t>-1,5*2,05*2*1,02</t>
  </si>
  <si>
    <t>63151450R</t>
  </si>
  <si>
    <t>Výrobek izolační pro budovy z minerální vlny (MW) tvar: deska; tloušťka d = 40,0 mm; vlákna: podélná; OH = 150 kg/m3; lambda = 0,037 W/(m.K); pevnost v tlaku CS 40 kPa; RtF: A1</t>
  </si>
  <si>
    <t>94,0*1,02</t>
  </si>
  <si>
    <t>9,0*1,02</t>
  </si>
  <si>
    <t>71,6*1,02</t>
  </si>
  <si>
    <t>998713202R00</t>
  </si>
  <si>
    <t>Přesun hmot pro izolace tepelné v objektech výšky do 12 m</t>
  </si>
  <si>
    <t>767_01_OK</t>
  </si>
  <si>
    <t>D + M OK prvky nosných kcí vč. předepsaných povrchových úprav a zvedacích mechanismů</t>
  </si>
  <si>
    <t>kg</t>
  </si>
  <si>
    <t xml:space="preserve">osazení ocelové konstrukce pro chladící jednotku, pomocná roznášecí ocel  : </t>
  </si>
  <si>
    <t>200</t>
  </si>
  <si>
    <t>767_01a</t>
  </si>
  <si>
    <t>D + M OK prvky nosných kcí - zednické přípomoci,, malty, kapsy, betony na podlití, stavební lepidla atd...</t>
  </si>
  <si>
    <t>K/01</t>
  </si>
  <si>
    <t>D + M Oplechování vnějšího parapetu z Al plechu r.š. 390mm - dl 1500mm, kompletně dle výkresu D.1.01.01-504 - Výpis klempířských výrobků</t>
  </si>
  <si>
    <t>K/02</t>
  </si>
  <si>
    <t>D + M Atypická závětrná lišta z poplast. plechu r.š. 500mm, kompletně dle výkresu D.1.01.01-504 - Výpis klempířských výrobků</t>
  </si>
  <si>
    <t>998764202R00</t>
  </si>
  <si>
    <t>Přesun hmot pro konstrukce klempířské v objektech výšky do 12 m</t>
  </si>
  <si>
    <t>800-764</t>
  </si>
  <si>
    <t>T/01</t>
  </si>
  <si>
    <t>D + M Dveře vnitřní 1kř 900/1970 vč. kování - manuálně posuvné po stěně, kompletně dle výkresu D.1.01.1-502 - Výpis truhlářských výrobků</t>
  </si>
  <si>
    <t>T/02</t>
  </si>
  <si>
    <t>D + M Dveře vnitřní 1kř 1200/1970 vč. kování - min 27dB, kompletně dle výkresu D.1.01.1-502 - Výpis truhlářských výrobků</t>
  </si>
  <si>
    <t>T/03</t>
  </si>
  <si>
    <t>D + M Dveře vnitřní 1kř 900/1970 vč. kování - min 27dB, kompletně dle výkresu D.1.01.1-502 - Výpis truhlářských výrobků</t>
  </si>
  <si>
    <t>T/04</t>
  </si>
  <si>
    <t>D + M Dveře vnitřní 1kř 800/1970 vč. kování - EW 30/DP3, kompletně dle výkresu D.1.01.1-502 - Výpis truhlářských výrobků</t>
  </si>
  <si>
    <t>T/05</t>
  </si>
  <si>
    <t>T/06</t>
  </si>
  <si>
    <t>D + M Dveře vnitřní 1kř 700/1970 vč. kování, kompletně dle výkresu D.1.01.1-502 - Výpis truhlářských výrobků</t>
  </si>
  <si>
    <t>T/07</t>
  </si>
  <si>
    <t>T/08</t>
  </si>
  <si>
    <t>D + M Dveře vnitřní 1kř 700/1970 vč. kování a mřížky, kompletně dle výkresu D.1.01.1-502 - Výpis truhlářských výrobků</t>
  </si>
  <si>
    <t>T/09</t>
  </si>
  <si>
    <t>T/10</t>
  </si>
  <si>
    <t>D + M parapetní desky 1500/225, kompletně dle výkresu D.1.01.1-502 - Výpis truhlářských výrobků</t>
  </si>
  <si>
    <t>998766202R00</t>
  </si>
  <si>
    <t>Přesun hmot pro konstrukce truhlářské v objektech výšky do 12 m</t>
  </si>
  <si>
    <t>Pol. 101</t>
  </si>
  <si>
    <t>D + M Pracovní linka, viz PD interiéru</t>
  </si>
  <si>
    <t>Pol. 102</t>
  </si>
  <si>
    <t>Pol. 103</t>
  </si>
  <si>
    <t>D + M Pracovní linka s kartotékami, viz PD interiéru</t>
  </si>
  <si>
    <t>Pol. 104</t>
  </si>
  <si>
    <t>Pol. 405</t>
  </si>
  <si>
    <t>D + M Doplňkové prvky mobiliáře - Deska pod umyvadla, viz PD interiéru</t>
  </si>
  <si>
    <t>Z/01</t>
  </si>
  <si>
    <t>D + M Stěna vnitřní z Al profilů 2300/2600 - EI 30/DP3-C,S, kompletně dle výkresu D.1.01.1-501 - Výpis výrobků - výrobky zámečnické</t>
  </si>
  <si>
    <t>Z/02</t>
  </si>
  <si>
    <t>D + M Stěna vnitřní z Al profilů 1550/2800, kompletně dle výkresu D.1.01.1-501 - Výpis výrobků - výrobky zámečnické</t>
  </si>
  <si>
    <t>Z/03</t>
  </si>
  <si>
    <t>D + M Stěna vnitřní z Al profilů s pevným zasklením 1200/2600, kompletně dle výkresu D.1.01.1-501 - Výpis výrobků - výrobky zámečnické</t>
  </si>
  <si>
    <t>Z/04</t>
  </si>
  <si>
    <t>D + M Opěrné madlo na chodbách z ocelové trubky, kompletně dle výkresu D.1.01.1-501 - Výpis výrobků - výrobky zámečnické</t>
  </si>
  <si>
    <t>Z/05</t>
  </si>
  <si>
    <t>D + M Opěrné madlo dl. 400mm, kompletně dle výkresu D.1.01.1-501 - Výpis výrobků - výrobky zámečnické</t>
  </si>
  <si>
    <t>Z/06</t>
  </si>
  <si>
    <t>D + M Zrcadlo vlepené do obkladu 900/600, kompletně dle výkresu D.1.01.1-501 - Výpis výrobků - výrobky zámečnické</t>
  </si>
  <si>
    <t>Z/07</t>
  </si>
  <si>
    <t>D + M Zrcadlo vlepené do obkladu 2725/600, kompletně dle výkresu D.1.01.1-501 - Výpis výrobků - výrobky zámečnické</t>
  </si>
  <si>
    <t>Z/08</t>
  </si>
  <si>
    <t>D + M dveřní práh z nerez plechu, kompletně dle výkresu D.1.01.1-501 - Výpis výrobků - výrobky zámečnické</t>
  </si>
  <si>
    <t>bm</t>
  </si>
  <si>
    <t>Z/09</t>
  </si>
  <si>
    <t>D + M Stěna vnější z Al profilů otvor 1500/2150, dveře 1350/2075 - EI 30/DP3-C,S, kompletně dle výkresu D.1.01.1-501 - Výpis výrobků - výrobky zámečnické</t>
  </si>
  <si>
    <t>Z/10</t>
  </si>
  <si>
    <t>D + M Dveře vnitřní, jednokřídlové, otvíravé s polodrážkou, plné, 900/1970 -  EI 45/DP1-C, kompletně dle výkresu D.1.01.1-501 - Výpis výrobků - výrobky zámečnické</t>
  </si>
  <si>
    <t>998767202R00</t>
  </si>
  <si>
    <t>Přesun hmot pro kovové stavební doplňk. konstrukce v objektech výšky do 12 m</t>
  </si>
  <si>
    <t>800-767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</si>
  <si>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</si>
  <si>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</si>
  <si>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</si>
  <si>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>(4,8*1,8+1,2*0,6)</t>
  </si>
  <si>
    <t>4,2*2,4</t>
  </si>
  <si>
    <t>2,4*2,4</t>
  </si>
  <si>
    <t xml:space="preserve">C1-113 : </t>
  </si>
  <si>
    <t>8,9</t>
  </si>
  <si>
    <t>595959601H</t>
  </si>
  <si>
    <t>Kazeta 600/600 hygienická - specifikace dle PD</t>
  </si>
  <si>
    <t>(4,8*1,8+1,2*0,6)*1,15</t>
  </si>
  <si>
    <t>4,2*2,4*1,15</t>
  </si>
  <si>
    <t>2,4*2,4*1,15</t>
  </si>
  <si>
    <t>8,9*1,15</t>
  </si>
  <si>
    <t>595959617</t>
  </si>
  <si>
    <t>Kazeta   - 300/1500  - specifikace dle PD</t>
  </si>
  <si>
    <t>(4,62*1,5*2+3,06*1,5+4,86*1,5)*1,15</t>
  </si>
  <si>
    <t>595959619</t>
  </si>
  <si>
    <t>Kazeta   - 300/900  - specifikace dle PD</t>
  </si>
  <si>
    <t>4,62*0,9*1,15</t>
  </si>
  <si>
    <t>767264098RT2</t>
  </si>
  <si>
    <t>Příplatek k podhledům kazetovým za plochu do 10 m2, pro plochy 2 - 5 m2</t>
  </si>
  <si>
    <t>4,62*0,9</t>
  </si>
  <si>
    <t>767264098RT3</t>
  </si>
  <si>
    <t>Příplatek k podhledům kazetovým za plochu do 10 m2, pro plochy 5 - 10 m2</t>
  </si>
  <si>
    <t>767584502R90</t>
  </si>
  <si>
    <t>Montáž podhledů kazetových na ocel.konstr. nad 60x60 cm</t>
  </si>
  <si>
    <t>(4,62*1,5*2+3,06*1,5+4,86*1,5)</t>
  </si>
  <si>
    <t>T/1/SDK 150</t>
  </si>
  <si>
    <t>D + M Zárubeň z žárově pozinkovaného plechu 900/1970mm posuvná, kompletně dle výpisu zámečnických výrobků - D.1.01.1-501</t>
  </si>
  <si>
    <t>T/2/SDK 150</t>
  </si>
  <si>
    <t>D + M Zárubeň nemocniční z žárově pozinkovaného plechu 1200/1970+630kompletně dle výpisu zámečnických výrobků -  - D.1.01.1-501</t>
  </si>
  <si>
    <t>T/3/SDK 150</t>
  </si>
  <si>
    <t>D + M Zárubeň nemocniční z žárově pozinkovaného plechu 900/1970+630kompletně dle výpisu zámečnických výrobků -  - D.1.01.1-501</t>
  </si>
  <si>
    <t>T/3/SDK150</t>
  </si>
  <si>
    <t>D + M Zárubeň z žárově pozinkovaného plechu 900/1970mmkompletně dle výpisu zámečnických výrobků -  - D.1.01.1-501</t>
  </si>
  <si>
    <t>T/4/SDK150</t>
  </si>
  <si>
    <t>D + M Zárubeň z žárově pozinkovaného plechu 800/1970mm - EW 30 DP3kompletně dle výpisu zámečnických výrobků -  - D.1.01.1-501</t>
  </si>
  <si>
    <t>T/5/Z150</t>
  </si>
  <si>
    <t>T/6,8.9/SDK150</t>
  </si>
  <si>
    <t>D + M Zárubeň z žárově pozinkovaného plechu 700/1970mmkompletně dle výpisu zámečnických výrobků -  - D.1.01.1-501</t>
  </si>
  <si>
    <t>T/7/SDK100</t>
  </si>
  <si>
    <t>P/01</t>
  </si>
  <si>
    <t>D + M okno  plastové vnější  2050/1500mm, kompletně dle výkresu D.1.01.1-503 - Výpis plastových výrobků</t>
  </si>
  <si>
    <t>P/02</t>
  </si>
  <si>
    <t>D + M stropní plastový difůzor pro odvětrání medicinálních plynů DN 150mm, kompletně dle výkresu D.1.01.1-503 - Výpis plastových výrobků</t>
  </si>
  <si>
    <t>P/03</t>
  </si>
  <si>
    <t>D + M ochrana rohů plast 50/50/1500, kompletně dle výkresu D.1.01.1-503 - Výpis plastových výrobků</t>
  </si>
  <si>
    <t>P/04</t>
  </si>
  <si>
    <t>D + M ochranný pás š. 200mm, kompletně dle výkresu D.1.01.1-503 - Výpis plastových výrobků</t>
  </si>
  <si>
    <t>P/05</t>
  </si>
  <si>
    <t>D + M ochranný pás š. 200mm - 2x, kompletně dle výkresu D.1.01.1-503 - Výpis plastových výrobků</t>
  </si>
  <si>
    <t>13,3*2</t>
  </si>
  <si>
    <t>P/06</t>
  </si>
  <si>
    <t>D + M ochrana rohů plast 50/50/2500, kompletně dle výkresu D.1.01.1-503 - Výpis plastových výrobků</t>
  </si>
  <si>
    <t>P/07</t>
  </si>
  <si>
    <t>D + M lepená dveřní zarážka DN 30, kompletně dle výkresu D.1.01.1-503 - Výpis plastových výrobků</t>
  </si>
  <si>
    <t>P/08</t>
  </si>
  <si>
    <t>D + M plastových revizních dvířek, kompletně dle výkresu D.1.01.1-503 - Výpis plastových výrobků</t>
  </si>
  <si>
    <t>P/09</t>
  </si>
  <si>
    <t>D + M orientační systém, kompletně dle výkresu D.1.01.1-503 - Výpis plastových výrobků</t>
  </si>
  <si>
    <t>sestava</t>
  </si>
  <si>
    <t>SO 02 – Orientační systém (výpis plastových výrobků – P/5) – tabulky vnitřního orientačního systému</t>
  </si>
  <si>
    <t>•	Vel. 190/190 (mm) označení poschodí 				1 ks</t>
  </si>
  <si>
    <t>•	Vel. 160/60 označení místnosti					22 ks</t>
  </si>
  <si>
    <t>•	Vel. 160/160 označení pracovny lékaře, kanceláře		2 ks</t>
  </si>
  <si>
    <t>•	Vel. 210/260 tabulka do výtahu					2 ks</t>
  </si>
  <si>
    <t>•	Vel. 700/80 závěsná směrová tabule				3 ks</t>
  </si>
  <si>
    <t>•	Vel. 1100/650 hlavní orientační tabule				1 ks</t>
  </si>
  <si>
    <t>•	Vel. 160/120 označení místnosti				29 ks</t>
  </si>
  <si>
    <t>•	Vel. 300/200 rozpis pacientů na sesterny			1 ks</t>
  </si>
  <si>
    <t>•	Vel. 100/100 piktogram						15 ks</t>
  </si>
  <si>
    <t>•	Vel. 40/20 označení dveří					34 ks</t>
  </si>
  <si>
    <t>•	Fóliový popis 1600/300 					1 ks</t>
  </si>
  <si>
    <t>•	Lišta pro rozpisy služeb						1 ks</t>
  </si>
  <si>
    <t>776101101R00</t>
  </si>
  <si>
    <t>Přípravné práce vysávání povlakových podlah průmyslovým vysavačem</t>
  </si>
  <si>
    <t>položky neobsahují žádný materiál</t>
  </si>
  <si>
    <t>776491001K</t>
  </si>
  <si>
    <t>Montáž klínku</t>
  </si>
  <si>
    <t xml:space="preserve">odměřeno kreslícím programem : </t>
  </si>
  <si>
    <t>112,35*1,15</t>
  </si>
  <si>
    <t>(1,2*2+1,175*2+1,0*4+2,25*2+2,725*2-0,7*5)*1,15</t>
  </si>
  <si>
    <t>91,16*1,15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</si>
  <si>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</si>
  <si>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</si>
  <si>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</si>
  <si>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</si>
  <si>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AP-PSV</t>
  </si>
  <si>
    <t>Agregovaná položka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</si>
  <si>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</si>
  <si>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</si>
  <si>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</si>
  <si>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</si>
  <si>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>28412275XXX</t>
  </si>
  <si>
    <t>Podlahovina PVC ( elektrostaticky vodivé ) -  dle parametrů PD - viz skladby podlah</t>
  </si>
  <si>
    <t>POL3_7</t>
  </si>
  <si>
    <t>71,6*1,15</t>
  </si>
  <si>
    <t xml:space="preserve">sokl : </t>
  </si>
  <si>
    <t>91,16*1,15/100*12*1,15</t>
  </si>
  <si>
    <t>2841230_0K</t>
  </si>
  <si>
    <t>Podlahovina PVC - klínek - parametry dle PD ( skladby podlah )</t>
  </si>
  <si>
    <t>112,35*1,15*1,15</t>
  </si>
  <si>
    <t>(1,2*2+1,175*2+1,0*4+2,25*2+2,725*2-0,7*5)*1,15*1,15</t>
  </si>
  <si>
    <t>91,16*1,15*1,15</t>
  </si>
  <si>
    <t xml:space="preserve">PVC </t>
  </si>
  <si>
    <t>Podlahovina PVC -  dle parametrů PD - viz skladby podlah</t>
  </si>
  <si>
    <t>94,0*1,15</t>
  </si>
  <si>
    <t>112,35*1,15/100*12*1,15</t>
  </si>
  <si>
    <t>PVC _02</t>
  </si>
  <si>
    <t>Podlahovina PVC -  dle parametrů PD - viz skladby podlah, protiskluzné</t>
  </si>
  <si>
    <t>9,0*1,15</t>
  </si>
  <si>
    <t>(1,2*2+1,175*2+1,0*4+2,25*2+2,725*2-0,7*5)*1,15/100*12*1,15</t>
  </si>
  <si>
    <t>998776202R00</t>
  </si>
  <si>
    <t>Přesun hmot pro podlahy povlakové v objektech výšky do 12 m</t>
  </si>
  <si>
    <t>vodorovně do 50 m</t>
  </si>
  <si>
    <t>771578011R00</t>
  </si>
  <si>
    <t>Zvláštní úpravy spár spára podlaha-stěna silikonem</t>
  </si>
  <si>
    <t>800-771</t>
  </si>
  <si>
    <t>28,88*0,33</t>
  </si>
  <si>
    <t>781101210RT2</t>
  </si>
  <si>
    <t>Příprava podkladu pod obklady penetrace podkladu pod obklady</t>
  </si>
  <si>
    <t>včetně dodávky materiálu.</t>
  </si>
  <si>
    <t>28,88</t>
  </si>
  <si>
    <t>781491001RT1</t>
  </si>
  <si>
    <t>Lišty k obkladům bez dodávky materiálu</t>
  </si>
  <si>
    <t>781415013RTX</t>
  </si>
  <si>
    <t>Montáž obkladů stěn, porovin, keram., do tmele, rozměr obkladu dle PD, vč. tmele a spár.hmoty</t>
  </si>
  <si>
    <t xml:space="preserve">S : </t>
  </si>
  <si>
    <t>1,9*(2,25+2,725*2)</t>
  </si>
  <si>
    <t>-1,9*0,7*3</t>
  </si>
  <si>
    <t xml:space="preserve">C1109 : </t>
  </si>
  <si>
    <t>1,9*(1,0*2+1,175*2)</t>
  </si>
  <si>
    <t>-1,9*0,7</t>
  </si>
  <si>
    <t>1,9*(1,2*2+1,0)</t>
  </si>
  <si>
    <t>5976010XX</t>
  </si>
  <si>
    <t>Lišta nerez pro obklady</t>
  </si>
  <si>
    <t>28,88*0,33*1,15</t>
  </si>
  <si>
    <t>597813565RX</t>
  </si>
  <si>
    <t>Obkládačka - dle PD</t>
  </si>
  <si>
    <t>28,88*1,15</t>
  </si>
  <si>
    <t>998781202R00</t>
  </si>
  <si>
    <t>Přesun hmot pro obklady keramické v objektech výšky do 12 m</t>
  </si>
  <si>
    <t>783541111</t>
  </si>
  <si>
    <t>Uzaírací protiprašný nátěr nad podhledy</t>
  </si>
  <si>
    <t>784450020RA0</t>
  </si>
  <si>
    <t>Malby z malířských směsí disperzní, penetrace jednonásobná, malba dvojnásobná, bílá</t>
  </si>
  <si>
    <t>POL2_</t>
  </si>
  <si>
    <t>104,827</t>
  </si>
  <si>
    <t xml:space="preserve">SDK příčky : </t>
  </si>
  <si>
    <t>356,12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</si>
  <si>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</si>
  <si>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</si>
  <si>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</si>
  <si>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ostatní dotčené prostory - bude upřesněno dle skutečného rozsahu poškození : </t>
  </si>
  <si>
    <t>100</t>
  </si>
  <si>
    <t>785411990R00</t>
  </si>
  <si>
    <t>D + M  VELKOFORMÁTOVÁ FOTOTAPETA (2350 x 2500 mm).</t>
  </si>
  <si>
    <t xml:space="preserve">pozn 4 : </t>
  </si>
  <si>
    <t>Č/01</t>
  </si>
  <si>
    <t>D + M žaluzie interiérová stínící vertikální lamelová 2150/1725, kompletně dle výkresu D.1.01.1-505 - Výpis stínících prvků</t>
  </si>
  <si>
    <t>Č/02</t>
  </si>
  <si>
    <t>Č/03</t>
  </si>
  <si>
    <t>D + M žaluzie interiérová stínící vertikální lamelová 2150/1900, kompletně dle výkresu D.1.01.1-505 - Výpis stínících prvků</t>
  </si>
  <si>
    <t>Č/04</t>
  </si>
  <si>
    <t>D + M žaluzie interiérová stínící vertikální lamelová 2150/1500, kompletně dle výkresu D.1.01.1-505 - Výpis stínících prvků</t>
  </si>
  <si>
    <t>Č/05</t>
  </si>
  <si>
    <t>Č/06</t>
  </si>
  <si>
    <t>D + M Roleta interiérová zatemňovací 1500/2050, kompletně dle výkresu D.1.01.1-505 - Výpis stínících prvků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</si>
  <si>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</si>
  <si>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</si>
  <si>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</si>
  <si>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</si>
  <si>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</si>
  <si>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</si>
  <si>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</si>
  <si>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</si>
  <si>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</si>
  <si>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</si>
  <si>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</si>
  <si>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71,72,85,88,89,90,91,92,94,95,96,97,100,101,102,103,104,105,106,107,108,109,110,111,112,113,114,115, : </t>
  </si>
  <si>
    <t xml:space="preserve">116,122, : </t>
  </si>
  <si>
    <t>Součet: : 169,33473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</si>
  <si>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</si>
  <si>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</si>
  <si>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</si>
  <si>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</si>
  <si>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</si>
  <si>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3217,35996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</si>
  <si>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</si>
  <si>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</si>
  <si>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</si>
  <si>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</si>
  <si>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</si>
  <si>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846,67367</t>
  </si>
  <si>
    <t>979990107R99</t>
  </si>
  <si>
    <t>Poplatek za skládku suti - směsná suť</t>
  </si>
  <si>
    <t>•	Obal pro evakuační plán					3 ks</t>
  </si>
  <si>
    <t>721 02-0900VD</t>
  </si>
  <si>
    <t>Demontáž stávajících instalací včetně přesunu hmot a ekologické likvidace odpadu</t>
  </si>
  <si>
    <t xml:space="preserve">5*8 : </t>
  </si>
  <si>
    <t>40</t>
  </si>
  <si>
    <t>721 00-0000VD</t>
  </si>
  <si>
    <t>Odstavení systému kanalizace z provozu v dotčené části objektu během rekonstrukce</t>
  </si>
  <si>
    <t>soub</t>
  </si>
  <si>
    <t>POL3_0</t>
  </si>
  <si>
    <t xml:space="preserve">1*4 : </t>
  </si>
  <si>
    <t>721100906RV1</t>
  </si>
  <si>
    <t>Napojení na stávající potrubí vnitřní kanalizace, DN100-DN200, dodávky a montáže</t>
  </si>
  <si>
    <t xml:space="preserve">1*10 : </t>
  </si>
  <si>
    <t>721 00-0015VD</t>
  </si>
  <si>
    <t>Orientační štíky, popisové tabulky, dodávka a montáž</t>
  </si>
  <si>
    <t xml:space="preserve">1*20 : </t>
  </si>
  <si>
    <t>721 01-0010VD</t>
  </si>
  <si>
    <t>Požární utěsnění prostupů nehořlavých kanalizačních potrubí - hrdlová nerez požárně dělícími, konstrukcemi, dodávka a montáž</t>
  </si>
  <si>
    <t xml:space="preserve">1*15 : </t>
  </si>
  <si>
    <t>721 00-0010VD</t>
  </si>
  <si>
    <t>Hadice pro odvod kondenzátu, dodávka a montáž, včetně spojek a přechodů</t>
  </si>
  <si>
    <t xml:space="preserve">2*(6+1) : </t>
  </si>
  <si>
    <t>721 06-0001VD</t>
  </si>
  <si>
    <t>Potrubí kanalizační nerez, hrdlované D40x1mm, montáž a dodávka potrubí včetně tvarovek, těsnění,, přechodů a čistících kusů, tesnění EPDM, 1.4301</t>
  </si>
  <si>
    <t xml:space="preserve">1*40 : </t>
  </si>
  <si>
    <t>721 06-0002VD</t>
  </si>
  <si>
    <t>Potrubí kanalizační nerez, hrdlované D50x1mm, montáž a dodávka potrubí včetně tvarovek, těsnění,, přechodů a čistících kusů, tesnění EPDM, 1.4301</t>
  </si>
  <si>
    <t>721 06-0003VD</t>
  </si>
  <si>
    <t>Potrubí kanalizační nerez, hrdlované D75x1mm, montáž a dodávka potrubí včetně tvarovek, těsnění,, přechodů a čistících kusů, tesnění EPDM, 1.4301</t>
  </si>
  <si>
    <t>721 06-0004VD</t>
  </si>
  <si>
    <t>Potrubí kanalizační nerez, hrdlované D110x1mm, montáž a dodávka potrubí včetně tvarovek, těsnění,, přechodů a čistících kusů, tesnění EPDM, 1.4301</t>
  </si>
  <si>
    <t xml:space="preserve">1*8 : </t>
  </si>
  <si>
    <t>721 06-0005VD</t>
  </si>
  <si>
    <t>Potrubí kanalizační nerez, hrdlované D125x1mm, montáž a dodávka potrubí včetně tvarovek, těsnění,, přechodů a čistících kusů, tesnění EPDM, 1.4301</t>
  </si>
  <si>
    <t xml:space="preserve">1*45 : </t>
  </si>
  <si>
    <t>45</t>
  </si>
  <si>
    <t>721194104R00</t>
  </si>
  <si>
    <t>Vyvedení odpadních výpustek D 40 x 1,8</t>
  </si>
  <si>
    <t>721194105R00</t>
  </si>
  <si>
    <t>Vyvedení odpadních výpustek D 50 x 1,8</t>
  </si>
  <si>
    <t xml:space="preserve">1*5 : </t>
  </si>
  <si>
    <t>721194109R00</t>
  </si>
  <si>
    <t>Vyvedení odpadních výpustek D 110 x 2,3</t>
  </si>
  <si>
    <t>721 00-9149VD</t>
  </si>
  <si>
    <t>Izolace potrubí včetně tvarovek proti rosení a hluku, minerální vlna/AL povrch, min lambda=0,04W/m,, na potrubí d40, tl.25mm, dodávka a montáž</t>
  </si>
  <si>
    <t>721 00-9152VD</t>
  </si>
  <si>
    <t>Izolace potrubí včetně tvarovek proti rosení a hluku, minerální vlna/AL povrch, min lambda=0,04W/m,, na potrubí d75, tl.25mm, dodávka a montáž</t>
  </si>
  <si>
    <t xml:space="preserve">1*28 : </t>
  </si>
  <si>
    <t>28</t>
  </si>
  <si>
    <t>721 00-9154VD</t>
  </si>
  <si>
    <t>Izolace potrubí včetně tvarovek proti rosení a hluku, minerální vlna/AL povrch, min lambda=0,04W/m,, na potrubí d125, tl.25mm, dodávka a montáž</t>
  </si>
  <si>
    <t>721 00-2902VD</t>
  </si>
  <si>
    <t>Dvířka SDK, hliníkový rám, SDK imperegnované, revizní, dodávka a montáž</t>
  </si>
  <si>
    <t xml:space="preserve">1*3 : </t>
  </si>
  <si>
    <t>721273150RT1</t>
  </si>
  <si>
    <t>Hlavice ventilační přivětrávací, přivzdušňovací ventil, D 50/75/110 mm, dodávka a montáž</t>
  </si>
  <si>
    <t>721290112R00</t>
  </si>
  <si>
    <t>Zkouška těsnosti kanalizace vodou DN 200</t>
  </si>
  <si>
    <t xml:space="preserve">40+15+40+8+45 : </t>
  </si>
  <si>
    <t>148</t>
  </si>
  <si>
    <t>721290123R00</t>
  </si>
  <si>
    <t>Zkouška těsnosti kanalizace kouřem DN 300</t>
  </si>
  <si>
    <t>998721101R00</t>
  </si>
  <si>
    <t>Přesun hmot pro vnitřní kanalizaci, výšky do 6 m</t>
  </si>
  <si>
    <t>722 09-0011VD</t>
  </si>
  <si>
    <t>Demontáž stávajících instalací vodovodu včetně přesunu hmot a ekologické likvidace odpadu</t>
  </si>
  <si>
    <t>722 00-0002VD</t>
  </si>
  <si>
    <t>Uzavření/otevření systému vodovodu, odstávka vodovodu během rekonstrukce, vypouštění systému, včetně, dodávek a montáže</t>
  </si>
  <si>
    <t>722 00-0011VD</t>
  </si>
  <si>
    <t>Orientační štítky, popisové tabulky, dodávka a montáž</t>
  </si>
  <si>
    <t xml:space="preserve">1*50 : </t>
  </si>
  <si>
    <t>50</t>
  </si>
  <si>
    <t>722254201RT3</t>
  </si>
  <si>
    <t>Hydrantový systém, box s plnými dveřmi, průměr 25/30, stálotvará hadice, dodávka a montáž</t>
  </si>
  <si>
    <t xml:space="preserve">1*1 : </t>
  </si>
  <si>
    <t>722132116R00</t>
  </si>
  <si>
    <t>Potrubí ocel vně/vni pozinkované DN32, d35x1,5, lisovaný spoj, montáž a dodávka potrubí včetně, tvarovek, spojů a přechodů</t>
  </si>
  <si>
    <t>722151113R00</t>
  </si>
  <si>
    <t>Potrubí nerez D 18 x 1,0 mm, pitná voda, lisovaný spoj montáž a dodávka potrubí včetně tvarovek,, spojek, přechodů a těsnění</t>
  </si>
  <si>
    <t xml:space="preserve">1*75 : </t>
  </si>
  <si>
    <t>75</t>
  </si>
  <si>
    <t>722151114R00</t>
  </si>
  <si>
    <t>Potrubí nerez D 22 x 1,2 mm, pitná voda, lisovaný spoj montáž a dodávka potrubí včetně tvarovek,, spojek, přechodů a těsnění</t>
  </si>
  <si>
    <t xml:space="preserve">1*38 : </t>
  </si>
  <si>
    <t>722151115R00</t>
  </si>
  <si>
    <t>Potrubí nerez D 28 x 1,2 mm, pitná voda, lisovaný spoj montáž a dodávka potrubí včetně tvarovek,, spojek, přechodů a těsnění</t>
  </si>
  <si>
    <t>722190401R00</t>
  </si>
  <si>
    <t>Vyvedení a upevnění výpustek DN 15</t>
  </si>
  <si>
    <t xml:space="preserve">1*22 : </t>
  </si>
  <si>
    <t>722190403R00</t>
  </si>
  <si>
    <t>Vyvedení a upevnění výpustek DN 25</t>
  </si>
  <si>
    <t>722 18-9001VD</t>
  </si>
  <si>
    <t>Izolace potrubí požárního rozvodu z min.vlny tl.25mm, včetně izolace tvarovek na, povrchová úprava, Al, lepící páska, dodávka a montáž</t>
  </si>
  <si>
    <t>722 18-0049VD</t>
  </si>
  <si>
    <t>Izolace potrubí z min.vlny včetně izolace tvarovek na d18/20mm, povrchová úprava Al, lepící páska,, dodávka a montáž</t>
  </si>
  <si>
    <t>722 18-0050VD</t>
  </si>
  <si>
    <t>Izolace potrubí z min.vlny včetně izolace tvarovek na d22/25mm, povrchová úprava Al, lepící páska,, dodávka a montáž</t>
  </si>
  <si>
    <t>722 18-0051VD</t>
  </si>
  <si>
    <t>Izolace potrubí z min.vlny včetně izolace tvarovek na d28/30mm, povrchová úprava Al, lepící páska,, dodávka a montáž</t>
  </si>
  <si>
    <t>722 18-8001VD</t>
  </si>
  <si>
    <t>Příplatek pro izolace armatur z min.vlny, povrchová úprava Al, lepící páska, dodávka a montáž</t>
  </si>
  <si>
    <t xml:space="preserve">1+1+1+1+3+7+2+1+1 : </t>
  </si>
  <si>
    <t>722 00-9034VD</t>
  </si>
  <si>
    <t>Zpětná klapka, kontrolovatelná zpětná armatura, pro ochranu pitné vody, typ EA, G5/4", dodávka a, montáž</t>
  </si>
  <si>
    <t>722236514R00</t>
  </si>
  <si>
    <t>Filtr vodovodní, do potrubí,vel.oka 0,4mm,vnitřní závity DN 32, dodávka a montáž</t>
  </si>
  <si>
    <t>722 00-9001VD</t>
  </si>
  <si>
    <t>Ventil regulační/vyvažovací pro systém cirkulace teplé vody G1/2", dodávka a montáž</t>
  </si>
  <si>
    <t>722 00-9015VD</t>
  </si>
  <si>
    <t>Vyregulování soustavy teplé vody a cirkulace odbornou firmou</t>
  </si>
  <si>
    <t>armat</t>
  </si>
  <si>
    <t>722236342R00</t>
  </si>
  <si>
    <t>Ventil uzavízací šikmý,vnitř.z. 2otvory DN 15, dodávka a montáž</t>
  </si>
  <si>
    <t>722236343R00</t>
  </si>
  <si>
    <t>Ventil uzavízací šikmý,vnitř.z. 2otvory DN 20, dodávka a montáž</t>
  </si>
  <si>
    <t xml:space="preserve">1*7 : </t>
  </si>
  <si>
    <t>722236344R00</t>
  </si>
  <si>
    <t>Ventil uzavízací šikmý,vnitř.z. 2otvory DN 25, dodávka a montáž</t>
  </si>
  <si>
    <t xml:space="preserve">1*2 : </t>
  </si>
  <si>
    <t>722236345R00</t>
  </si>
  <si>
    <t>Ventil uzavízací šikmý,vnitř.z. 2otvory DN 32, dodávka a montáž</t>
  </si>
  <si>
    <t>722236341R00</t>
  </si>
  <si>
    <t>Ventil vypouštěcí pro uzavírací a vyvažovací ventily, dodávka a montáž</t>
  </si>
  <si>
    <t xml:space="preserve">2+1 : </t>
  </si>
  <si>
    <t>722280108R00</t>
  </si>
  <si>
    <t>Tlaková zkouška vodovodního potrubí DN 50</t>
  </si>
  <si>
    <t xml:space="preserve">10+75+38+15 : </t>
  </si>
  <si>
    <t>138</t>
  </si>
  <si>
    <t>722290234R00</t>
  </si>
  <si>
    <t>Proplach a dezinfekce vodovod.potrubí DN 80</t>
  </si>
  <si>
    <t>998722101R00</t>
  </si>
  <si>
    <t>Přesun hmot pro vnitřní vodovod, výšky do 6 m</t>
  </si>
  <si>
    <t>725 00-1000VD</t>
  </si>
  <si>
    <t>Demontáž stávajících zařizovacích předmětů včetně přesunu hmot a ekologické likvidace odpadu</t>
  </si>
  <si>
    <t>721 00-0009VD</t>
  </si>
  <si>
    <t>Kondenzační sifon pro zařízení VZT, mechanická pojistka proti vyschnutí, dodávka a montáž</t>
  </si>
  <si>
    <t>725 00-0003VD</t>
  </si>
  <si>
    <t>Podomítkový kondenzační sifon pro zařízení VZT, pojistka proti vyschnutí, podomítkové těleso, krytka, , dodávka a montáž</t>
  </si>
  <si>
    <t xml:space="preserve">1*6 : </t>
  </si>
  <si>
    <t>6</t>
  </si>
  <si>
    <t>725825114R00</t>
  </si>
  <si>
    <t>Baterie dřezová nástěnná páková ruční, chrom, keramická kartuše, dodávka a montáž</t>
  </si>
  <si>
    <t>725860202R00</t>
  </si>
  <si>
    <t>Sifon dřezový D 40, 50 mm, 6/4", prostorově úsporný, včetně odtokové soupravy, dodávka a montáž</t>
  </si>
  <si>
    <t>725860215R00</t>
  </si>
  <si>
    <t>Sifon umyvadlový nábytkový, D 32, 40 mm, plastový, prostorově úsporný, dodávka a montáž</t>
  </si>
  <si>
    <t>725860251R00</t>
  </si>
  <si>
    <t>Sifon umyvadlový chromovaný, včetně odtokové soupravy, dodávka a montáž</t>
  </si>
  <si>
    <t>725825111R00</t>
  </si>
  <si>
    <t>Baterie umyvadlová nástěnná ruční, chrom, keramická kartuše, dodávka a montáž</t>
  </si>
  <si>
    <t>725017321R00</t>
  </si>
  <si>
    <t>Umyvadlo keramické bílé, pro osazení na desku, 55cm, odtoková souprava, dodávka a montáž</t>
  </si>
  <si>
    <t>soubor</t>
  </si>
  <si>
    <t>725017122R00</t>
  </si>
  <si>
    <t>Umyvadlo keramické, bílé, 55cm, odtoková souprava, dodávka a montáž</t>
  </si>
  <si>
    <t>725 11-0300VD</t>
  </si>
  <si>
    <t>Montážní prvek pro závěsné WC, včetně nádržky, montážní sady a příslušenství, ovládací deska zepředu, bílá, dodávka a montáž</t>
  </si>
  <si>
    <t>725014131RT1</t>
  </si>
  <si>
    <t>Klozet závěsný keramický bílý, sedátko bílé duraplast s poklopem, dodávka a montáž</t>
  </si>
  <si>
    <t>998725101R00</t>
  </si>
  <si>
    <t>Přesun hmot pro zařizovací předměty, výšky do 6 m</t>
  </si>
  <si>
    <t>767995101RV1</t>
  </si>
  <si>
    <t>Systémové uložení potrubí a zařízení, včetně přesunu hmot, dodávky a montáže</t>
  </si>
  <si>
    <t xml:space="preserve">1,5*(40+15+40+8+45) : </t>
  </si>
  <si>
    <t xml:space="preserve">2,0*(10+75+38+15) : </t>
  </si>
  <si>
    <t>498</t>
  </si>
  <si>
    <t>946941102R00</t>
  </si>
  <si>
    <t>Montáž pojízdných Alu věží, 2,5 x 1,45 m</t>
  </si>
  <si>
    <t>sada</t>
  </si>
  <si>
    <t>946941192R00</t>
  </si>
  <si>
    <t>Nájemné pojízdných Alu věží, 2,5 x 1,45 m</t>
  </si>
  <si>
    <t>den</t>
  </si>
  <si>
    <t xml:space="preserve">2*30 : </t>
  </si>
  <si>
    <t>60</t>
  </si>
  <si>
    <t>946941802R00</t>
  </si>
  <si>
    <t>Demontáž pojízdných Alu věží, 2,5 x 1,45 m</t>
  </si>
  <si>
    <t>974031154RV1</t>
  </si>
  <si>
    <t>Vysekání drážek pro vodovodní a kanalizační potrubí ve zdivu z cihel nebo kamene, rozměr 5x5 až, 15x15cm, včetně zapravení</t>
  </si>
  <si>
    <t xml:space="preserve">0,80*(40+15+40+8+45) : </t>
  </si>
  <si>
    <t xml:space="preserve">0,80*(10+75+38+15) : </t>
  </si>
  <si>
    <t>228,8</t>
  </si>
  <si>
    <t>970051200RV1</t>
  </si>
  <si>
    <t>Vrtání jádrové do ŽB nebo zdiva nebo kamene do D 200 mm</t>
  </si>
  <si>
    <t xml:space="preserve">0,35*(15) : </t>
  </si>
  <si>
    <t>5,25</t>
  </si>
  <si>
    <t>OST001001</t>
  </si>
  <si>
    <t>Vypuštění, napuštění a odvzdušnění systému</t>
  </si>
  <si>
    <t>OST001002</t>
  </si>
  <si>
    <t>Mechanizace - lešení, žebříky</t>
  </si>
  <si>
    <t>OST001003</t>
  </si>
  <si>
    <t>Odvoz a likvidace demontovaného materiálu</t>
  </si>
  <si>
    <t>tun</t>
  </si>
  <si>
    <t>OST001004</t>
  </si>
  <si>
    <t>Proplach nového systému</t>
  </si>
  <si>
    <t>OST001005</t>
  </si>
  <si>
    <t>Drobné zednické výpomoci (bez zapravení)</t>
  </si>
  <si>
    <t>OST001006</t>
  </si>
  <si>
    <t>Dokumenatce skutečného provedení</t>
  </si>
  <si>
    <t>OST001007</t>
  </si>
  <si>
    <t>Zaregulování otopné soustavy</t>
  </si>
  <si>
    <t>713909001</t>
  </si>
  <si>
    <t>Montáž tepelné izolace z PE</t>
  </si>
  <si>
    <t>713909002</t>
  </si>
  <si>
    <t>Montáž tepelné izolace z minerální vlny s Al. fólií vč. Al. pásky</t>
  </si>
  <si>
    <t>998713201</t>
  </si>
  <si>
    <t>Přesun hmot procentní pro izolace tepelné v objektech v do 6 m</t>
  </si>
  <si>
    <t>713001001</t>
  </si>
  <si>
    <t>Izolace z pěnového polyethylenu tl. 20 mm pro potrubí D 15</t>
  </si>
  <si>
    <t>713001002</t>
  </si>
  <si>
    <t>Izolace z pěnového polyethylenu tl. 20 mm pro potrubí D 18</t>
  </si>
  <si>
    <t>713001003</t>
  </si>
  <si>
    <t>Izolace z pěnového polyethylenu tl. 20 mm pro potrubí D 22</t>
  </si>
  <si>
    <t>713002001</t>
  </si>
  <si>
    <t>Tepelná izolace z minerální vlny s Al. fólií tl. 20 mm, D 22, lmb = 0,036 W/m2K</t>
  </si>
  <si>
    <t>733110803</t>
  </si>
  <si>
    <t>Demontáž potrubí ocelového závitového DN do 15</t>
  </si>
  <si>
    <t>733110806</t>
  </si>
  <si>
    <t>Demontáž potrubí ocelového závitového DN přes 15 do 32</t>
  </si>
  <si>
    <t>733222102</t>
  </si>
  <si>
    <t>Potrubí měděné polotvrdé spojované měkkým pájením D 15x1 mm</t>
  </si>
  <si>
    <t>733222103</t>
  </si>
  <si>
    <t>Potrubí měděné polotvrdé spojované měkkým pájením D 18x1 mm</t>
  </si>
  <si>
    <t>733222104</t>
  </si>
  <si>
    <t>Potrubí měděné polotvrdé spojované měkkým pájením D 22x1 mm</t>
  </si>
  <si>
    <t>733224222</t>
  </si>
  <si>
    <t>Příplatek k potrubí měděnému za zhotovení přípojky z trubek měděných D 15x1 mm</t>
  </si>
  <si>
    <t>733291101</t>
  </si>
  <si>
    <t>Zkouška těsnosti potrubí měděné D do 35x1,5</t>
  </si>
  <si>
    <t>733985601</t>
  </si>
  <si>
    <t>Napojení na stávající rozvody DN 20</t>
  </si>
  <si>
    <t>998733201</t>
  </si>
  <si>
    <t>Přesun hmot procentní pro rozvody potrubí v objektech v do 6 m</t>
  </si>
  <si>
    <t>734200811</t>
  </si>
  <si>
    <t>Demontáž armatury závitové s jedním závitem přes G 1/2 do G 1/2</t>
  </si>
  <si>
    <t>734200821</t>
  </si>
  <si>
    <t>Demontáž armatury závitové se dvěma závity přes G 1/2 do G 1/2</t>
  </si>
  <si>
    <t>734209103</t>
  </si>
  <si>
    <t>Montáž armatury závitové s jedním závitem G 1/2</t>
  </si>
  <si>
    <t>734209113</t>
  </si>
  <si>
    <t>Montáž armatury závitové s dvěma závity G 1/2</t>
  </si>
  <si>
    <t>734209114</t>
  </si>
  <si>
    <t>Montáž armatury závitové s dvěma závity G 3/4</t>
  </si>
  <si>
    <t>734291951</t>
  </si>
  <si>
    <t>Montáž hlavice ručního a termostatického ovládání</t>
  </si>
  <si>
    <t>998734201</t>
  </si>
  <si>
    <t>Přesun hmot procentní pro armatury v objektech v do 6 m</t>
  </si>
  <si>
    <t>734001001</t>
  </si>
  <si>
    <t>Vypouštěcí kulový kohout DN 15</t>
  </si>
  <si>
    <t>734001002</t>
  </si>
  <si>
    <t>Kulový kohout DN 20</t>
  </si>
  <si>
    <t>734002001</t>
  </si>
  <si>
    <t>Připojovací armatura DN 15 Kvs - 0,75 rohová s možností vypouštění</t>
  </si>
  <si>
    <t>734002002</t>
  </si>
  <si>
    <t>Termostatická hlavice s pojistkou proti odcizení</t>
  </si>
  <si>
    <t>735000912</t>
  </si>
  <si>
    <t>Vyregulování ventilu nebo kohoutu dvojregulačního s termostatickým ovládáním</t>
  </si>
  <si>
    <t>735151811</t>
  </si>
  <si>
    <t>Demontáž otopného tělesa panelového jednořadého dl do 1500 mm</t>
  </si>
  <si>
    <t>735151821</t>
  </si>
  <si>
    <t>Demontáž otopného tělesa panelového dvouřadého dl do 1500 mm</t>
  </si>
  <si>
    <t>735156920</t>
  </si>
  <si>
    <t>Tlakové zkoušky otopných těles dvouřadých</t>
  </si>
  <si>
    <t>735156930</t>
  </si>
  <si>
    <t>Tlakové zkoušky otopných těles třířadých</t>
  </si>
  <si>
    <t>735159220</t>
  </si>
  <si>
    <t>Montáž otopných těles panelových dvouřadých dl přes 1140 do 1500 mm</t>
  </si>
  <si>
    <t>735159310</t>
  </si>
  <si>
    <t>Montáž otopných těles panelových třířadých dl do 1140 mm</t>
  </si>
  <si>
    <t>735159320</t>
  </si>
  <si>
    <t>Montáž otopných těles panelových třířadých dl přes 1140 do 1500 mm</t>
  </si>
  <si>
    <t>735191905</t>
  </si>
  <si>
    <t>Odvzdušnění otopných těles</t>
  </si>
  <si>
    <t>998735201</t>
  </si>
  <si>
    <t>Přesun hmot procentní pro otopná tělesa v objektech v do 6 m</t>
  </si>
  <si>
    <t>735001001</t>
  </si>
  <si>
    <t>Deskové ocelové otopné těleso v hygienickém provedení se spodním připojením, dvě desky, h=500 mm,, l=1200 mm - CL.VK 20/5120</t>
  </si>
  <si>
    <t>735001002</t>
  </si>
  <si>
    <t>Deskové ocelové otopné těleso v hygienickém provedení se spodním připojením, tři desky, h=500 mm,, l=1000 mm - CL.VK 30/5100</t>
  </si>
  <si>
    <t>735001003</t>
  </si>
  <si>
    <t>Deskové ocelové otopné těleso v hygienickém provedení se spodním připojením, tři desky, h=500 mm,, l=1200 mm - CL.VK 30/5120</t>
  </si>
  <si>
    <t>735001006</t>
  </si>
  <si>
    <t>Deskové ocelové otopné těleso v hygienickém provedení se spodním připojením, tři desky, h=600 mm,, l=1000 mm - CL.VK 30/6100</t>
  </si>
  <si>
    <t>767995111</t>
  </si>
  <si>
    <t>Montáž atypických zámečnických konstrukcí hm do 5 kg</t>
  </si>
  <si>
    <t>998767201</t>
  </si>
  <si>
    <t>Přesun hmot procentní pro zámečnické konstrukce v objektech v do 6 m</t>
  </si>
  <si>
    <t>767001001</t>
  </si>
  <si>
    <t>Dodávka KDK</t>
  </si>
  <si>
    <t>ELE0001</t>
  </si>
  <si>
    <t>Rozvaděč R12</t>
  </si>
  <si>
    <t>v.č. D.1.01.4c-121, 201</t>
  </si>
  <si>
    <t>Vč.montáže,doplňků,konstr.návrhu u výrobce,nastavení,vyzkoušení,zprac.dokumentace,   dopravy</t>
  </si>
  <si>
    <t>ELE0002</t>
  </si>
  <si>
    <t>Svítidlo A1 včetně montáže a popl.za likvidaci</t>
  </si>
  <si>
    <t>v.č. D.1.01.4c-111, D.1.01.4c-003</t>
  </si>
  <si>
    <t>ELE0003</t>
  </si>
  <si>
    <t>Svítidlo A2 včetně montáže a popl.za likvidaci</t>
  </si>
  <si>
    <t>ELE0004</t>
  </si>
  <si>
    <t>Svítidlo B1 včetně mont.,přísluš. a popl.za likvidaci</t>
  </si>
  <si>
    <t>ELE0005</t>
  </si>
  <si>
    <t>Svítidlo B2 včetně mont.,přísluš. a popl.za likvidaci</t>
  </si>
  <si>
    <t>ELE0006</t>
  </si>
  <si>
    <t>Svítidlo C včetně montáže a popl.za likvidaci</t>
  </si>
  <si>
    <t>ELE0007</t>
  </si>
  <si>
    <t>Svítidlo D včetně montáže a popl.za likvidaci</t>
  </si>
  <si>
    <t>ELE0008</t>
  </si>
  <si>
    <t>Svítidlo E včetně montáže a popl.za likvidaci</t>
  </si>
  <si>
    <t>ELE0009</t>
  </si>
  <si>
    <t>Svítidlo F včetně montáže a popl.za likvidaci</t>
  </si>
  <si>
    <t>ELE0010</t>
  </si>
  <si>
    <t>Svítidlo H2 včetně montáže a popl.za likvidaci</t>
  </si>
  <si>
    <t>ELE0011</t>
  </si>
  <si>
    <t>Svítidlo H3 včetně montáže a popl.za likvidaci</t>
  </si>
  <si>
    <t>ELE0012</t>
  </si>
  <si>
    <t>Svítidlo H6 včetně montáže a popl.za likvidaci</t>
  </si>
  <si>
    <t>ELE0013</t>
  </si>
  <si>
    <t>Svítidlo N2 včetně montáže a popl.za likvidaci</t>
  </si>
  <si>
    <t>ELE0014</t>
  </si>
  <si>
    <t>Svítidlo N3 včetně montáže a popl.za likvidaci</t>
  </si>
  <si>
    <t>ELE0015</t>
  </si>
  <si>
    <t>Svítidlo NP2 včetně montáže a popl.za likvidaci</t>
  </si>
  <si>
    <t>ELE0016</t>
  </si>
  <si>
    <t>Napáječ  pro LED pásek 50W</t>
  </si>
  <si>
    <t>v.č. D.1.01.4c-111</t>
  </si>
  <si>
    <t>ELE0017</t>
  </si>
  <si>
    <t>Spínač  domovní zapuštěný, řaz. 1 včetně montáže</t>
  </si>
  <si>
    <t>ELE0018</t>
  </si>
  <si>
    <t>Spínač  domovní zapuštěný, řaz. 5 včetně montáže</t>
  </si>
  <si>
    <t>ELE0019</t>
  </si>
  <si>
    <t>Spínač  domovní zapuštěný, řaz. 6 včetně montáže</t>
  </si>
  <si>
    <t>ELE0020</t>
  </si>
  <si>
    <t>Spínač  domovní zapuštěný, řaz. 7 včetně montáže</t>
  </si>
  <si>
    <t>ELE0021</t>
  </si>
  <si>
    <t>Zásuvka pro zdravotnictví, zelená</t>
  </si>
  <si>
    <t>v.č. D.1.01.4c-121</t>
  </si>
  <si>
    <t>ELE0022</t>
  </si>
  <si>
    <t>Zásuvka domovní zapuštěná, bílá</t>
  </si>
  <si>
    <t>68</t>
  </si>
  <si>
    <t>ELE0023</t>
  </si>
  <si>
    <t>Svorkovnice pro místní pospojování zapuštěná 250x220 vč.montáže</t>
  </si>
  <si>
    <t>ELE0024</t>
  </si>
  <si>
    <t>Krabice přístrojová, zapuštěná včetně montáže</t>
  </si>
  <si>
    <t>115</t>
  </si>
  <si>
    <t>ELE0025</t>
  </si>
  <si>
    <t>Krabice rozvodná IP55 1,5-2,5/5x včetně montáže</t>
  </si>
  <si>
    <t>ELE0026</t>
  </si>
  <si>
    <t>Krabice rozvodná, zapuštěná včetně montáže</t>
  </si>
  <si>
    <t>130</t>
  </si>
  <si>
    <t>ELE0027</t>
  </si>
  <si>
    <t>Požární ucpávka protipožární pěna,kalkulovaný rozměr 100x100, tl. 150</t>
  </si>
  <si>
    <t>v.č. D.1.01.4c-121, 122</t>
  </si>
  <si>
    <t>ELE0028</t>
  </si>
  <si>
    <t>Požární ucpávka protipožární pěna,kalkulovaný rozměr 300x100, tl. 150</t>
  </si>
  <si>
    <t>ELE0029</t>
  </si>
  <si>
    <t>Kabelový žlab drátěný 60x200</t>
  </si>
  <si>
    <t>ELE0030</t>
  </si>
  <si>
    <t>Kabelový žebřík plechový 60x200, P60-R, 20kg</t>
  </si>
  <si>
    <t>ELE0031</t>
  </si>
  <si>
    <t>Svorka na uzemnění, FeZn včetně montáže</t>
  </si>
  <si>
    <t>35</t>
  </si>
  <si>
    <t>ELE0032</t>
  </si>
  <si>
    <t>Jímací tyč 4m, FeZn, s příslušenstvím na upevnění</t>
  </si>
  <si>
    <t>v.č. D.1.01.4c-123</t>
  </si>
  <si>
    <t>ELE0033</t>
  </si>
  <si>
    <t>Podpěra vedení na střechy</t>
  </si>
  <si>
    <t>ELE0034</t>
  </si>
  <si>
    <t>Svorka hromosvodná, univerzální, FeZn</t>
  </si>
  <si>
    <t>ELE0035</t>
  </si>
  <si>
    <t>Drát 8, FeZn</t>
  </si>
  <si>
    <t>ELE0036</t>
  </si>
  <si>
    <t>Betonový podstavec 16 kg</t>
  </si>
  <si>
    <t>ELE0037</t>
  </si>
  <si>
    <t>Ukončení vodiče 16</t>
  </si>
  <si>
    <t>v.č. D.1.01.4c-201</t>
  </si>
  <si>
    <t>ELE0038</t>
  </si>
  <si>
    <t>Ukončení kabelu 5x4</t>
  </si>
  <si>
    <t>ELE0039</t>
  </si>
  <si>
    <t>Ukončení kabelu 4x25</t>
  </si>
  <si>
    <t>v.č. D1.01.06-004</t>
  </si>
  <si>
    <t>ELE0040</t>
  </si>
  <si>
    <t>Kabel 1-CXKH-R B2ca, s1, d0, 3x1,5 včetně montáže</t>
  </si>
  <si>
    <t>v.č. D.1.01.4c-111, 121, D.1.01.4c-005</t>
  </si>
  <si>
    <t>610</t>
  </si>
  <si>
    <t>ELE0041</t>
  </si>
  <si>
    <t>Kabel 1-CXKH-R B2ca, s1, d0, 3x2,5 včetně montáže</t>
  </si>
  <si>
    <t>920</t>
  </si>
  <si>
    <t>ELE0042</t>
  </si>
  <si>
    <t>Kabel 1-CXKH-R B2ca, s1, d0, 5x2,5 včetně montáže</t>
  </si>
  <si>
    <t>180</t>
  </si>
  <si>
    <t>ELE0043</t>
  </si>
  <si>
    <t>Kabel 1-CXKH-R B2ca, s1, d0, 5x4 včetně montáže</t>
  </si>
  <si>
    <t>ELE0044</t>
  </si>
  <si>
    <t>Kabel 1-CXKH-V, P60-R, B2ca, s1, d0, 4x16</t>
  </si>
  <si>
    <t>ELE0045</t>
  </si>
  <si>
    <t>Kabel 1-CXKH-V B2ca, s1, d0, 4x25 včetně montáže</t>
  </si>
  <si>
    <t>ELE0046</t>
  </si>
  <si>
    <t>Vodič H07V-R (CY) 16 včetně montáže</t>
  </si>
  <si>
    <t>80</t>
  </si>
  <si>
    <t>ELE0047</t>
  </si>
  <si>
    <t>Vodič H07V-U (CY) 6 včetně montáže</t>
  </si>
  <si>
    <t>ELE0048</t>
  </si>
  <si>
    <t>Vodič H07V-U (CY) 4 včetně montáže</t>
  </si>
  <si>
    <t>450</t>
  </si>
  <si>
    <t>ELE0049</t>
  </si>
  <si>
    <t>Revize</t>
  </si>
  <si>
    <t>h</t>
  </si>
  <si>
    <t>ELE0050</t>
  </si>
  <si>
    <t>Průzkumné práce celkem</t>
  </si>
  <si>
    <t>ELE0051</t>
  </si>
  <si>
    <t>Demontáž stávajících rozvaděčů, svítidel, elektrozařízení</t>
  </si>
  <si>
    <t>ELE0052</t>
  </si>
  <si>
    <t>Úpravy ve stávajícím rozvaděči RE</t>
  </si>
  <si>
    <t>ELE0053</t>
  </si>
  <si>
    <t>Likvidace odpadu celkem</t>
  </si>
  <si>
    <t>ELE0054</t>
  </si>
  <si>
    <t>Práce nepředvídané, neobsažené v cenících</t>
  </si>
  <si>
    <t>ELE0055</t>
  </si>
  <si>
    <t>Dokumentace dílenská a výrobní</t>
  </si>
  <si>
    <t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t>
  </si>
  <si>
    <t>ELE0056</t>
  </si>
  <si>
    <t>Stanovisko TIČR</t>
  </si>
  <si>
    <t>ELE0057</t>
  </si>
  <si>
    <t>Provozní řád</t>
  </si>
  <si>
    <t>ELE0058</t>
  </si>
  <si>
    <t>Koordinace s ostatními profesemi</t>
  </si>
  <si>
    <t>ELE0059</t>
  </si>
  <si>
    <t>Přidružená činnost (Stavební přípomoci, vrtání, prostup, drážky, zatěsnění a podobně)</t>
  </si>
  <si>
    <t>Patch panel 24 portů, vč. cat 5e keystone</t>
  </si>
  <si>
    <t>Zásuvka 1RJ45 kompletní vč. nosné masky a ráměčku,  na omítku</t>
  </si>
  <si>
    <t>Zásuvka 2RJ45 kompletní vč. nosné masky a ráměčku,  na omítku</t>
  </si>
  <si>
    <t>Kabel U/UTP 4-pár kat. 5e, LSZH,</t>
  </si>
  <si>
    <t>Management Switch L3 24-port PoE+, 4 x 10G, Network Essentials</t>
  </si>
  <si>
    <t>Management Switch L3 48-port data, 4 x 10G ,Network Essentials,</t>
  </si>
  <si>
    <t>Steckovací modul</t>
  </si>
  <si>
    <t>9</t>
  </si>
  <si>
    <t>Zdroj Power Supply PWR-C5-600WAC=</t>
  </si>
  <si>
    <t>Zdroj Power Supply PWR-C5-125WAC=</t>
  </si>
  <si>
    <t>Modul 10GBASE-LR SFP+, SM 1310nm, 10km</t>
  </si>
  <si>
    <t>12</t>
  </si>
  <si>
    <t>Opticky patchcord duplexni 9/125 2m LC-(a konektor, co bude na vane)</t>
  </si>
  <si>
    <t>13</t>
  </si>
  <si>
    <t>AccesPoint WiFi vč. servisní podpory a licence na 3 roky</t>
  </si>
  <si>
    <t>Analogová telefonní karta - 32 pozic</t>
  </si>
  <si>
    <t>16</t>
  </si>
  <si>
    <t>propojovací kabel v rámci TÚ</t>
  </si>
  <si>
    <t>Licence pro provozování analog. linek</t>
  </si>
  <si>
    <t>Podpora výrobce na 1 rok</t>
  </si>
  <si>
    <t>Koaxiální dvojzásuvka vč. krabice, rámečku a krytky</t>
  </si>
  <si>
    <t>Koaxiální kabel 75?, útlum&lt;18,6dB/100m/862MHz, bezhalogenový</t>
  </si>
  <si>
    <t>23</t>
  </si>
  <si>
    <t>jednostranné interiérové kulaté hodiny, se sekundovou ručičkou, průměr číselníku 30 cm</t>
  </si>
  <si>
    <t>25</t>
  </si>
  <si>
    <t>Svítidlo signalizační LED</t>
  </si>
  <si>
    <t>26</t>
  </si>
  <si>
    <t>Pokojový terminál hovorový(minimálně 4 programovatelná tlačítka, hovorové spojení s hlavním, terminálem, příjem hovorového volání od lůžka klienta, hlasová navigace - informace o volajícím,</t>
  </si>
  <si>
    <t>číslo pokoje/lůžka, centrální hlášení přenos hlasové informace - nucený poslech)</t>
  </si>
  <si>
    <t>27</t>
  </si>
  <si>
    <t>Terminál sestry</t>
  </si>
  <si>
    <t>Tlačítko nouzového volání</t>
  </si>
  <si>
    <t>29</t>
  </si>
  <si>
    <t>Táhlo a tlačítko nouzového volání</t>
  </si>
  <si>
    <t>Patch kabel</t>
  </si>
  <si>
    <t>31</t>
  </si>
  <si>
    <t>Konektor RJ45 UTP CAT5e včetně ochrany a proměření</t>
  </si>
  <si>
    <t>32</t>
  </si>
  <si>
    <t>Kontrolní dny</t>
  </si>
  <si>
    <t>33</t>
  </si>
  <si>
    <t>Ekologická likvidace odpadu</t>
  </si>
  <si>
    <t>Úklid staveniště</t>
  </si>
  <si>
    <t>Doprava</t>
  </si>
  <si>
    <t>km</t>
  </si>
  <si>
    <t>Trubka ohebná pod omítku ?16mm</t>
  </si>
  <si>
    <t>41</t>
  </si>
  <si>
    <t>Kabel 2x1,5 třída reakce na oheň B2(ca)s1d1 - pevně uložen</t>
  </si>
  <si>
    <t>42</t>
  </si>
  <si>
    <t>Krabice univers. KU68/2 vč. víčka</t>
  </si>
  <si>
    <t>Krabice pod omítku KU68 dvojitá</t>
  </si>
  <si>
    <t>44</t>
  </si>
  <si>
    <t>Lišta vkládací bezhalogenová 20x10mm, vč. vrutů a hmoždinek</t>
  </si>
  <si>
    <t>Lišta vkládací bezhalogenová 20x20mm, vč. vrutů a hmoždinek</t>
  </si>
  <si>
    <t>46</t>
  </si>
  <si>
    <t>Lišta vkládací bezhalogenová 40x20mm, vč. vrutů a hmoždinek</t>
  </si>
  <si>
    <t>47</t>
  </si>
  <si>
    <t>Lišta vkládací bezhalogenová 40x40mm, vč. vrutů a hmoždinek</t>
  </si>
  <si>
    <t>48</t>
  </si>
  <si>
    <t>Kabelový žlab kovový 62/50 vč. víka, nosníků, spojek, hmoždinek, vrutů, apod.</t>
  </si>
  <si>
    <t>Koleno "62", vč. víka a spojek</t>
  </si>
  <si>
    <t>Kabelový žlab kovový 250/50 vč. víka, nosníků, spojek, hmoždinek, vrutů, apod.</t>
  </si>
  <si>
    <t>51</t>
  </si>
  <si>
    <t>Protipožární pěna 325 ml, max. 2,1 l vyplně, vč. označení PU</t>
  </si>
  <si>
    <t>52</t>
  </si>
  <si>
    <t>Štítek kabelový</t>
  </si>
  <si>
    <t>57</t>
  </si>
  <si>
    <t>Vyhledání vývodu nebo krabice</t>
  </si>
  <si>
    <t>58</t>
  </si>
  <si>
    <t>Odv. a zavičk. krab. s víčkem na závit</t>
  </si>
  <si>
    <t>-S Kabelová forma UTP kabelu</t>
  </si>
  <si>
    <t>-S Měření kabelu, zpacování protokolu</t>
  </si>
  <si>
    <t>-S Revize SK vč. zpracování protokolu</t>
  </si>
  <si>
    <t>64</t>
  </si>
  <si>
    <t>Měření na účastnické zásuvce - všechny TV kanály</t>
  </si>
  <si>
    <t>65</t>
  </si>
  <si>
    <t>Měření vstupního signálu TV</t>
  </si>
  <si>
    <t>66</t>
  </si>
  <si>
    <t>-S Revize STA vč. zpracování protokolu</t>
  </si>
  <si>
    <t>-S Revize zařízení vč. zpracování protokolu</t>
  </si>
  <si>
    <t>71</t>
  </si>
  <si>
    <t>-S Zahození šliců š.50mm, hl.50mm vč. materiálu</t>
  </si>
  <si>
    <t>72</t>
  </si>
  <si>
    <t>Osazení hmoždinky 8mm v cihl. zdivu</t>
  </si>
  <si>
    <t>73</t>
  </si>
  <si>
    <t>Značení trasy vedení</t>
  </si>
  <si>
    <t>74</t>
  </si>
  <si>
    <t>Zhotovení kruhových otvorů</t>
  </si>
  <si>
    <t>-S Převzetí prostor</t>
  </si>
  <si>
    <t>76</t>
  </si>
  <si>
    <t>-S Seznameni s projektem</t>
  </si>
  <si>
    <t>MED101</t>
  </si>
  <si>
    <t>Dodávka a montáž měděná trubka rozměr 8x1, ČSN EN 13348 včetně tvarovek</t>
  </si>
  <si>
    <t xml:space="preserve">"v.č. D.1.01.4e-101" 20 : </t>
  </si>
  <si>
    <t xml:space="preserve">Součet : </t>
  </si>
  <si>
    <t>MED102</t>
  </si>
  <si>
    <t>Dodávka a montáž měděná trubka rozměr 12x1, ČSN EN 13348 včetně tvarovek</t>
  </si>
  <si>
    <t xml:space="preserve">"v.č. D.1.01.4e-101" 15 : </t>
  </si>
  <si>
    <t>MED103</t>
  </si>
  <si>
    <t>Dodávka a montáž Ag pájka 45 + pasta</t>
  </si>
  <si>
    <t>g</t>
  </si>
  <si>
    <t xml:space="preserve">"20x2g" 40 : </t>
  </si>
  <si>
    <t xml:space="preserve">"15x2g" 30 : </t>
  </si>
  <si>
    <t>MED104</t>
  </si>
  <si>
    <t>Dodávka a montáž chránička potrubí ocelová trubka 26,9x2,6/0,5m včetně vnějšího a vniřního, základního nátěru, utěsnění ucpávkou bez omezení dilatační schopnosti potrubí</t>
  </si>
  <si>
    <t xml:space="preserve">"v.č. D.1.01.4e-101" 3 : </t>
  </si>
  <si>
    <t>MED105</t>
  </si>
  <si>
    <t>Zaslepení potrubí Cu do DN25</t>
  </si>
  <si>
    <t xml:space="preserve">"v.č. D.1.01.4e-101" 1 : </t>
  </si>
  <si>
    <t>MED106</t>
  </si>
  <si>
    <t>Napojení na stávající rozvod v prostoru 1.NP</t>
  </si>
  <si>
    <t>MED107</t>
  </si>
  <si>
    <t>Dodávka a montáž lékařský panel pod omítku, připojení musí být specifické pro daný plyn, dodavatel, musí doložit prohlášení o shodě pod značkou CE dle Direktivy 93/42/Eec</t>
  </si>
  <si>
    <t>MED108</t>
  </si>
  <si>
    <t>Značení a barevné označení potrubí  dle ČSN EN 7396-1</t>
  </si>
  <si>
    <t xml:space="preserve">"v.č. D.1.01.4e-101" 35 : </t>
  </si>
  <si>
    <t>MED109</t>
  </si>
  <si>
    <t>Ochranný plyn pro pájení Cu trubek dle ČSN EN 7396-1,  doloženo  protokolem dodavatele o, technologickém postupu pájení trubek</t>
  </si>
  <si>
    <t>MED110</t>
  </si>
  <si>
    <t>Propláchnutí rozvodu dusíkem do DN25  doloženo protokolem o proplachu</t>
  </si>
  <si>
    <t>MED111</t>
  </si>
  <si>
    <t>Závěrečná tlaková zkouška dle ČSN EN 7396-1, doložená protokolem o tlakové zkoušce</t>
  </si>
  <si>
    <t xml:space="preserve">"1x1ks" 1 : </t>
  </si>
  <si>
    <t>MED201</t>
  </si>
  <si>
    <t>Konzola (podpěra) pro 1xCu8x1, trubková objímka s gumovou vložkou kotvená pomocí závitové tyče do, stěny nebo stropu, max. vzdálenost podpor  1,0 metru</t>
  </si>
  <si>
    <t xml:space="preserve">"20:1m" 20 : </t>
  </si>
  <si>
    <t>MED202</t>
  </si>
  <si>
    <t>Konzola (podpěra) pro 1xCu12x1, trubková objímka s gumovou vložkou kotvená pomocí závitové tyče do, stěny nebo stropu, max. vzdálenost podpor  1,0 metru</t>
  </si>
  <si>
    <t xml:space="preserve">"15:1m" 15 : </t>
  </si>
  <si>
    <t>MED301</t>
  </si>
  <si>
    <t>Prostup skrze stavební konstrukci, pro chráničku 26,9x2,6 - vrtaný prostup, pr. 30mm/délka 150mm SDK, příčka</t>
  </si>
  <si>
    <t xml:space="preserve">"3x1ks" 1 : </t>
  </si>
  <si>
    <t>MED1201</t>
  </si>
  <si>
    <t>Zkoušky a kontroly dle ČSN EN 7396-1, zkoušky a postupy před použitím systému, doložené předávacím, protokolem dodavatele o provedených zkouškách</t>
  </si>
  <si>
    <t xml:space="preserve">"4x1hodina" 4 : </t>
  </si>
  <si>
    <t>MED1202</t>
  </si>
  <si>
    <t>Zahájení a vedení stavby. Činnost pracovníka dodavatelské firmy odpovědného za stavbu, prohlídka, stavby před montáží, zaměření, vzorkování, zajištění skladových prostor.</t>
  </si>
  <si>
    <t>MED1203</t>
  </si>
  <si>
    <t>Ukončení a předání stavby. Činnost pracovníka dodavatelské firmy odpovědného za stavbu, předávací, protokoly, atesty, předání rozvodů do užívání, zaškolení obsluhy.</t>
  </si>
  <si>
    <t>MED1204</t>
  </si>
  <si>
    <t>Přesun materiálu, vnitrostaveništní přeprava</t>
  </si>
  <si>
    <t>1.01</t>
  </si>
  <si>
    <t>Podstropní rekuperační  jednotka s filtrací,  rekuperace 85 - 77% s přenosem vlhkosti, příkon max 2x, 210W, 230VPrůtok 600m3/h, 40/ 137/ 175Pa, max 220Pa,  Hl akust. tlaku max. 31/ 36/</t>
  </si>
  <si>
    <t>39dBA</t>
  </si>
  <si>
    <t>rozměry1350x1170 výška 368, váha 76,5kg</t>
  </si>
  <si>
    <t>1.01_0002</t>
  </si>
  <si>
    <t>Adaptér pro exarní řízení  Modbus RTD-10</t>
  </si>
  <si>
    <t>1.01_0003</t>
  </si>
  <si>
    <t>Kabelový ovladač pro ovládání a diagnostiku jednotky</t>
  </si>
  <si>
    <t>1.01_0004</t>
  </si>
  <si>
    <t>Kabelové propojení jednotky, ovladače a ohřívače, 40m</t>
  </si>
  <si>
    <t>kpl</t>
  </si>
  <si>
    <t>1.01_0005</t>
  </si>
  <si>
    <t>Podložení závěsů pryží</t>
  </si>
  <si>
    <t>1.02</t>
  </si>
  <si>
    <t>Elektrický ohřívač f 250, 3kW 230V, vč. regulace sploupracující s jednotkou (příslušenství jednotky)</t>
  </si>
  <si>
    <t>1.03</t>
  </si>
  <si>
    <t>Protidešťová žaluzie AL 500x250 se sítem a rámem do zdi, efektivní (volná) plocha 0,84 m2</t>
  </si>
  <si>
    <t>1.04</t>
  </si>
  <si>
    <t>Žaluziová klapka f 250, plast</t>
  </si>
  <si>
    <t>1.05</t>
  </si>
  <si>
    <t>Zpětná klapka do potrubí f 250</t>
  </si>
  <si>
    <t>1.06</t>
  </si>
  <si>
    <t>Výřivá vyústka přívodní s instalační krabicí do rastru podhledu 600x600, 24 nastavitelných lamel,, 200 - 660m3/h, (max 40dBA), s horizontálním vstupem; f 250 s regulační klapkou, výška 350mm</t>
  </si>
  <si>
    <t>1.07</t>
  </si>
  <si>
    <t>Výřivá vyústka odvodní s instalační krabicí do rastru podhledu 600x600, 16 nastavitelných lamel, 100, - 320m3/h, (max 40dBA), s horizontálním vstupem; f 250 s regulační klapkou, výška 350mm</t>
  </si>
  <si>
    <t>1.08</t>
  </si>
  <si>
    <t>Talířový ventil kovový odvodní f 125 vč zděře</t>
  </si>
  <si>
    <t>1.09</t>
  </si>
  <si>
    <t>Talířový ventil kovový odvodní f 100, vč. zděře</t>
  </si>
  <si>
    <t>1.09.</t>
  </si>
  <si>
    <t>Zvukoltumicí hadice velmi odolná f 250, vícevrstvý AL, izolace 25mm</t>
  </si>
  <si>
    <t>1.10</t>
  </si>
  <si>
    <t>Zvukoltumicí hadice velmi odolná f 125, vícevrstvý AL, izolace 25mm</t>
  </si>
  <si>
    <t>1.11</t>
  </si>
  <si>
    <t>Zvukoltumicí hadice velmi odolná f 100, vícevrstvý AL, izolace 25mm</t>
  </si>
  <si>
    <t>1.12</t>
  </si>
  <si>
    <t>SPIRO Potrubí  f 250/ 40% tvarovek,  tř. těsnosti B dle ČSN EN 12273</t>
  </si>
  <si>
    <t>1.13</t>
  </si>
  <si>
    <t>SPIRO Potrubí f 125, 40% tvarovek,  tř. těsnosti B dle ČSN EN 12273</t>
  </si>
  <si>
    <t>1.14</t>
  </si>
  <si>
    <t>SPIRO Potrubí f 100, 30% tvarovek,  tř. těsnosti B dle ČSN EN 12273</t>
  </si>
  <si>
    <t>- 1.20 Neobsazeno</t>
  </si>
  <si>
    <t>1.21.1</t>
  </si>
  <si>
    <t>do obvodu 1500/ 80% tvarovek, - VZT potrubí ocelové čtyřhranné sk.I,  tř. těsnosti B dle ČSN EN 1507</t>
  </si>
  <si>
    <t>1.21.2</t>
  </si>
  <si>
    <t>do obvodu 1050/ 40% tvarovek, - VZT potrubí ocelové čtyřhranné sk.I,  tř. těsnosti B dle ČSN EN 1507</t>
  </si>
  <si>
    <t>1.22</t>
  </si>
  <si>
    <t>Materiál pro zhotovení závěsů, spojovací, těsnící a doplňkový materiál pro celkovou montáž zař.č. 1</t>
  </si>
  <si>
    <t>1.23</t>
  </si>
  <si>
    <t>Izolace tepelná a protihluková 40mm upevněná na trny s povrchovou úpravou AL folií Veškeré potrubí, mimo odvodní Spiro potrubí do f 160</t>
  </si>
  <si>
    <t>M1</t>
  </si>
  <si>
    <t>Montáž vč. zaregulování zař.č. 1</t>
  </si>
  <si>
    <t>M2</t>
  </si>
  <si>
    <t>Montáž vč. kabeláže a zprovoznění zař. č. 2</t>
  </si>
  <si>
    <t>Systém sproměnným průtokem chladiva skládající se z 1ks venkovní kondenzační jednotky a 5 ks vnitřních výparníkových jednotek.</t>
  </si>
  <si>
    <t>2.01</t>
  </si>
  <si>
    <t>Venkovní kondenzační jednotka chlazení/  tepelné čerpadlo, Qch=14 kW (ti27°C/ te35°C), Qt= 16kW (, ti20°C/ te7°C) 400V, příkon: nom. 3,8kW, max. doporučené jištění 16A,</t>
  </si>
  <si>
    <t>pracovní rozsah: chlazení -5 až +43°C, vytápění -20 až 15,5°C rozměry:940x320 výška 1345, hmotnost: 104kg, hluk: 51dBA</t>
  </si>
  <si>
    <t>2.00</t>
  </si>
  <si>
    <t>Systémová konstrukce pro osazení na střechu, nosnost 150kg, s povrchovou úpravou do venkovního, prostředí, pro zajištění stability jednotky a zabránění porušení hydroizolace</t>
  </si>
  <si>
    <t>2.000</t>
  </si>
  <si>
    <t>Vnitřní kazetová jednotka do podhledu 4 výfuky, 230V, 40W.  Jmenovitý výkon   Qch=3,6kW,, rozměry:575x575 výška 260,16,5kg, 26/30/33,5dBA, vč. dekoračního panelu a čerpadla kondenzátu</t>
  </si>
  <si>
    <t>2.001</t>
  </si>
  <si>
    <t>Infra ovladač</t>
  </si>
  <si>
    <t>2.02</t>
  </si>
  <si>
    <t>Vnitřní nástěnná jednotka, 230V, 20W.  Qch=3,6kW, rozměry:795x266 výška x290,  hmotnost: 12kg,, 29/37dBA</t>
  </si>
  <si>
    <t>2.01.1</t>
  </si>
  <si>
    <t>2.03</t>
  </si>
  <si>
    <t>Vnitřní nástěnná jednotka, 230V, 30W.  Jmenovitý výkon   Qch=2,8kW, rozměry:795x266 výška 290,12kg,, 28/35dBA</t>
  </si>
  <si>
    <t>2.02.1</t>
  </si>
  <si>
    <t>2.04.1</t>
  </si>
  <si>
    <t>f 19,1, - Měděné potrubí vč.chladivové izolace  pryžové s uzavřenými buňkami</t>
  </si>
  <si>
    <t>2.04.2</t>
  </si>
  <si>
    <t>f 15,9, - Měděné potrubí vč.chladivové izolace  pryžové s uzavřenými buňkami</t>
  </si>
  <si>
    <t>2.04.3</t>
  </si>
  <si>
    <t>f 12,7, - Měděné potrubí vč.chladivové izolace  pryžové s uzavřenými buňkami</t>
  </si>
  <si>
    <t>2.04.4</t>
  </si>
  <si>
    <t>f 9,5, - Měděné potrubí vč.chladivové izolace  pryžové s uzavřenými buňkami</t>
  </si>
  <si>
    <t>2.04.5</t>
  </si>
  <si>
    <t>f 6,4, - Měděné potrubí vč.chladivové izolace  pryžové s uzavřenými buňkami</t>
  </si>
  <si>
    <t>2.05</t>
  </si>
  <si>
    <t>Doplnění hladiva R 410A</t>
  </si>
  <si>
    <t>2.06</t>
  </si>
  <si>
    <t>Speciální odbočka měděného potrubí pro chladící výkon do 20kW</t>
  </si>
  <si>
    <t>2.07</t>
  </si>
  <si>
    <t>Kabelové propojení mezi venkovní a vnitřními jednotkami komunikačním kabelem - dle výrobce jednotek</t>
  </si>
  <si>
    <t>2.08</t>
  </si>
  <si>
    <t>Materiál pro zhotovení závěsů, spojovací, těsnící a doplňkový materiál pro celkovou montáž zař.č. 2</t>
  </si>
  <si>
    <t>3.01</t>
  </si>
  <si>
    <t>Venkovní kondenzační jednotka Qch =6,8 kW,  rozsah chlazení -15°C až 50°C, příkon jmen. 2kW, 400V,, proud  jištění max 16A</t>
  </si>
  <si>
    <t>chladivo R410A</t>
  </si>
  <si>
    <t>délka vedení chladiva max. 50m, převýšení mezi vnitřní a venkovní jednotkou max. 30m</t>
  </si>
  <si>
    <t>3.00</t>
  </si>
  <si>
    <t>3.02</t>
  </si>
  <si>
    <t>Vnitřní nástěnná jednotka, 230V napojeno z venkovní  Qch = 6,8 kW vč. infraovladače, hl. akust., tlaku: 34/38dBArozměry: 1270x690, výška 235, hmotnost: 31kg</t>
  </si>
  <si>
    <t>3.03.1</t>
  </si>
  <si>
    <t>f 15,9, - Měděné potrubí vč.chladivové izolace  pryžové s uzavřenými buňkami  s reakcí na oheň BsS1</t>
  </si>
  <si>
    <t>3.03.2</t>
  </si>
  <si>
    <t>f 9,5, - Měděné potrubí vč.chladivové izolace  pryžové s uzavřenými buňkami  s reakcí na oheň BsS1</t>
  </si>
  <si>
    <t>3.03.3</t>
  </si>
  <si>
    <t>Kabel od venkovní k vnitřní jednotce, dle typu zař.</t>
  </si>
  <si>
    <t>3.03.4</t>
  </si>
  <si>
    <t>3.04</t>
  </si>
  <si>
    <t>Materiál pro zhotovení závěsů, spojovací, těsnící a doplňkový materiál pro celkovou montáž zař.č. 3</t>
  </si>
  <si>
    <t>Protipožární ucpávky potrubí procházející požárně dělící konstrukcí dle ČSN 730802 s odolností shodnou s odolností stavební konstrukce, nejvýše však 90 min.</t>
  </si>
  <si>
    <t>Pol__0050</t>
  </si>
  <si>
    <t>Chladivové potrubí zařízení Split a VRV</t>
  </si>
  <si>
    <t>Pol__0051</t>
  </si>
  <si>
    <t>Základní zkoušky jsou součástí  dokončení a předání díla. Zkoušky se dokladují formou písemného, protokolu obsahující veškeré projektované, zkoušené a naměřené údaje.Dva pracovníci á 8hod</t>
  </si>
  <si>
    <t>Obsah zkoušek:</t>
  </si>
  <si>
    <t>Zajištění podmínek pro montážní zkoušky</t>
  </si>
  <si>
    <t>-elektrické připojení hnacích agregátů vzduchotechnického zařízení</t>
  </si>
  <si>
    <t>-spuštění a vypojení zařízení oprávněným pracovníkem předmětné profese ustanoveným -objednatelem, a to v rozsahu potřebném pro provedení zkoušek</t>
  </si>
  <si>
    <t>-funkční výstupy systému MaR (vyzkoušení se provádí s vypnutým systémem MaR)</t>
  </si>
  <si>
    <t>-zabezpečení přístupnosti zařízení regulačních prvků</t>
  </si>
  <si>
    <t>-elektrický příkon v rozsahu uvedeném v projektové dokumentaci</t>
  </si>
  <si>
    <t>Montážní zkoušky</t>
  </si>
  <si>
    <t>Kontrola kompletnosti zařízení podle PD včetně souvisejících profesí</t>
  </si>
  <si>
    <t>-blokování zařízení při kontrole opravách a údržbě</t>
  </si>
  <si>
    <t>-kontrola jednotlivých komor zařízení před uvedením zařízení do chodu</t>
  </si>
  <si>
    <t>-kontrola kompletnosti a úplnosti vnějších povrchových úprav zařízení a jeho části</t>
  </si>
  <si>
    <t>-kontrola montážně - údržbářských prostorů pro zařízení</t>
  </si>
  <si>
    <t>-kontrola prostorů strojoven před uvedením zařízení do chodu</t>
  </si>
  <si>
    <t>-kontrola provedení a úplnosti bezpečnostních a výstražných  označení</t>
  </si>
  <si>
    <t>-kontrola provedení a úplnosti tepelných izolací</t>
  </si>
  <si>
    <t>-kontrola provedení a úplnosti případných protipožárních izolací</t>
  </si>
  <si>
    <t>-kontrola provedení prostupů vzduchotechnického potrubí stavebními konstrukcí</t>
  </si>
  <si>
    <t>-kontrola přístupnosti regulačních prvků</t>
  </si>
  <si>
    <t>-kontrola štítkových údajů zařízení a jeho části podle projektové dokumentace</t>
  </si>
  <si>
    <t>-kontrola větraných prostorů před uvedením zařízení do chodu</t>
  </si>
  <si>
    <t>Ventilátory</t>
  </si>
  <si>
    <t>-kontrola odstranění transportních aretací</t>
  </si>
  <si>
    <t>-kontrola volného otáčení rotujících části</t>
  </si>
  <si>
    <t>-kontrola dotáhnutí všech spojů</t>
  </si>
  <si>
    <t>-kontrola náběhu a napnutí klínových řemenů</t>
  </si>
  <si>
    <t>-kontrola promazání ložisek a  stavu náplní mazadel všech mazaných části</t>
  </si>
  <si>
    <t>-kontrola stavu pružného uložení  (izolátorů chvění)</t>
  </si>
  <si>
    <t>-kontrola pružných nástavců</t>
  </si>
  <si>
    <t>-kontrola ochranných krytů vnějších rotujících částí</t>
  </si>
  <si>
    <t>-kontrola vodorovného uložení ventilátor. soustrojí na základech a konstrukcích</t>
  </si>
  <si>
    <t>Zkoušky chodu</t>
  </si>
  <si>
    <t>Ověření schopnosti dlouhodobého provozu zařízení</t>
  </si>
  <si>
    <t>Zkouškám předchází uvedení zařízení do provozu, nebo je jejich součástí.</t>
  </si>
  <si>
    <t>Zkouška se provádí dle dohodnutých kritérií – minimálně 48 hodin nepřetržitého chodu.</t>
  </si>
  <si>
    <t>Zaregulování</t>
  </si>
  <si>
    <t>Pol__0052</t>
  </si>
  <si>
    <t>Zaregulování vzduchových výkonových parametrů dle projektovaných hodnot.Dva pracovníci á 8hod</t>
  </si>
  <si>
    <t>Ventilátory, jednotky</t>
  </si>
  <si>
    <t>Měření a zaregulování průtoků vzduchu – přiváděného, odváděného, cirkulačního</t>
  </si>
  <si>
    <t>Potrubní rovody, distribuční elementy</t>
  </si>
  <si>
    <t>Měření a zaregulování průtoků vzduchu ve všech potrubních úsecích</t>
  </si>
  <si>
    <t>Měření a zaregulování průtoků vzduchu na všech distribučních elementech ( vyústkách)</t>
  </si>
  <si>
    <t>Zaškolení obsluhy</t>
  </si>
  <si>
    <t>Pol__0053</t>
  </si>
  <si>
    <t>Zaškolení obsluhy a údržbyJeden pracovník 8 hod</t>
  </si>
  <si>
    <t>-zaškolení pro ovládání zařízení</t>
  </si>
  <si>
    <t>-zaškolení  pro  údržbu zařízení</t>
  </si>
  <si>
    <t>- předání písemných pokynů a předpisů pro provoz zařízení, které dodává výrobce</t>
  </si>
  <si>
    <t>- vyhotovení protokolu o zaškolení obsluhy</t>
  </si>
  <si>
    <t>rozměry: 940x320, výška 990, hmotnost: 80kg,</t>
  </si>
  <si>
    <t>Ústředna EPS</t>
  </si>
  <si>
    <t>Modul se třemi pozicemi pro MM</t>
  </si>
  <si>
    <t>Čelní ovl. panel ússtředny</t>
  </si>
  <si>
    <t>Mikromodul sběrnice, analogová kruhová linka</t>
  </si>
  <si>
    <t>MM sítě ústředen 64 k Baud</t>
  </si>
  <si>
    <t>Aku 12V/12Ah</t>
  </si>
  <si>
    <t>Optický kouřový hlásič</t>
  </si>
  <si>
    <t>Sokl hlásiče v základní verzi pro hlásiče</t>
  </si>
  <si>
    <t>Elektronika tlačítka s oddělovačem</t>
  </si>
  <si>
    <t>Skříň tlačítka  červená</t>
  </si>
  <si>
    <t>Stropní reproduktor 9/6/3W, v souladu s EN 54-24</t>
  </si>
  <si>
    <t>Skříňkový reproduktor 9/6/3W,  montáž na zeď (EN54)</t>
  </si>
  <si>
    <t>trubka ohebná monoflex ?16mm</t>
  </si>
  <si>
    <t>Kabel 1x2x0,8  třída reakce na oheň B2(ca)s1d1, funkční odolnost při požáru, P90-R vč. příchytek -, pevně uložen</t>
  </si>
  <si>
    <t>Kabel 2x1,5  třída reakce na oheň B2(ca)s1d1, funkční odolnost při požáru P60-R - pevně uložen vč., příchytek nebo pod omítkou</t>
  </si>
  <si>
    <t>Elektroinstlační rozvodná krabice s funkční odolností při požáru se zachováním integrity kabelové, trasy P90-R</t>
  </si>
  <si>
    <t>Požární kovový žlab 62/50mm s integrovanou spojkou, P45-R vč. uchycení, nosníků, šroubů, apod. vč, montáže</t>
  </si>
  <si>
    <t>Protipožární pěna 325 ml, max. 2,1 l výplně, vč. označení PÚ</t>
  </si>
  <si>
    <t>Složka - B, podružný materiál t.j. 3% z "A"</t>
  </si>
  <si>
    <t>36</t>
  </si>
  <si>
    <t>37</t>
  </si>
  <si>
    <t>Forma kabelova do 5x2</t>
  </si>
  <si>
    <t>Demontáž stávající ústředny, přepojení stávající kabeláže, vč rozvodné krabice, kabeláže a, ekologické likvidace stávajícího zařízení</t>
  </si>
  <si>
    <t>Měření kontinuity smyčky</t>
  </si>
  <si>
    <t>-S Revize EPS vč. vystavení protokolu</t>
  </si>
  <si>
    <t>Přeprogramování ústředny, síťování</t>
  </si>
  <si>
    <t>-S Zhotovení kruhových otvorů</t>
  </si>
  <si>
    <t>Měření srozumitelnosti dle ČSN , zpracování protokolu</t>
  </si>
  <si>
    <t>Měření hlasitosti dle ČSN, zpracování protokolu</t>
  </si>
  <si>
    <t>-S Revize NZS vč. vystavení protokolu</t>
  </si>
  <si>
    <t>53</t>
  </si>
  <si>
    <t>54</t>
  </si>
  <si>
    <t>55</t>
  </si>
  <si>
    <t>Uzemění kabelu</t>
  </si>
  <si>
    <t>Jednání s dotčenými institucemi, s dotčenými orgány státní správy a samosprávy - například zajištění, , dokladů nutných k získání kolaudačního souhlasu, získání kolaudačního souhlasu, povolení a rozhodnutí nutných k ralizací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</si>
</sst>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43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39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40</v>
      </c>
      <c r="D5" s="218"/>
      <c r="E5" s="219"/>
      <c r="F5" s="219"/>
      <c r="G5" s="219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SUMIF(F71:F139,A16,I71:I139)+SUMIF(F71:F139,"PSU",I71:I139)</f>
        <v>0</v>
      </c>
      <c r="J16" s="20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SUMIF(F71:F139,A17,I71:I139)</f>
        <v>0</v>
      </c>
      <c r="J17" s="20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SUMIF(F71:F139,A18,I71:I139)</f>
        <v>0</v>
      </c>
      <c r="J18" s="204"/>
    </row>
    <row r="19" spans="1:10" ht="23.25" customHeight="1" x14ac:dyDescent="0.2">
      <c r="A19" s="138" t="s">
        <v>212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SUMIF(F71:F139,A19,I71:I139)</f>
        <v>0</v>
      </c>
      <c r="J19" s="204"/>
    </row>
    <row r="20" spans="1:10" ht="23.25" customHeight="1" x14ac:dyDescent="0.2">
      <c r="A20" s="138" t="s">
        <v>213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SUMIF(F71:F139,A20,I71:I139)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2"/>
      <c r="D39" s="192"/>
      <c r="E39" s="192"/>
      <c r="F39" s="99">
        <f>'00 00 Naklady'!AE60+'SO 01 D.1.01.1 Pol'!AE1492+'SO 01 D.1.01.4a Pol'!AE288+'SO 01 D.1.01.4b Pol'!AE117+'SO 01 D.1.01.4c Pol'!AE237+'SO 01 D.1.01.4d Pol'!AE137+'SO 01 D.1.01.4e Pol'!AE104+'SO 01 D.1.01.4f Pol'!AE178+'SO 01 D.1.01.4h Pol'!AE90</f>
        <v>0</v>
      </c>
      <c r="G39" s="100">
        <f>'00 00 Naklady'!AF60+'SO 01 D.1.01.1 Pol'!AF1492+'SO 01 D.1.01.4a Pol'!AF288+'SO 01 D.1.01.4b Pol'!AF117+'SO 01 D.1.01.4c Pol'!AF237+'SO 01 D.1.01.4d Pol'!AF137+'SO 01 D.1.01.4e Pol'!AF104+'SO 01 D.1.01.4f Pol'!AF178+'SO 01 D.1.01.4h Pol'!AF90</f>
        <v>0</v>
      </c>
      <c r="H39" s="101">
        <f t="shared" ref="H39:H51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6" t="s">
        <v>44</v>
      </c>
      <c r="D40" s="196"/>
      <c r="E40" s="196"/>
      <c r="F40" s="104">
        <f>'00 00 Naklady'!AE60</f>
        <v>0</v>
      </c>
      <c r="G40" s="105">
        <f>'00 00 Naklady'!AF60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45</v>
      </c>
      <c r="C41" s="192" t="s">
        <v>46</v>
      </c>
      <c r="D41" s="192"/>
      <c r="E41" s="192"/>
      <c r="F41" s="108">
        <f>'00 00 Naklady'!AE60</f>
        <v>0</v>
      </c>
      <c r="G41" s="101">
        <f>'00 00 Naklady'!AF60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196" t="s">
        <v>47</v>
      </c>
      <c r="D42" s="196"/>
      <c r="E42" s="196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48</v>
      </c>
      <c r="C43" s="196" t="s">
        <v>49</v>
      </c>
      <c r="D43" s="196"/>
      <c r="E43" s="196"/>
      <c r="F43" s="104">
        <f>'SO 01 D.1.01.1 Pol'!AE1492+'SO 01 D.1.01.4a Pol'!AE288+'SO 01 D.1.01.4b Pol'!AE117+'SO 01 D.1.01.4c Pol'!AE237+'SO 01 D.1.01.4d Pol'!AE137+'SO 01 D.1.01.4e Pol'!AE104+'SO 01 D.1.01.4f Pol'!AE178+'SO 01 D.1.01.4h Pol'!AE90</f>
        <v>0</v>
      </c>
      <c r="G43" s="105">
        <f>'SO 01 D.1.01.1 Pol'!AF1492+'SO 01 D.1.01.4a Pol'!AF288+'SO 01 D.1.01.4b Pol'!AF117+'SO 01 D.1.01.4c Pol'!AF237+'SO 01 D.1.01.4d Pol'!AF137+'SO 01 D.1.01.4e Pol'!AF104+'SO 01 D.1.01.4f Pol'!AF178+'SO 01 D.1.01.4h Pol'!AF90</f>
        <v>0</v>
      </c>
      <c r="H43" s="105">
        <f t="shared" si="1"/>
        <v>0</v>
      </c>
      <c r="I43" s="105">
        <f t="shared" ref="I43:I51" si="2">F43+G43+H43</f>
        <v>0</v>
      </c>
      <c r="J43" s="106" t="str">
        <f t="shared" ref="J43:J51" si="3">IF(CenaCelkemVypocet=0,"",I43/CenaCelkemVypocet*100)</f>
        <v/>
      </c>
    </row>
    <row r="44" spans="1:10" ht="25.5" customHeight="1" x14ac:dyDescent="0.2">
      <c r="A44" s="88">
        <v>3</v>
      </c>
      <c r="B44" s="107" t="s">
        <v>50</v>
      </c>
      <c r="C44" s="192" t="s">
        <v>51</v>
      </c>
      <c r="D44" s="192"/>
      <c r="E44" s="192"/>
      <c r="F44" s="108">
        <f>'SO 01 D.1.01.1 Pol'!AE1492</f>
        <v>0</v>
      </c>
      <c r="G44" s="101">
        <f>'SO 01 D.1.01.1 Pol'!AF1492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192" t="s">
        <v>53</v>
      </c>
      <c r="D45" s="192"/>
      <c r="E45" s="192"/>
      <c r="F45" s="108">
        <f>'SO 01 D.1.01.4a Pol'!AE288</f>
        <v>0</v>
      </c>
      <c r="G45" s="101">
        <f>'SO 01 D.1.01.4a Pol'!AF288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54</v>
      </c>
      <c r="C46" s="192" t="s">
        <v>55</v>
      </c>
      <c r="D46" s="192"/>
      <c r="E46" s="192"/>
      <c r="F46" s="108">
        <f>'SO 01 D.1.01.4b Pol'!AE117</f>
        <v>0</v>
      </c>
      <c r="G46" s="101">
        <f>'SO 01 D.1.01.4b Pol'!AF117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56</v>
      </c>
      <c r="C47" s="192" t="s">
        <v>57</v>
      </c>
      <c r="D47" s="192"/>
      <c r="E47" s="192"/>
      <c r="F47" s="108">
        <f>'SO 01 D.1.01.4c Pol'!AE237</f>
        <v>0</v>
      </c>
      <c r="G47" s="101">
        <f>'SO 01 D.1.01.4c Pol'!AF237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58</v>
      </c>
      <c r="C48" s="192" t="s">
        <v>59</v>
      </c>
      <c r="D48" s="192"/>
      <c r="E48" s="192"/>
      <c r="F48" s="108">
        <f>'SO 01 D.1.01.4d Pol'!AE137</f>
        <v>0</v>
      </c>
      <c r="G48" s="101">
        <f>'SO 01 D.1.01.4d Pol'!AF137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60</v>
      </c>
      <c r="C49" s="192" t="s">
        <v>61</v>
      </c>
      <c r="D49" s="192"/>
      <c r="E49" s="192"/>
      <c r="F49" s="108">
        <f>'SO 01 D.1.01.4e Pol'!AE104</f>
        <v>0</v>
      </c>
      <c r="G49" s="101">
        <f>'SO 01 D.1.01.4e Pol'!AF104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62</v>
      </c>
      <c r="C50" s="192" t="s">
        <v>63</v>
      </c>
      <c r="D50" s="192"/>
      <c r="E50" s="192"/>
      <c r="F50" s="108">
        <f>'SO 01 D.1.01.4f Pol'!AE178</f>
        <v>0</v>
      </c>
      <c r="G50" s="101">
        <f>'SO 01 D.1.01.4f Pol'!AF178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64</v>
      </c>
      <c r="C51" s="192" t="s">
        <v>65</v>
      </c>
      <c r="D51" s="192"/>
      <c r="E51" s="192"/>
      <c r="F51" s="108">
        <f>'SO 01 D.1.01.4h Pol'!AE90</f>
        <v>0</v>
      </c>
      <c r="G51" s="101">
        <f>'SO 01 D.1.01.4h Pol'!AF90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/>
      <c r="B52" s="193" t="s">
        <v>66</v>
      </c>
      <c r="C52" s="194"/>
      <c r="D52" s="194"/>
      <c r="E52" s="195"/>
      <c r="F52" s="109">
        <f>SUMIF(A39:A51,"=1",F39:F51)</f>
        <v>0</v>
      </c>
      <c r="G52" s="110">
        <f>SUMIF(A39:A51,"=1",G39:G51)</f>
        <v>0</v>
      </c>
      <c r="H52" s="110">
        <f>SUMIF(A39:A51,"=1",H39:H51)</f>
        <v>0</v>
      </c>
      <c r="I52" s="110">
        <f>SUMIF(A39:A51,"=1",I39:I51)</f>
        <v>0</v>
      </c>
      <c r="J52" s="111">
        <f>SUMIF(A39:A51,"=1",J39:J51)</f>
        <v>0</v>
      </c>
    </row>
    <row r="54" spans="1:10" x14ac:dyDescent="0.2">
      <c r="A54" t="s">
        <v>68</v>
      </c>
      <c r="B54" t="s">
        <v>69</v>
      </c>
    </row>
    <row r="55" spans="1:10" x14ac:dyDescent="0.2">
      <c r="A55" t="s">
        <v>70</v>
      </c>
      <c r="B55" t="s">
        <v>71</v>
      </c>
    </row>
    <row r="56" spans="1:10" x14ac:dyDescent="0.2">
      <c r="A56" t="s">
        <v>72</v>
      </c>
      <c r="B56" t="s">
        <v>73</v>
      </c>
    </row>
    <row r="57" spans="1:10" x14ac:dyDescent="0.2">
      <c r="A57" t="s">
        <v>70</v>
      </c>
      <c r="B57" t="s">
        <v>74</v>
      </c>
    </row>
    <row r="58" spans="1:10" x14ac:dyDescent="0.2">
      <c r="A58" t="s">
        <v>72</v>
      </c>
      <c r="B58" t="s">
        <v>75</v>
      </c>
    </row>
    <row r="59" spans="1:10" x14ac:dyDescent="0.2">
      <c r="A59" t="s">
        <v>72</v>
      </c>
      <c r="B59" t="s">
        <v>76</v>
      </c>
    </row>
    <row r="60" spans="1:10" x14ac:dyDescent="0.2">
      <c r="A60" t="s">
        <v>72</v>
      </c>
      <c r="B60" t="s">
        <v>77</v>
      </c>
    </row>
    <row r="61" spans="1:10" x14ac:dyDescent="0.2">
      <c r="A61" t="s">
        <v>72</v>
      </c>
      <c r="B61" t="s">
        <v>78</v>
      </c>
    </row>
    <row r="62" spans="1:10" x14ac:dyDescent="0.2">
      <c r="A62" t="s">
        <v>72</v>
      </c>
      <c r="B62" t="s">
        <v>79</v>
      </c>
    </row>
    <row r="63" spans="1:10" x14ac:dyDescent="0.2">
      <c r="A63" t="s">
        <v>72</v>
      </c>
      <c r="B63" t="s">
        <v>80</v>
      </c>
    </row>
    <row r="64" spans="1:10" x14ac:dyDescent="0.2">
      <c r="A64" t="s">
        <v>72</v>
      </c>
      <c r="B64" t="s">
        <v>81</v>
      </c>
    </row>
    <row r="65" spans="1:10" x14ac:dyDescent="0.2">
      <c r="A65" t="s">
        <v>72</v>
      </c>
      <c r="B65" t="s">
        <v>82</v>
      </c>
    </row>
    <row r="68" spans="1:10" ht="15.75" x14ac:dyDescent="0.25">
      <c r="B68" s="120" t="s">
        <v>83</v>
      </c>
    </row>
    <row r="70" spans="1:10" ht="25.5" customHeight="1" x14ac:dyDescent="0.2">
      <c r="A70" s="122"/>
      <c r="B70" s="125" t="s">
        <v>17</v>
      </c>
      <c r="C70" s="125" t="s">
        <v>5</v>
      </c>
      <c r="D70" s="126"/>
      <c r="E70" s="126"/>
      <c r="F70" s="127" t="s">
        <v>84</v>
      </c>
      <c r="G70" s="127"/>
      <c r="H70" s="127"/>
      <c r="I70" s="127" t="s">
        <v>29</v>
      </c>
      <c r="J70" s="127" t="s">
        <v>0</v>
      </c>
    </row>
    <row r="71" spans="1:10" ht="36.75" customHeight="1" x14ac:dyDescent="0.2">
      <c r="A71" s="123"/>
      <c r="B71" s="128" t="s">
        <v>45</v>
      </c>
      <c r="C71" s="190" t="s">
        <v>85</v>
      </c>
      <c r="D71" s="191"/>
      <c r="E71" s="191"/>
      <c r="F71" s="134" t="s">
        <v>24</v>
      </c>
      <c r="G71" s="135"/>
      <c r="H71" s="135"/>
      <c r="I71" s="135">
        <f>'SO 01 D.1.01.1 Pol'!G8</f>
        <v>0</v>
      </c>
      <c r="J71" s="132" t="str">
        <f>IF(I140=0,"",I71/I140*100)</f>
        <v/>
      </c>
    </row>
    <row r="72" spans="1:10" ht="36.75" customHeight="1" x14ac:dyDescent="0.2">
      <c r="A72" s="123"/>
      <c r="B72" s="128" t="s">
        <v>86</v>
      </c>
      <c r="C72" s="190" t="s">
        <v>87</v>
      </c>
      <c r="D72" s="191"/>
      <c r="E72" s="191"/>
      <c r="F72" s="134" t="s">
        <v>24</v>
      </c>
      <c r="G72" s="135"/>
      <c r="H72" s="135"/>
      <c r="I72" s="135">
        <f>'SO 01 D.1.01.1 Pol'!G11</f>
        <v>0</v>
      </c>
      <c r="J72" s="132" t="str">
        <f>IF(I140=0,"",I72/I140*100)</f>
        <v/>
      </c>
    </row>
    <row r="73" spans="1:10" ht="36.75" customHeight="1" x14ac:dyDescent="0.2">
      <c r="A73" s="123"/>
      <c r="B73" s="128" t="s">
        <v>88</v>
      </c>
      <c r="C73" s="190" t="s">
        <v>89</v>
      </c>
      <c r="D73" s="191"/>
      <c r="E73" s="191"/>
      <c r="F73" s="134" t="s">
        <v>24</v>
      </c>
      <c r="G73" s="135"/>
      <c r="H73" s="135"/>
      <c r="I73" s="135">
        <f>'SO 01 D.1.01.1 Pol'!G85</f>
        <v>0</v>
      </c>
      <c r="J73" s="132" t="str">
        <f>IF(I140=0,"",I73/I140*100)</f>
        <v/>
      </c>
    </row>
    <row r="74" spans="1:10" ht="36.75" customHeight="1" x14ac:dyDescent="0.2">
      <c r="A74" s="123"/>
      <c r="B74" s="128" t="s">
        <v>90</v>
      </c>
      <c r="C74" s="190" t="s">
        <v>91</v>
      </c>
      <c r="D74" s="191"/>
      <c r="E74" s="191"/>
      <c r="F74" s="134" t="s">
        <v>24</v>
      </c>
      <c r="G74" s="135"/>
      <c r="H74" s="135"/>
      <c r="I74" s="135">
        <f>'SO 01 D.1.01.1 Pol'!G122</f>
        <v>0</v>
      </c>
      <c r="J74" s="132" t="str">
        <f>IF(I140=0,"",I74/I140*100)</f>
        <v/>
      </c>
    </row>
    <row r="75" spans="1:10" ht="36.75" customHeight="1" x14ac:dyDescent="0.2">
      <c r="A75" s="123"/>
      <c r="B75" s="128" t="s">
        <v>92</v>
      </c>
      <c r="C75" s="190" t="s">
        <v>93</v>
      </c>
      <c r="D75" s="191"/>
      <c r="E75" s="191"/>
      <c r="F75" s="134" t="s">
        <v>24</v>
      </c>
      <c r="G75" s="135"/>
      <c r="H75" s="135"/>
      <c r="I75" s="135">
        <f>'SO 01 D.1.01.1 Pol'!G265</f>
        <v>0</v>
      </c>
      <c r="J75" s="132" t="str">
        <f>IF(I140=0,"",I75/I140*100)</f>
        <v/>
      </c>
    </row>
    <row r="76" spans="1:10" ht="36.75" customHeight="1" x14ac:dyDescent="0.2">
      <c r="A76" s="123"/>
      <c r="B76" s="128" t="s">
        <v>94</v>
      </c>
      <c r="C76" s="190" t="s">
        <v>95</v>
      </c>
      <c r="D76" s="191"/>
      <c r="E76" s="191"/>
      <c r="F76" s="134" t="s">
        <v>24</v>
      </c>
      <c r="G76" s="135"/>
      <c r="H76" s="135"/>
      <c r="I76" s="135">
        <f>'SO 01 D.1.01.1 Pol'!G361</f>
        <v>0</v>
      </c>
      <c r="J76" s="132" t="str">
        <f>IF(I140=0,"",I76/I140*100)</f>
        <v/>
      </c>
    </row>
    <row r="77" spans="1:10" ht="36.75" customHeight="1" x14ac:dyDescent="0.2">
      <c r="A77" s="123"/>
      <c r="B77" s="128" t="s">
        <v>96</v>
      </c>
      <c r="C77" s="190" t="s">
        <v>97</v>
      </c>
      <c r="D77" s="191"/>
      <c r="E77" s="191"/>
      <c r="F77" s="134" t="s">
        <v>24</v>
      </c>
      <c r="G77" s="135"/>
      <c r="H77" s="135"/>
      <c r="I77" s="135">
        <f>'SO 01 D.1.01.1 Pol'!G423</f>
        <v>0</v>
      </c>
      <c r="J77" s="132" t="str">
        <f>IF(I140=0,"",I77/I140*100)</f>
        <v/>
      </c>
    </row>
    <row r="78" spans="1:10" ht="36.75" customHeight="1" x14ac:dyDescent="0.2">
      <c r="A78" s="123"/>
      <c r="B78" s="128" t="s">
        <v>98</v>
      </c>
      <c r="C78" s="190" t="s">
        <v>99</v>
      </c>
      <c r="D78" s="191"/>
      <c r="E78" s="191"/>
      <c r="F78" s="134" t="s">
        <v>24</v>
      </c>
      <c r="G78" s="135"/>
      <c r="H78" s="135"/>
      <c r="I78" s="135">
        <f>'SO 01 D.1.01.1 Pol'!G489+'SO 01 D.1.01.4a Pol'!G264</f>
        <v>0</v>
      </c>
      <c r="J78" s="132" t="str">
        <f>IF(I140=0,"",I78/I140*100)</f>
        <v/>
      </c>
    </row>
    <row r="79" spans="1:10" ht="36.75" customHeight="1" x14ac:dyDescent="0.2">
      <c r="A79" s="123"/>
      <c r="B79" s="128" t="s">
        <v>100</v>
      </c>
      <c r="C79" s="190" t="s">
        <v>101</v>
      </c>
      <c r="D79" s="191"/>
      <c r="E79" s="191"/>
      <c r="F79" s="134" t="s">
        <v>24</v>
      </c>
      <c r="G79" s="135"/>
      <c r="H79" s="135"/>
      <c r="I79" s="135">
        <f>'SO 01 D.1.01.1 Pol'!G499</f>
        <v>0</v>
      </c>
      <c r="J79" s="132" t="str">
        <f>IF(I140=0,"",I79/I140*100)</f>
        <v/>
      </c>
    </row>
    <row r="80" spans="1:10" ht="36.75" customHeight="1" x14ac:dyDescent="0.2">
      <c r="A80" s="123"/>
      <c r="B80" s="128" t="s">
        <v>102</v>
      </c>
      <c r="C80" s="190" t="s">
        <v>103</v>
      </c>
      <c r="D80" s="191"/>
      <c r="E80" s="191"/>
      <c r="F80" s="134" t="s">
        <v>24</v>
      </c>
      <c r="G80" s="135"/>
      <c r="H80" s="135"/>
      <c r="I80" s="135">
        <f>'SO 01 D.1.01.1 Pol'!G536+'SO 01 D.1.01.4e Pol'!G76</f>
        <v>0</v>
      </c>
      <c r="J80" s="132" t="str">
        <f>IF(I140=0,"",I80/I140*100)</f>
        <v/>
      </c>
    </row>
    <row r="81" spans="1:10" ht="36.75" customHeight="1" x14ac:dyDescent="0.2">
      <c r="A81" s="123"/>
      <c r="B81" s="128" t="s">
        <v>104</v>
      </c>
      <c r="C81" s="190" t="s">
        <v>105</v>
      </c>
      <c r="D81" s="191"/>
      <c r="E81" s="191"/>
      <c r="F81" s="134" t="s">
        <v>24</v>
      </c>
      <c r="G81" s="135"/>
      <c r="H81" s="135"/>
      <c r="I81" s="135">
        <f>'SO 01 D.1.01.1 Pol'!G613</f>
        <v>0</v>
      </c>
      <c r="J81" s="132" t="str">
        <f>IF(I140=0,"",I81/I140*100)</f>
        <v/>
      </c>
    </row>
    <row r="82" spans="1:10" ht="36.75" customHeight="1" x14ac:dyDescent="0.2">
      <c r="A82" s="123"/>
      <c r="B82" s="128" t="s">
        <v>106</v>
      </c>
      <c r="C82" s="190" t="s">
        <v>107</v>
      </c>
      <c r="D82" s="191"/>
      <c r="E82" s="191"/>
      <c r="F82" s="134" t="s">
        <v>24</v>
      </c>
      <c r="G82" s="135"/>
      <c r="H82" s="135"/>
      <c r="I82" s="135">
        <f>'SO 01 D.1.01.4a Pol'!G277</f>
        <v>0</v>
      </c>
      <c r="J82" s="132" t="str">
        <f>IF(I140=0,"",I82/I140*100)</f>
        <v/>
      </c>
    </row>
    <row r="83" spans="1:10" ht="36.75" customHeight="1" x14ac:dyDescent="0.2">
      <c r="A83" s="123"/>
      <c r="B83" s="128" t="s">
        <v>108</v>
      </c>
      <c r="C83" s="190" t="s">
        <v>109</v>
      </c>
      <c r="D83" s="191"/>
      <c r="E83" s="191"/>
      <c r="F83" s="134" t="s">
        <v>24</v>
      </c>
      <c r="G83" s="135"/>
      <c r="H83" s="135"/>
      <c r="I83" s="135">
        <f>'SO 01 D.1.01.1 Pol'!G908</f>
        <v>0</v>
      </c>
      <c r="J83" s="132" t="str">
        <f>IF(I140=0,"",I83/I140*100)</f>
        <v/>
      </c>
    </row>
    <row r="84" spans="1:10" ht="36.75" customHeight="1" x14ac:dyDescent="0.2">
      <c r="A84" s="123"/>
      <c r="B84" s="128" t="s">
        <v>110</v>
      </c>
      <c r="C84" s="190" t="s">
        <v>111</v>
      </c>
      <c r="D84" s="191"/>
      <c r="E84" s="191"/>
      <c r="F84" s="134" t="s">
        <v>24</v>
      </c>
      <c r="G84" s="135"/>
      <c r="H84" s="135"/>
      <c r="I84" s="135">
        <f>'SO 01 D.1.01.1 Pol'!G917</f>
        <v>0</v>
      </c>
      <c r="J84" s="132" t="str">
        <f>IF(I140=0,"",I84/I140*100)</f>
        <v/>
      </c>
    </row>
    <row r="85" spans="1:10" ht="36.75" customHeight="1" x14ac:dyDescent="0.2">
      <c r="A85" s="123"/>
      <c r="B85" s="128" t="s">
        <v>112</v>
      </c>
      <c r="C85" s="190" t="s">
        <v>113</v>
      </c>
      <c r="D85" s="191"/>
      <c r="E85" s="191"/>
      <c r="F85" s="134" t="s">
        <v>24</v>
      </c>
      <c r="G85" s="135"/>
      <c r="H85" s="135"/>
      <c r="I85" s="135">
        <f>'SO 01 D.1.01.4b Pol'!G8</f>
        <v>0</v>
      </c>
      <c r="J85" s="132" t="str">
        <f>IF(I140=0,"",I85/I140*100)</f>
        <v/>
      </c>
    </row>
    <row r="86" spans="1:10" ht="36.75" customHeight="1" x14ac:dyDescent="0.2">
      <c r="A86" s="123"/>
      <c r="B86" s="128" t="s">
        <v>114</v>
      </c>
      <c r="C86" s="190" t="s">
        <v>115</v>
      </c>
      <c r="D86" s="191"/>
      <c r="E86" s="191"/>
      <c r="F86" s="134" t="s">
        <v>25</v>
      </c>
      <c r="G86" s="135"/>
      <c r="H86" s="135"/>
      <c r="I86" s="135">
        <f>'SO 01 D.1.01.4d Pol'!G120</f>
        <v>0</v>
      </c>
      <c r="J86" s="132" t="str">
        <f>IF(I140=0,"",I86/I140*100)</f>
        <v/>
      </c>
    </row>
    <row r="87" spans="1:10" ht="36.75" customHeight="1" x14ac:dyDescent="0.2">
      <c r="A87" s="123"/>
      <c r="B87" s="128" t="s">
        <v>116</v>
      </c>
      <c r="C87" s="190" t="s">
        <v>117</v>
      </c>
      <c r="D87" s="191"/>
      <c r="E87" s="191"/>
      <c r="F87" s="134" t="s">
        <v>25</v>
      </c>
      <c r="G87" s="135"/>
      <c r="H87" s="135"/>
      <c r="I87" s="135">
        <f>'SO 01 D.1.01.1 Pol'!G924</f>
        <v>0</v>
      </c>
      <c r="J87" s="132" t="str">
        <f>IF(I140=0,"",I87/I140*100)</f>
        <v/>
      </c>
    </row>
    <row r="88" spans="1:10" ht="36.75" customHeight="1" x14ac:dyDescent="0.2">
      <c r="A88" s="123"/>
      <c r="B88" s="128" t="s">
        <v>118</v>
      </c>
      <c r="C88" s="190" t="s">
        <v>119</v>
      </c>
      <c r="D88" s="191"/>
      <c r="E88" s="191"/>
      <c r="F88" s="134" t="s">
        <v>25</v>
      </c>
      <c r="G88" s="135"/>
      <c r="H88" s="135"/>
      <c r="I88" s="135">
        <f>'SO 01 D.1.01.1 Pol'!G937</f>
        <v>0</v>
      </c>
      <c r="J88" s="132" t="str">
        <f>IF(I140=0,"",I88/I140*100)</f>
        <v/>
      </c>
    </row>
    <row r="89" spans="1:10" ht="36.75" customHeight="1" x14ac:dyDescent="0.2">
      <c r="A89" s="123"/>
      <c r="B89" s="128" t="s">
        <v>120</v>
      </c>
      <c r="C89" s="190" t="s">
        <v>121</v>
      </c>
      <c r="D89" s="191"/>
      <c r="E89" s="191"/>
      <c r="F89" s="134" t="s">
        <v>25</v>
      </c>
      <c r="G89" s="135"/>
      <c r="H89" s="135"/>
      <c r="I89" s="135">
        <f>'SO 01 D.1.01.1 Pol'!G947+'SO 01 D.1.01.4b Pol'!G23</f>
        <v>0</v>
      </c>
      <c r="J89" s="132" t="str">
        <f>IF(I140=0,"",I89/I140*100)</f>
        <v/>
      </c>
    </row>
    <row r="90" spans="1:10" ht="36.75" customHeight="1" x14ac:dyDescent="0.2">
      <c r="A90" s="123"/>
      <c r="B90" s="128" t="s">
        <v>122</v>
      </c>
      <c r="C90" s="190" t="s">
        <v>123</v>
      </c>
      <c r="D90" s="191"/>
      <c r="E90" s="191"/>
      <c r="F90" s="134" t="s">
        <v>25</v>
      </c>
      <c r="G90" s="135"/>
      <c r="H90" s="135"/>
      <c r="I90" s="135">
        <f>'SO 01 D.1.01.4a Pol'!G8</f>
        <v>0</v>
      </c>
      <c r="J90" s="132" t="str">
        <f>IF(I140=0,"",I90/I140*100)</f>
        <v/>
      </c>
    </row>
    <row r="91" spans="1:10" ht="36.75" customHeight="1" x14ac:dyDescent="0.2">
      <c r="A91" s="123"/>
      <c r="B91" s="128" t="s">
        <v>124</v>
      </c>
      <c r="C91" s="190" t="s">
        <v>125</v>
      </c>
      <c r="D91" s="191"/>
      <c r="E91" s="191"/>
      <c r="F91" s="134" t="s">
        <v>25</v>
      </c>
      <c r="G91" s="135"/>
      <c r="H91" s="135"/>
      <c r="I91" s="135">
        <f>'SO 01 D.1.01.4a Pol'!G96</f>
        <v>0</v>
      </c>
      <c r="J91" s="132" t="str">
        <f>IF(I140=0,"",I91/I140*100)</f>
        <v/>
      </c>
    </row>
    <row r="92" spans="1:10" ht="36.75" customHeight="1" x14ac:dyDescent="0.2">
      <c r="A92" s="123"/>
      <c r="B92" s="128" t="s">
        <v>126</v>
      </c>
      <c r="C92" s="190" t="s">
        <v>127</v>
      </c>
      <c r="D92" s="191"/>
      <c r="E92" s="191"/>
      <c r="F92" s="134" t="s">
        <v>25</v>
      </c>
      <c r="G92" s="135"/>
      <c r="H92" s="135"/>
      <c r="I92" s="135">
        <f>'SO 01 D.1.01.4a Pol'!G204</f>
        <v>0</v>
      </c>
      <c r="J92" s="132" t="str">
        <f>IF(I140=0,"",I92/I140*100)</f>
        <v/>
      </c>
    </row>
    <row r="93" spans="1:10" ht="36.75" customHeight="1" x14ac:dyDescent="0.2">
      <c r="A93" s="123"/>
      <c r="B93" s="128" t="s">
        <v>128</v>
      </c>
      <c r="C93" s="190" t="s">
        <v>129</v>
      </c>
      <c r="D93" s="191"/>
      <c r="E93" s="191"/>
      <c r="F93" s="134" t="s">
        <v>25</v>
      </c>
      <c r="G93" s="135"/>
      <c r="H93" s="135"/>
      <c r="I93" s="135">
        <f>'SO 01 D.1.01.4b Pol'!G38</f>
        <v>0</v>
      </c>
      <c r="J93" s="132" t="str">
        <f>IF(I140=0,"",I93/I140*100)</f>
        <v/>
      </c>
    </row>
    <row r="94" spans="1:10" ht="36.75" customHeight="1" x14ac:dyDescent="0.2">
      <c r="A94" s="123"/>
      <c r="B94" s="128" t="s">
        <v>130</v>
      </c>
      <c r="C94" s="190" t="s">
        <v>131</v>
      </c>
      <c r="D94" s="191"/>
      <c r="E94" s="191"/>
      <c r="F94" s="134" t="s">
        <v>25</v>
      </c>
      <c r="G94" s="135"/>
      <c r="H94" s="135"/>
      <c r="I94" s="135">
        <f>'SO 01 D.1.01.4b Pol'!G57</f>
        <v>0</v>
      </c>
      <c r="J94" s="132" t="str">
        <f>IF(I140=0,"",I94/I140*100)</f>
        <v/>
      </c>
    </row>
    <row r="95" spans="1:10" ht="36.75" customHeight="1" x14ac:dyDescent="0.2">
      <c r="A95" s="123"/>
      <c r="B95" s="128" t="s">
        <v>132</v>
      </c>
      <c r="C95" s="190" t="s">
        <v>133</v>
      </c>
      <c r="D95" s="191"/>
      <c r="E95" s="191"/>
      <c r="F95" s="134" t="s">
        <v>25</v>
      </c>
      <c r="G95" s="135"/>
      <c r="H95" s="135"/>
      <c r="I95" s="135">
        <f>'SO 01 D.1.01.4b Pol'!G80</f>
        <v>0</v>
      </c>
      <c r="J95" s="132" t="str">
        <f>IF(I140=0,"",I95/I140*100)</f>
        <v/>
      </c>
    </row>
    <row r="96" spans="1:10" ht="36.75" customHeight="1" x14ac:dyDescent="0.2">
      <c r="A96" s="123"/>
      <c r="B96" s="128" t="s">
        <v>134</v>
      </c>
      <c r="C96" s="190" t="s">
        <v>135</v>
      </c>
      <c r="D96" s="191"/>
      <c r="E96" s="191"/>
      <c r="F96" s="134" t="s">
        <v>25</v>
      </c>
      <c r="G96" s="135"/>
      <c r="H96" s="135"/>
      <c r="I96" s="135">
        <f>'SO 01 D.1.01.1 Pol'!G1014</f>
        <v>0</v>
      </c>
      <c r="J96" s="132" t="str">
        <f>IF(I140=0,"",I96/I140*100)</f>
        <v/>
      </c>
    </row>
    <row r="97" spans="1:10" ht="36.75" customHeight="1" x14ac:dyDescent="0.2">
      <c r="A97" s="123"/>
      <c r="B97" s="128" t="s">
        <v>136</v>
      </c>
      <c r="C97" s="190" t="s">
        <v>137</v>
      </c>
      <c r="D97" s="191"/>
      <c r="E97" s="191"/>
      <c r="F97" s="134" t="s">
        <v>25</v>
      </c>
      <c r="G97" s="135"/>
      <c r="H97" s="135"/>
      <c r="I97" s="135">
        <f>'SO 01 D.1.01.1 Pol'!G1027</f>
        <v>0</v>
      </c>
      <c r="J97" s="132" t="str">
        <f>IF(I140=0,"",I97/I140*100)</f>
        <v/>
      </c>
    </row>
    <row r="98" spans="1:10" ht="36.75" customHeight="1" x14ac:dyDescent="0.2">
      <c r="A98" s="123"/>
      <c r="B98" s="128" t="s">
        <v>138</v>
      </c>
      <c r="C98" s="190" t="s">
        <v>139</v>
      </c>
      <c r="D98" s="191"/>
      <c r="E98" s="191"/>
      <c r="F98" s="134" t="s">
        <v>25</v>
      </c>
      <c r="G98" s="135"/>
      <c r="H98" s="135"/>
      <c r="I98" s="135">
        <f>'SO 01 D.1.01.1 Pol'!G1035</f>
        <v>0</v>
      </c>
      <c r="J98" s="132" t="str">
        <f>IF(I140=0,"",I98/I140*100)</f>
        <v/>
      </c>
    </row>
    <row r="99" spans="1:10" ht="36.75" customHeight="1" x14ac:dyDescent="0.2">
      <c r="A99" s="123"/>
      <c r="B99" s="128" t="s">
        <v>140</v>
      </c>
      <c r="C99" s="190" t="s">
        <v>141</v>
      </c>
      <c r="D99" s="191"/>
      <c r="E99" s="191"/>
      <c r="F99" s="134" t="s">
        <v>25</v>
      </c>
      <c r="G99" s="135"/>
      <c r="H99" s="135"/>
      <c r="I99" s="135">
        <f>'SO 01 D.1.01.1 Pol'!G1059</f>
        <v>0</v>
      </c>
      <c r="J99" s="132" t="str">
        <f>IF(I140=0,"",I99/I140*100)</f>
        <v/>
      </c>
    </row>
    <row r="100" spans="1:10" ht="36.75" customHeight="1" x14ac:dyDescent="0.2">
      <c r="A100" s="123"/>
      <c r="B100" s="128" t="s">
        <v>142</v>
      </c>
      <c r="C100" s="190" t="s">
        <v>143</v>
      </c>
      <c r="D100" s="191"/>
      <c r="E100" s="191"/>
      <c r="F100" s="134" t="s">
        <v>25</v>
      </c>
      <c r="G100" s="135"/>
      <c r="H100" s="135"/>
      <c r="I100" s="135">
        <f>'SO 01 D.1.01.4a Pol'!G258</f>
        <v>0</v>
      </c>
      <c r="J100" s="132" t="str">
        <f>IF(I140=0,"",I100/I140*100)</f>
        <v/>
      </c>
    </row>
    <row r="101" spans="1:10" ht="36.75" customHeight="1" x14ac:dyDescent="0.2">
      <c r="A101" s="123"/>
      <c r="B101" s="128" t="s">
        <v>142</v>
      </c>
      <c r="C101" s="190" t="s">
        <v>144</v>
      </c>
      <c r="D101" s="191"/>
      <c r="E101" s="191"/>
      <c r="F101" s="134" t="s">
        <v>25</v>
      </c>
      <c r="G101" s="135"/>
      <c r="H101" s="135"/>
      <c r="I101" s="135">
        <f>'SO 01 D.1.01.1 Pol'!G1070+'SO 01 D.1.01.4b Pol'!G109</f>
        <v>0</v>
      </c>
      <c r="J101" s="132" t="str">
        <f>IF(I140=0,"",I101/I140*100)</f>
        <v/>
      </c>
    </row>
    <row r="102" spans="1:10" ht="36.75" customHeight="1" x14ac:dyDescent="0.2">
      <c r="A102" s="123"/>
      <c r="B102" s="128" t="s">
        <v>145</v>
      </c>
      <c r="C102" s="190" t="s">
        <v>146</v>
      </c>
      <c r="D102" s="191"/>
      <c r="E102" s="191"/>
      <c r="F102" s="134" t="s">
        <v>25</v>
      </c>
      <c r="G102" s="135"/>
      <c r="H102" s="135"/>
      <c r="I102" s="135">
        <f>'SO 01 D.1.01.1 Pol'!G1094</f>
        <v>0</v>
      </c>
      <c r="J102" s="132" t="str">
        <f>IF(I140=0,"",I102/I140*100)</f>
        <v/>
      </c>
    </row>
    <row r="103" spans="1:10" ht="36.75" customHeight="1" x14ac:dyDescent="0.2">
      <c r="A103" s="123"/>
      <c r="B103" s="128" t="s">
        <v>147</v>
      </c>
      <c r="C103" s="190" t="s">
        <v>148</v>
      </c>
      <c r="D103" s="191"/>
      <c r="E103" s="191"/>
      <c r="F103" s="134" t="s">
        <v>25</v>
      </c>
      <c r="G103" s="135"/>
      <c r="H103" s="135"/>
      <c r="I103" s="135">
        <f>'SO 01 D.1.01.1 Pol'!G1169</f>
        <v>0</v>
      </c>
      <c r="J103" s="132" t="str">
        <f>IF(I140=0,"",I103/I140*100)</f>
        <v/>
      </c>
    </row>
    <row r="104" spans="1:10" ht="36.75" customHeight="1" x14ac:dyDescent="0.2">
      <c r="A104" s="123"/>
      <c r="B104" s="128" t="s">
        <v>149</v>
      </c>
      <c r="C104" s="190" t="s">
        <v>150</v>
      </c>
      <c r="D104" s="191"/>
      <c r="E104" s="191"/>
      <c r="F104" s="134" t="s">
        <v>25</v>
      </c>
      <c r="G104" s="135"/>
      <c r="H104" s="135"/>
      <c r="I104" s="135">
        <f>'SO 01 D.1.01.1 Pol'!G1186</f>
        <v>0</v>
      </c>
      <c r="J104" s="132" t="str">
        <f>IF(I140=0,"",I104/I140*100)</f>
        <v/>
      </c>
    </row>
    <row r="105" spans="1:10" ht="36.75" customHeight="1" x14ac:dyDescent="0.2">
      <c r="A105" s="123"/>
      <c r="B105" s="128" t="s">
        <v>151</v>
      </c>
      <c r="C105" s="190" t="s">
        <v>152</v>
      </c>
      <c r="D105" s="191"/>
      <c r="E105" s="191"/>
      <c r="F105" s="134" t="s">
        <v>25</v>
      </c>
      <c r="G105" s="135"/>
      <c r="H105" s="135"/>
      <c r="I105" s="135">
        <f>'SO 01 D.1.01.1 Pol'!G1220</f>
        <v>0</v>
      </c>
      <c r="J105" s="132" t="str">
        <f>IF(I140=0,"",I105/I140*100)</f>
        <v/>
      </c>
    </row>
    <row r="106" spans="1:10" ht="36.75" customHeight="1" x14ac:dyDescent="0.2">
      <c r="A106" s="123"/>
      <c r="B106" s="128" t="s">
        <v>153</v>
      </c>
      <c r="C106" s="190" t="s">
        <v>154</v>
      </c>
      <c r="D106" s="191"/>
      <c r="E106" s="191"/>
      <c r="F106" s="134" t="s">
        <v>25</v>
      </c>
      <c r="G106" s="135"/>
      <c r="H106" s="135"/>
      <c r="I106" s="135">
        <f>'SO 01 D.1.01.1 Pol'!G1316</f>
        <v>0</v>
      </c>
      <c r="J106" s="132" t="str">
        <f>IF(I140=0,"",I106/I140*100)</f>
        <v/>
      </c>
    </row>
    <row r="107" spans="1:10" ht="36.75" customHeight="1" x14ac:dyDescent="0.2">
      <c r="A107" s="123"/>
      <c r="B107" s="128" t="s">
        <v>155</v>
      </c>
      <c r="C107" s="190" t="s">
        <v>156</v>
      </c>
      <c r="D107" s="191"/>
      <c r="E107" s="191"/>
      <c r="F107" s="134" t="s">
        <v>25</v>
      </c>
      <c r="G107" s="135"/>
      <c r="H107" s="135"/>
      <c r="I107" s="135">
        <f>'SO 01 D.1.01.1 Pol'!G1359</f>
        <v>0</v>
      </c>
      <c r="J107" s="132" t="str">
        <f>IF(I140=0,"",I107/I140*100)</f>
        <v/>
      </c>
    </row>
    <row r="108" spans="1:10" ht="36.75" customHeight="1" x14ac:dyDescent="0.2">
      <c r="A108" s="123"/>
      <c r="B108" s="128" t="s">
        <v>157</v>
      </c>
      <c r="C108" s="190" t="s">
        <v>158</v>
      </c>
      <c r="D108" s="191"/>
      <c r="E108" s="191"/>
      <c r="F108" s="134" t="s">
        <v>25</v>
      </c>
      <c r="G108" s="135"/>
      <c r="H108" s="135"/>
      <c r="I108" s="135">
        <f>'SO 01 D.1.01.1 Pol'!G1366</f>
        <v>0</v>
      </c>
      <c r="J108" s="132" t="str">
        <f>IF(I140=0,"",I108/I140*100)</f>
        <v/>
      </c>
    </row>
    <row r="109" spans="1:10" ht="36.75" customHeight="1" x14ac:dyDescent="0.2">
      <c r="A109" s="123"/>
      <c r="B109" s="128" t="s">
        <v>159</v>
      </c>
      <c r="C109" s="190" t="s">
        <v>160</v>
      </c>
      <c r="D109" s="191"/>
      <c r="E109" s="191"/>
      <c r="F109" s="134" t="s">
        <v>25</v>
      </c>
      <c r="G109" s="135"/>
      <c r="H109" s="135"/>
      <c r="I109" s="135">
        <f>'SO 01 D.1.01.1 Pol'!G1428</f>
        <v>0</v>
      </c>
      <c r="J109" s="132" t="str">
        <f>IF(I140=0,"",I109/I140*100)</f>
        <v/>
      </c>
    </row>
    <row r="110" spans="1:10" ht="36.75" customHeight="1" x14ac:dyDescent="0.2">
      <c r="A110" s="123"/>
      <c r="B110" s="128" t="s">
        <v>161</v>
      </c>
      <c r="C110" s="190" t="s">
        <v>162</v>
      </c>
      <c r="D110" s="191"/>
      <c r="E110" s="191"/>
      <c r="F110" s="134" t="s">
        <v>25</v>
      </c>
      <c r="G110" s="135"/>
      <c r="H110" s="135"/>
      <c r="I110" s="135">
        <f>'SO 01 D.1.01.1 Pol'!G1434</f>
        <v>0</v>
      </c>
      <c r="J110" s="132" t="str">
        <f>IF(I140=0,"",I110/I140*100)</f>
        <v/>
      </c>
    </row>
    <row r="111" spans="1:10" ht="36.75" customHeight="1" x14ac:dyDescent="0.2">
      <c r="A111" s="123"/>
      <c r="B111" s="128" t="s">
        <v>163</v>
      </c>
      <c r="C111" s="190" t="s">
        <v>164</v>
      </c>
      <c r="D111" s="191"/>
      <c r="E111" s="191"/>
      <c r="F111" s="134" t="s">
        <v>26</v>
      </c>
      <c r="G111" s="135"/>
      <c r="H111" s="135"/>
      <c r="I111" s="135">
        <f>'SO 01 D.1.01.4h Pol'!G8</f>
        <v>0</v>
      </c>
      <c r="J111" s="132" t="str">
        <f>IF(I140=0,"",I111/I140*100)</f>
        <v/>
      </c>
    </row>
    <row r="112" spans="1:10" ht="36.75" customHeight="1" x14ac:dyDescent="0.2">
      <c r="A112" s="123"/>
      <c r="B112" s="128" t="s">
        <v>163</v>
      </c>
      <c r="C112" s="190" t="s">
        <v>165</v>
      </c>
      <c r="D112" s="191"/>
      <c r="E112" s="191"/>
      <c r="F112" s="134" t="s">
        <v>26</v>
      </c>
      <c r="G112" s="135"/>
      <c r="H112" s="135"/>
      <c r="I112" s="135">
        <f>'SO 01 D.1.01.4d Pol'!G8</f>
        <v>0</v>
      </c>
      <c r="J112" s="132" t="str">
        <f>IF(I140=0,"",I112/I140*100)</f>
        <v/>
      </c>
    </row>
    <row r="113" spans="1:10" ht="36.75" customHeight="1" x14ac:dyDescent="0.2">
      <c r="A113" s="123"/>
      <c r="B113" s="128" t="s">
        <v>166</v>
      </c>
      <c r="C113" s="190" t="s">
        <v>167</v>
      </c>
      <c r="D113" s="191"/>
      <c r="E113" s="191"/>
      <c r="F113" s="134" t="s">
        <v>26</v>
      </c>
      <c r="G113" s="135"/>
      <c r="H113" s="135"/>
      <c r="I113" s="135">
        <f>'SO 01 D.1.01.4f Pol'!G8</f>
        <v>0</v>
      </c>
      <c r="J113" s="132" t="str">
        <f>IF(I140=0,"",I113/I140*100)</f>
        <v/>
      </c>
    </row>
    <row r="114" spans="1:10" ht="36.75" customHeight="1" x14ac:dyDescent="0.2">
      <c r="A114" s="123"/>
      <c r="B114" s="128" t="s">
        <v>168</v>
      </c>
      <c r="C114" s="190" t="s">
        <v>169</v>
      </c>
      <c r="D114" s="191"/>
      <c r="E114" s="191"/>
      <c r="F114" s="134" t="s">
        <v>26</v>
      </c>
      <c r="G114" s="135"/>
      <c r="H114" s="135"/>
      <c r="I114" s="135">
        <f>'SO 01 D.1.01.4d Pol'!G33</f>
        <v>0</v>
      </c>
      <c r="J114" s="132" t="str">
        <f>IF(I140=0,"",I114/I140*100)</f>
        <v/>
      </c>
    </row>
    <row r="115" spans="1:10" ht="36.75" customHeight="1" x14ac:dyDescent="0.2">
      <c r="A115" s="123"/>
      <c r="B115" s="128" t="s">
        <v>170</v>
      </c>
      <c r="C115" s="190" t="s">
        <v>171</v>
      </c>
      <c r="D115" s="191"/>
      <c r="E115" s="191"/>
      <c r="F115" s="134" t="s">
        <v>26</v>
      </c>
      <c r="G115" s="135"/>
      <c r="H115" s="135"/>
      <c r="I115" s="135">
        <f>'SO 01 D.1.01.4h Pol'!G29</f>
        <v>0</v>
      </c>
      <c r="J115" s="132" t="str">
        <f>IF(I140=0,"",I115/I140*100)</f>
        <v/>
      </c>
    </row>
    <row r="116" spans="1:10" ht="36.75" customHeight="1" x14ac:dyDescent="0.2">
      <c r="A116" s="123"/>
      <c r="B116" s="128" t="s">
        <v>172</v>
      </c>
      <c r="C116" s="190" t="s">
        <v>173</v>
      </c>
      <c r="D116" s="191"/>
      <c r="E116" s="191"/>
      <c r="F116" s="134" t="s">
        <v>26</v>
      </c>
      <c r="G116" s="135"/>
      <c r="H116" s="135"/>
      <c r="I116" s="135">
        <f>'SO 01 D.1.01.4d Pol'!G42</f>
        <v>0</v>
      </c>
      <c r="J116" s="132" t="str">
        <f>IF(I140=0,"",I116/I140*100)</f>
        <v/>
      </c>
    </row>
    <row r="117" spans="1:10" ht="36.75" customHeight="1" x14ac:dyDescent="0.2">
      <c r="A117" s="123"/>
      <c r="B117" s="128" t="s">
        <v>174</v>
      </c>
      <c r="C117" s="190" t="s">
        <v>175</v>
      </c>
      <c r="D117" s="191"/>
      <c r="E117" s="191"/>
      <c r="F117" s="134" t="s">
        <v>26</v>
      </c>
      <c r="G117" s="135"/>
      <c r="H117" s="135"/>
      <c r="I117" s="135">
        <f>'SO 01 D.1.01.4e Pol'!G65</f>
        <v>0</v>
      </c>
      <c r="J117" s="132" t="str">
        <f>IF(I140=0,"",I117/I140*100)</f>
        <v/>
      </c>
    </row>
    <row r="118" spans="1:10" ht="36.75" customHeight="1" x14ac:dyDescent="0.2">
      <c r="A118" s="123"/>
      <c r="B118" s="128" t="s">
        <v>176</v>
      </c>
      <c r="C118" s="190" t="s">
        <v>177</v>
      </c>
      <c r="D118" s="191"/>
      <c r="E118" s="191"/>
      <c r="F118" s="134" t="s">
        <v>26</v>
      </c>
      <c r="G118" s="135"/>
      <c r="H118" s="135"/>
      <c r="I118" s="135">
        <f>'SO 01 D.1.01.4f Pol'!G62</f>
        <v>0</v>
      </c>
      <c r="J118" s="132" t="str">
        <f>IF(I140=0,"",I118/I140*100)</f>
        <v/>
      </c>
    </row>
    <row r="119" spans="1:10" ht="36.75" customHeight="1" x14ac:dyDescent="0.2">
      <c r="A119" s="123"/>
      <c r="B119" s="128" t="s">
        <v>178</v>
      </c>
      <c r="C119" s="190" t="s">
        <v>179</v>
      </c>
      <c r="D119" s="191"/>
      <c r="E119" s="191"/>
      <c r="F119" s="134" t="s">
        <v>26</v>
      </c>
      <c r="G119" s="135"/>
      <c r="H119" s="135"/>
      <c r="I119" s="135">
        <f>'SO 01 D.1.01.4h Pol'!G34</f>
        <v>0</v>
      </c>
      <c r="J119" s="132" t="str">
        <f>IF(I140=0,"",I119/I140*100)</f>
        <v/>
      </c>
    </row>
    <row r="120" spans="1:10" ht="36.75" customHeight="1" x14ac:dyDescent="0.2">
      <c r="A120" s="123"/>
      <c r="B120" s="128" t="s">
        <v>180</v>
      </c>
      <c r="C120" s="190" t="s">
        <v>181</v>
      </c>
      <c r="D120" s="191"/>
      <c r="E120" s="191"/>
      <c r="F120" s="134" t="s">
        <v>26</v>
      </c>
      <c r="G120" s="135"/>
      <c r="H120" s="135"/>
      <c r="I120" s="135">
        <f>'SO 01 D.1.01.4d Pol'!G47</f>
        <v>0</v>
      </c>
      <c r="J120" s="132" t="str">
        <f>IF(I140=0,"",I120/I140*100)</f>
        <v/>
      </c>
    </row>
    <row r="121" spans="1:10" ht="36.75" customHeight="1" x14ac:dyDescent="0.2">
      <c r="A121" s="123"/>
      <c r="B121" s="128" t="s">
        <v>182</v>
      </c>
      <c r="C121" s="190" t="s">
        <v>183</v>
      </c>
      <c r="D121" s="191"/>
      <c r="E121" s="191"/>
      <c r="F121" s="134" t="s">
        <v>26</v>
      </c>
      <c r="G121" s="135"/>
      <c r="H121" s="135"/>
      <c r="I121" s="135">
        <f>'SO 01 D.1.01.4d Pol'!G50</f>
        <v>0</v>
      </c>
      <c r="J121" s="132" t="str">
        <f>IF(I140=0,"",I121/I140*100)</f>
        <v/>
      </c>
    </row>
    <row r="122" spans="1:10" ht="36.75" customHeight="1" x14ac:dyDescent="0.2">
      <c r="A122" s="123"/>
      <c r="B122" s="128" t="s">
        <v>184</v>
      </c>
      <c r="C122" s="190" t="s">
        <v>185</v>
      </c>
      <c r="D122" s="191"/>
      <c r="E122" s="191"/>
      <c r="F122" s="134" t="s">
        <v>26</v>
      </c>
      <c r="G122" s="135"/>
      <c r="H122" s="135"/>
      <c r="I122" s="135">
        <f>'SO 01 D.1.01.4f Pol'!G99</f>
        <v>0</v>
      </c>
      <c r="J122" s="132" t="str">
        <f>IF(I140=0,"",I122/I140*100)</f>
        <v/>
      </c>
    </row>
    <row r="123" spans="1:10" ht="36.75" customHeight="1" x14ac:dyDescent="0.2">
      <c r="A123" s="123"/>
      <c r="B123" s="128" t="s">
        <v>186</v>
      </c>
      <c r="C123" s="190" t="s">
        <v>187</v>
      </c>
      <c r="D123" s="191"/>
      <c r="E123" s="191"/>
      <c r="F123" s="134" t="s">
        <v>26</v>
      </c>
      <c r="G123" s="135"/>
      <c r="H123" s="135"/>
      <c r="I123" s="135">
        <f>'SO 01 D.1.01.4h Pol'!G51</f>
        <v>0</v>
      </c>
      <c r="J123" s="132" t="str">
        <f>IF(I140=0,"",I123/I140*100)</f>
        <v/>
      </c>
    </row>
    <row r="124" spans="1:10" ht="36.75" customHeight="1" x14ac:dyDescent="0.2">
      <c r="A124" s="123"/>
      <c r="B124" s="128" t="s">
        <v>188</v>
      </c>
      <c r="C124" s="190" t="s">
        <v>189</v>
      </c>
      <c r="D124" s="191"/>
      <c r="E124" s="191"/>
      <c r="F124" s="134" t="s">
        <v>26</v>
      </c>
      <c r="G124" s="135"/>
      <c r="H124" s="135"/>
      <c r="I124" s="135">
        <f>'SO 01 D.1.01.4h Pol'!G58</f>
        <v>0</v>
      </c>
      <c r="J124" s="132" t="str">
        <f>IF(I140=0,"",I124/I140*100)</f>
        <v/>
      </c>
    </row>
    <row r="125" spans="1:10" ht="36.75" customHeight="1" x14ac:dyDescent="0.2">
      <c r="A125" s="123"/>
      <c r="B125" s="128" t="s">
        <v>190</v>
      </c>
      <c r="C125" s="190" t="s">
        <v>179</v>
      </c>
      <c r="D125" s="191"/>
      <c r="E125" s="191"/>
      <c r="F125" s="134" t="s">
        <v>26</v>
      </c>
      <c r="G125" s="135"/>
      <c r="H125" s="135"/>
      <c r="I125" s="135">
        <f>'SO 01 D.1.01.4d Pol'!G74</f>
        <v>0</v>
      </c>
      <c r="J125" s="132" t="str">
        <f>IF(I140=0,"",I125/I140*100)</f>
        <v/>
      </c>
    </row>
    <row r="126" spans="1:10" ht="36.75" customHeight="1" x14ac:dyDescent="0.2">
      <c r="A126" s="123"/>
      <c r="B126" s="128" t="s">
        <v>191</v>
      </c>
      <c r="C126" s="190" t="s">
        <v>192</v>
      </c>
      <c r="D126" s="191"/>
      <c r="E126" s="191"/>
      <c r="F126" s="134" t="s">
        <v>26</v>
      </c>
      <c r="G126" s="135"/>
      <c r="H126" s="135"/>
      <c r="I126" s="135">
        <f>'SO 01 D.1.01.4e Pol'!G82</f>
        <v>0</v>
      </c>
      <c r="J126" s="132" t="str">
        <f>IF(I140=0,"",I126/I140*100)</f>
        <v/>
      </c>
    </row>
    <row r="127" spans="1:10" ht="36.75" customHeight="1" x14ac:dyDescent="0.2">
      <c r="A127" s="123"/>
      <c r="B127" s="128" t="s">
        <v>193</v>
      </c>
      <c r="C127" s="190" t="s">
        <v>194</v>
      </c>
      <c r="D127" s="191"/>
      <c r="E127" s="191"/>
      <c r="F127" s="134" t="s">
        <v>26</v>
      </c>
      <c r="G127" s="135"/>
      <c r="H127" s="135"/>
      <c r="I127" s="135">
        <f>'SO 01 D.1.01.4f Pol'!G119</f>
        <v>0</v>
      </c>
      <c r="J127" s="132" t="str">
        <f>IF(I140=0,"",I127/I140*100)</f>
        <v/>
      </c>
    </row>
    <row r="128" spans="1:10" ht="36.75" customHeight="1" x14ac:dyDescent="0.2">
      <c r="A128" s="123"/>
      <c r="B128" s="128" t="s">
        <v>195</v>
      </c>
      <c r="C128" s="190" t="s">
        <v>171</v>
      </c>
      <c r="D128" s="191"/>
      <c r="E128" s="191"/>
      <c r="F128" s="134" t="s">
        <v>26</v>
      </c>
      <c r="G128" s="135"/>
      <c r="H128" s="135"/>
      <c r="I128" s="135">
        <f>'SO 01 D.1.01.4h Pol'!G67</f>
        <v>0</v>
      </c>
      <c r="J128" s="132" t="str">
        <f>IF(I140=0,"",I128/I140*100)</f>
        <v/>
      </c>
    </row>
    <row r="129" spans="1:10" ht="36.75" customHeight="1" x14ac:dyDescent="0.2">
      <c r="A129" s="123"/>
      <c r="B129" s="128" t="s">
        <v>196</v>
      </c>
      <c r="C129" s="190" t="s">
        <v>197</v>
      </c>
      <c r="D129" s="191"/>
      <c r="E129" s="191"/>
      <c r="F129" s="134" t="s">
        <v>26</v>
      </c>
      <c r="G129" s="135"/>
      <c r="H129" s="135"/>
      <c r="I129" s="135">
        <f>'SO 01 D.1.01.4h Pol'!G76</f>
        <v>0</v>
      </c>
      <c r="J129" s="132" t="str">
        <f>IF(I140=0,"",I129/I140*100)</f>
        <v/>
      </c>
    </row>
    <row r="130" spans="1:10" ht="36.75" customHeight="1" x14ac:dyDescent="0.2">
      <c r="A130" s="123"/>
      <c r="B130" s="128" t="s">
        <v>198</v>
      </c>
      <c r="C130" s="190" t="s">
        <v>199</v>
      </c>
      <c r="D130" s="191"/>
      <c r="E130" s="191"/>
      <c r="F130" s="134" t="s">
        <v>26</v>
      </c>
      <c r="G130" s="135"/>
      <c r="H130" s="135"/>
      <c r="I130" s="135">
        <f>'SO 01 D.1.01.4f Pol'!G123</f>
        <v>0</v>
      </c>
      <c r="J130" s="132" t="str">
        <f>IF(I140=0,"",I130/I140*100)</f>
        <v/>
      </c>
    </row>
    <row r="131" spans="1:10" ht="36.75" customHeight="1" x14ac:dyDescent="0.2">
      <c r="A131" s="123"/>
      <c r="B131" s="128" t="s">
        <v>200</v>
      </c>
      <c r="C131" s="190" t="s">
        <v>187</v>
      </c>
      <c r="D131" s="191"/>
      <c r="E131" s="191"/>
      <c r="F131" s="134" t="s">
        <v>26</v>
      </c>
      <c r="G131" s="135"/>
      <c r="H131" s="135"/>
      <c r="I131" s="135">
        <f>'SO 01 D.1.01.4d Pol'!G101</f>
        <v>0</v>
      </c>
      <c r="J131" s="132" t="str">
        <f>IF(I140=0,"",I131/I140*100)</f>
        <v/>
      </c>
    </row>
    <row r="132" spans="1:10" ht="36.75" customHeight="1" x14ac:dyDescent="0.2">
      <c r="A132" s="123"/>
      <c r="B132" s="128" t="s">
        <v>201</v>
      </c>
      <c r="C132" s="190" t="s">
        <v>202</v>
      </c>
      <c r="D132" s="191"/>
      <c r="E132" s="191"/>
      <c r="F132" s="134" t="s">
        <v>26</v>
      </c>
      <c r="G132" s="135"/>
      <c r="H132" s="135"/>
      <c r="I132" s="135">
        <f>'SO 01 D.1.01.4d Pol'!G106</f>
        <v>0</v>
      </c>
      <c r="J132" s="132" t="str">
        <f>IF(I140=0,"",I132/I140*100)</f>
        <v/>
      </c>
    </row>
    <row r="133" spans="1:10" ht="36.75" customHeight="1" x14ac:dyDescent="0.2">
      <c r="A133" s="123"/>
      <c r="B133" s="128" t="s">
        <v>96</v>
      </c>
      <c r="C133" s="190" t="s">
        <v>203</v>
      </c>
      <c r="D133" s="191"/>
      <c r="E133" s="191"/>
      <c r="F133" s="134" t="s">
        <v>26</v>
      </c>
      <c r="G133" s="135"/>
      <c r="H133" s="135"/>
      <c r="I133" s="135">
        <f>'SO 01 D.1.01.4d Pol'!G113</f>
        <v>0</v>
      </c>
      <c r="J133" s="132" t="str">
        <f>IF(I140=0,"",I133/I140*100)</f>
        <v/>
      </c>
    </row>
    <row r="134" spans="1:10" ht="36.75" customHeight="1" x14ac:dyDescent="0.2">
      <c r="A134" s="123"/>
      <c r="B134" s="128" t="s">
        <v>204</v>
      </c>
      <c r="C134" s="190" t="s">
        <v>197</v>
      </c>
      <c r="D134" s="191"/>
      <c r="E134" s="191"/>
      <c r="F134" s="134" t="s">
        <v>26</v>
      </c>
      <c r="G134" s="135"/>
      <c r="H134" s="135"/>
      <c r="I134" s="135">
        <f>'SO 01 D.1.01.4d Pol'!G123</f>
        <v>0</v>
      </c>
      <c r="J134" s="132" t="str">
        <f>IF(I140=0,"",I134/I140*100)</f>
        <v/>
      </c>
    </row>
    <row r="135" spans="1:10" ht="36.75" customHeight="1" x14ac:dyDescent="0.2">
      <c r="A135" s="123"/>
      <c r="B135" s="128" t="s">
        <v>205</v>
      </c>
      <c r="C135" s="190" t="s">
        <v>206</v>
      </c>
      <c r="D135" s="191"/>
      <c r="E135" s="191"/>
      <c r="F135" s="134" t="s">
        <v>26</v>
      </c>
      <c r="G135" s="135"/>
      <c r="H135" s="135"/>
      <c r="I135" s="135">
        <f>'SO 01 D.1.01.4c Pol'!G8</f>
        <v>0</v>
      </c>
      <c r="J135" s="132" t="str">
        <f>IF(I140=0,"",I135/I140*100)</f>
        <v/>
      </c>
    </row>
    <row r="136" spans="1:10" ht="36.75" customHeight="1" x14ac:dyDescent="0.2">
      <c r="A136" s="123"/>
      <c r="B136" s="128" t="s">
        <v>207</v>
      </c>
      <c r="C136" s="190" t="s">
        <v>208</v>
      </c>
      <c r="D136" s="191"/>
      <c r="E136" s="191"/>
      <c r="F136" s="134" t="s">
        <v>26</v>
      </c>
      <c r="G136" s="135"/>
      <c r="H136" s="135"/>
      <c r="I136" s="135">
        <f>'SO 01 D.1.01.4e Pol'!G8</f>
        <v>0</v>
      </c>
      <c r="J136" s="132" t="str">
        <f>IF(I140=0,"",I136/I140*100)</f>
        <v/>
      </c>
    </row>
    <row r="137" spans="1:10" ht="36.75" customHeight="1" x14ac:dyDescent="0.2">
      <c r="A137" s="123"/>
      <c r="B137" s="128" t="s">
        <v>209</v>
      </c>
      <c r="C137" s="190" t="s">
        <v>210</v>
      </c>
      <c r="D137" s="191"/>
      <c r="E137" s="191"/>
      <c r="F137" s="134" t="s">
        <v>211</v>
      </c>
      <c r="G137" s="135"/>
      <c r="H137" s="135"/>
      <c r="I137" s="135">
        <f>'SO 01 D.1.01.1 Pol'!G1447</f>
        <v>0</v>
      </c>
      <c r="J137" s="132" t="str">
        <f>IF(I140=0,"",I137/I140*100)</f>
        <v/>
      </c>
    </row>
    <row r="138" spans="1:10" ht="36.75" customHeight="1" x14ac:dyDescent="0.2">
      <c r="A138" s="123"/>
      <c r="B138" s="128" t="s">
        <v>212</v>
      </c>
      <c r="C138" s="190" t="s">
        <v>27</v>
      </c>
      <c r="D138" s="191"/>
      <c r="E138" s="191"/>
      <c r="F138" s="134" t="s">
        <v>212</v>
      </c>
      <c r="G138" s="135"/>
      <c r="H138" s="135"/>
      <c r="I138" s="135">
        <f>'00 00 Naklady'!G8</f>
        <v>0</v>
      </c>
      <c r="J138" s="132" t="str">
        <f>IF(I140=0,"",I138/I140*100)</f>
        <v/>
      </c>
    </row>
    <row r="139" spans="1:10" ht="36.75" customHeight="1" x14ac:dyDescent="0.2">
      <c r="A139" s="123"/>
      <c r="B139" s="128" t="s">
        <v>213</v>
      </c>
      <c r="C139" s="190" t="s">
        <v>28</v>
      </c>
      <c r="D139" s="191"/>
      <c r="E139" s="191"/>
      <c r="F139" s="134" t="s">
        <v>213</v>
      </c>
      <c r="G139" s="135"/>
      <c r="H139" s="135"/>
      <c r="I139" s="135">
        <f>'00 00 Naklady'!G39</f>
        <v>0</v>
      </c>
      <c r="J139" s="132" t="str">
        <f>IF(I140=0,"",I139/I140*100)</f>
        <v/>
      </c>
    </row>
    <row r="140" spans="1:10" ht="25.5" customHeight="1" x14ac:dyDescent="0.2">
      <c r="A140" s="124"/>
      <c r="B140" s="129" t="s">
        <v>1</v>
      </c>
      <c r="C140" s="130"/>
      <c r="D140" s="131"/>
      <c r="E140" s="131"/>
      <c r="F140" s="136"/>
      <c r="G140" s="137"/>
      <c r="H140" s="137"/>
      <c r="I140" s="137">
        <f>SUM(I71:I139)</f>
        <v>0</v>
      </c>
      <c r="J140" s="133">
        <f>SUM(J71:J139)</f>
        <v>0</v>
      </c>
    </row>
    <row r="141" spans="1:10" x14ac:dyDescent="0.2">
      <c r="F141" s="86"/>
      <c r="G141" s="86"/>
      <c r="H141" s="86"/>
      <c r="I141" s="86"/>
      <c r="J141" s="87"/>
    </row>
    <row r="142" spans="1:10" x14ac:dyDescent="0.2">
      <c r="F142" s="86"/>
      <c r="G142" s="86"/>
      <c r="H142" s="86"/>
      <c r="I142" s="86"/>
      <c r="J142" s="87"/>
    </row>
    <row r="143" spans="1:10" x14ac:dyDescent="0.2">
      <c r="F143" s="86"/>
      <c r="G143" s="86"/>
      <c r="H143" s="86"/>
      <c r="I143" s="86"/>
      <c r="J143" s="87"/>
    </row>
  </sheetData>
  <sheetProtection password="E0C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C72:E72"/>
    <mergeCell ref="C73:E73"/>
    <mergeCell ref="C74:E74"/>
    <mergeCell ref="C75:E75"/>
    <mergeCell ref="C76:E76"/>
    <mergeCell ref="C49:E49"/>
    <mergeCell ref="C50:E50"/>
    <mergeCell ref="C51:E51"/>
    <mergeCell ref="B52:E52"/>
    <mergeCell ref="C71:E7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37:E137"/>
    <mergeCell ref="C138:E138"/>
    <mergeCell ref="C139:E139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password="E0C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4"/>
  <sheetViews>
    <sheetView tabSelected="1" workbookViewId="0">
      <pane ySplit="7" topLeftCell="A8" activePane="bottomLeft" state="frozen"/>
      <selection pane="bottomLeft" activeCell="AA30" sqref="AA3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214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216</v>
      </c>
      <c r="AG3" t="s">
        <v>217</v>
      </c>
    </row>
    <row r="4" spans="1:60" ht="24.95" customHeight="1" x14ac:dyDescent="0.2">
      <c r="A4" s="140" t="s">
        <v>9</v>
      </c>
      <c r="B4" s="141" t="s">
        <v>45</v>
      </c>
      <c r="C4" s="257" t="s">
        <v>46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212</v>
      </c>
      <c r="C8" s="183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242</v>
      </c>
      <c r="C9" s="184" t="s">
        <v>243</v>
      </c>
      <c r="D9" s="175" t="s">
        <v>244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247</v>
      </c>
      <c r="Y9" s="147"/>
      <c r="Z9" s="147"/>
      <c r="AA9" s="147"/>
      <c r="AB9" s="147"/>
      <c r="AC9" s="147"/>
      <c r="AD9" s="147"/>
      <c r="AE9" s="147"/>
      <c r="AF9" s="147"/>
      <c r="AG9" s="147" t="s">
        <v>248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1" t="s">
        <v>249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251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252</v>
      </c>
      <c r="C12" s="184" t="s">
        <v>253</v>
      </c>
      <c r="D12" s="175" t="s">
        <v>244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245</v>
      </c>
      <c r="T12" s="179" t="s">
        <v>246</v>
      </c>
      <c r="U12" s="158">
        <v>0</v>
      </c>
      <c r="V12" s="158">
        <f>ROUND(E12*U12,2)</f>
        <v>0</v>
      </c>
      <c r="W12" s="158"/>
      <c r="X12" s="158" t="s">
        <v>247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1" t="s">
        <v>254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250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255</v>
      </c>
      <c r="C15" s="184" t="s">
        <v>256</v>
      </c>
      <c r="D15" s="175" t="s">
        <v>244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245</v>
      </c>
      <c r="T15" s="179" t="s">
        <v>246</v>
      </c>
      <c r="U15" s="158">
        <v>0</v>
      </c>
      <c r="V15" s="158">
        <f>ROUND(E15*U15,2)</f>
        <v>0</v>
      </c>
      <c r="W15" s="158"/>
      <c r="X15" s="158" t="s">
        <v>247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1" t="s">
        <v>257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258</v>
      </c>
      <c r="C18" s="184" t="s">
        <v>259</v>
      </c>
      <c r="D18" s="175" t="s">
        <v>260</v>
      </c>
      <c r="E18" s="176">
        <v>30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245</v>
      </c>
      <c r="T18" s="179" t="s">
        <v>246</v>
      </c>
      <c r="U18" s="158">
        <v>0</v>
      </c>
      <c r="V18" s="158">
        <f>ROUND(E18*U18,2)</f>
        <v>0</v>
      </c>
      <c r="W18" s="158"/>
      <c r="X18" s="158" t="s">
        <v>247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1" t="s">
        <v>1955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Jednání s dotčenými institucemi, s dotčenými orgány státní správy a samosprávy - například zajištění, , dokladů nutných k získání kolaudačního souhlasu, získání kolaudačního souhlasu, povolení a rozhodnutí nutných k ralizací stavby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47" t="s">
        <v>261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Součinnost se všemi zúčastněnými stranami - investorem, budoucím uživatelem, projektantem, zástupci,, organizací státní správy, koordinátorem BOZP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262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250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5</v>
      </c>
      <c r="B23" s="174" t="s">
        <v>263</v>
      </c>
      <c r="C23" s="184" t="s">
        <v>264</v>
      </c>
      <c r="D23" s="175" t="s">
        <v>260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265</v>
      </c>
      <c r="T23" s="179" t="s">
        <v>246</v>
      </c>
      <c r="U23" s="158">
        <v>0</v>
      </c>
      <c r="V23" s="158">
        <f>ROUND(E23*U23,2)</f>
        <v>0</v>
      </c>
      <c r="W23" s="158"/>
      <c r="X23" s="158" t="s">
        <v>247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248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 t="s">
        <v>266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Zpracování harmonogramu stavby včetně průběžné aktualizace, projednání s investorem dle požadavků na provoz areálu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267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250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268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250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7" t="s">
        <v>269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0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270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7" t="s">
        <v>271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250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7" t="s">
        <v>272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250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0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273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250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Technická řešení rozdílů skutečně zjištěného stavu se stavem předpokládaným v PD, technická řešení,, kolizí se skrytými konstrukcemi, které nemohl projektant předvídat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47" t="s">
        <v>274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Zajištění průzkumů, zkoušek, atestů, sond a revizí apod. uvedených v rozhodnutích a v projektové,, dokumetnaci nezbytně nutných k provedení díla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47" t="s">
        <v>275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250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Provedení veškerých měření a zkoušek, revizních zpráv apod. dle platné legislativy a dle SoD, např.,, na termovizní měření stavby, revize plynu, revize hromosvodu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276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250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277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250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278</v>
      </c>
      <c r="C37" s="184" t="s">
        <v>279</v>
      </c>
      <c r="D37" s="175" t="s">
        <v>244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265</v>
      </c>
      <c r="T37" s="179" t="s">
        <v>246</v>
      </c>
      <c r="U37" s="158">
        <v>0</v>
      </c>
      <c r="V37" s="158">
        <f>ROUND(E37*U37,2)</f>
        <v>0</v>
      </c>
      <c r="W37" s="158"/>
      <c r="X37" s="158" t="s">
        <v>247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240</v>
      </c>
      <c r="B39" s="164" t="s">
        <v>213</v>
      </c>
      <c r="C39" s="183" t="s">
        <v>28</v>
      </c>
      <c r="D39" s="165"/>
      <c r="E39" s="166"/>
      <c r="F39" s="167"/>
      <c r="G39" s="167">
        <f>SUMIF(AG40:AG59,"&lt;&gt;NOR",G40:G59)</f>
        <v>0</v>
      </c>
      <c r="H39" s="167"/>
      <c r="I39" s="167">
        <f>SUM(I40:I59)</f>
        <v>0</v>
      </c>
      <c r="J39" s="167"/>
      <c r="K39" s="167">
        <f>SUM(K40:K59)</f>
        <v>0</v>
      </c>
      <c r="L39" s="167"/>
      <c r="M39" s="167">
        <f>SUM(M40:M59)</f>
        <v>0</v>
      </c>
      <c r="N39" s="166"/>
      <c r="O39" s="166">
        <f>SUM(O40:O59)</f>
        <v>0</v>
      </c>
      <c r="P39" s="166"/>
      <c r="Q39" s="166">
        <f>SUM(Q40:Q59)</f>
        <v>0</v>
      </c>
      <c r="R39" s="167"/>
      <c r="S39" s="167"/>
      <c r="T39" s="168"/>
      <c r="U39" s="162"/>
      <c r="V39" s="162">
        <f>SUM(V40:V59)</f>
        <v>0</v>
      </c>
      <c r="W39" s="162"/>
      <c r="X39" s="162"/>
      <c r="AG39" t="s">
        <v>241</v>
      </c>
    </row>
    <row r="40" spans="1:60" outlineLevel="1" x14ac:dyDescent="0.2">
      <c r="A40" s="173">
        <v>7</v>
      </c>
      <c r="B40" s="174" t="s">
        <v>280</v>
      </c>
      <c r="C40" s="184" t="s">
        <v>281</v>
      </c>
      <c r="D40" s="175" t="s">
        <v>260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245</v>
      </c>
      <c r="T40" s="179" t="s">
        <v>246</v>
      </c>
      <c r="U40" s="158">
        <v>0</v>
      </c>
      <c r="V40" s="158">
        <f>ROUND(E40*U40,2)</f>
        <v>0</v>
      </c>
      <c r="W40" s="158"/>
      <c r="X40" s="158" t="s">
        <v>247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282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250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283</v>
      </c>
      <c r="C43" s="184" t="s">
        <v>284</v>
      </c>
      <c r="D43" s="175" t="s">
        <v>244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245</v>
      </c>
      <c r="T43" s="179" t="s">
        <v>246</v>
      </c>
      <c r="U43" s="158">
        <v>0</v>
      </c>
      <c r="V43" s="158">
        <f>ROUND(E43*U43,2)</f>
        <v>0</v>
      </c>
      <c r="W43" s="158"/>
      <c r="X43" s="158" t="s">
        <v>247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1" t="s">
        <v>285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0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9</v>
      </c>
      <c r="B46" s="174" t="s">
        <v>286</v>
      </c>
      <c r="C46" s="184" t="s">
        <v>287</v>
      </c>
      <c r="D46" s="175" t="s">
        <v>244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245</v>
      </c>
      <c r="T46" s="179" t="s">
        <v>246</v>
      </c>
      <c r="U46" s="158">
        <v>0</v>
      </c>
      <c r="V46" s="158">
        <f>ROUND(E46*U46,2)</f>
        <v>0</v>
      </c>
      <c r="W46" s="158"/>
      <c r="X46" s="158" t="s">
        <v>247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54"/>
      <c r="B47" s="155"/>
      <c r="C47" s="251" t="s">
        <v>288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250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0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289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7" t="s">
        <v>290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250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291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250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0" t="str">
        <f>C50</f>
        <v>Zajištění ostrahy majetku a osob v průběhu realizace stavby a až do předání stavby do užívání, např., , kamerový systém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7" t="s">
        <v>292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10</v>
      </c>
      <c r="B53" s="174" t="s">
        <v>293</v>
      </c>
      <c r="C53" s="184" t="s">
        <v>294</v>
      </c>
      <c r="D53" s="175" t="s">
        <v>244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265</v>
      </c>
      <c r="T53" s="179" t="s">
        <v>246</v>
      </c>
      <c r="U53" s="158">
        <v>0</v>
      </c>
      <c r="V53" s="158">
        <f>ROUND(E53*U53,2)</f>
        <v>0</v>
      </c>
      <c r="W53" s="158"/>
      <c r="X53" s="158" t="s">
        <v>247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11</v>
      </c>
      <c r="B55" s="174" t="s">
        <v>168</v>
      </c>
      <c r="C55" s="184" t="s">
        <v>295</v>
      </c>
      <c r="D55" s="175" t="s">
        <v>296</v>
      </c>
      <c r="E55" s="176">
        <v>44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265</v>
      </c>
      <c r="T55" s="179" t="s">
        <v>246</v>
      </c>
      <c r="U55" s="158">
        <v>0</v>
      </c>
      <c r="V55" s="158">
        <f>ROUND(E55*U55,2)</f>
        <v>0</v>
      </c>
      <c r="W55" s="158"/>
      <c r="X55" s="158" t="s">
        <v>247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3">
        <v>12</v>
      </c>
      <c r="B57" s="174" t="s">
        <v>172</v>
      </c>
      <c r="C57" s="184" t="s">
        <v>297</v>
      </c>
      <c r="D57" s="175" t="s">
        <v>296</v>
      </c>
      <c r="E57" s="176">
        <v>100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265</v>
      </c>
      <c r="T57" s="179" t="s">
        <v>246</v>
      </c>
      <c r="U57" s="158">
        <v>0</v>
      </c>
      <c r="V57" s="158">
        <f>ROUND(E57*U57,2)</f>
        <v>0</v>
      </c>
      <c r="W57" s="158"/>
      <c r="X57" s="158" t="s">
        <v>247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1" t="s">
        <v>298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250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50"/>
      <c r="B60" s="151" t="s">
        <v>29</v>
      </c>
      <c r="C60" s="187"/>
      <c r="D60" s="152"/>
      <c r="E60" s="153"/>
      <c r="F60" s="153"/>
      <c r="G60" s="182">
        <f>G8+G39</f>
        <v>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f>SUMIF(L7:L59,#REF!,G7:G59)</f>
        <v>0</v>
      </c>
      <c r="AF60">
        <f>SUMIF(L7:L59,#REF!,G7:G59)</f>
        <v>0</v>
      </c>
      <c r="AG60" t="s">
        <v>300</v>
      </c>
    </row>
    <row r="61" spans="1:60" x14ac:dyDescent="0.2">
      <c r="C61" s="188"/>
      <c r="D61" s="10"/>
      <c r="AG61" t="s">
        <v>301</v>
      </c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mergeCells count="42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21:G21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0:G50"/>
    <mergeCell ref="C34:G34"/>
    <mergeCell ref="C35:G35"/>
    <mergeCell ref="C36:G36"/>
    <mergeCell ref="C38:G38"/>
    <mergeCell ref="C41:G41"/>
    <mergeCell ref="C42:G42"/>
    <mergeCell ref="C44:G44"/>
    <mergeCell ref="C45:G45"/>
    <mergeCell ref="C47:G47"/>
    <mergeCell ref="C48:G48"/>
    <mergeCell ref="C49:G49"/>
    <mergeCell ref="C51:G51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50</v>
      </c>
      <c r="C4" s="257" t="s">
        <v>51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45</v>
      </c>
      <c r="C8" s="183" t="s">
        <v>85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45</v>
      </c>
      <c r="C9" s="184" t="s">
        <v>303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3" t="s">
        <v>240</v>
      </c>
      <c r="B11" s="164" t="s">
        <v>86</v>
      </c>
      <c r="C11" s="183" t="s">
        <v>87</v>
      </c>
      <c r="D11" s="165"/>
      <c r="E11" s="166"/>
      <c r="F11" s="167"/>
      <c r="G11" s="167">
        <f>SUMIF(AG12:AG84,"&lt;&gt;NOR",G12:G84)</f>
        <v>0</v>
      </c>
      <c r="H11" s="167"/>
      <c r="I11" s="167">
        <f>SUM(I12:I84)</f>
        <v>0</v>
      </c>
      <c r="J11" s="167"/>
      <c r="K11" s="167">
        <f>SUM(K12:K84)</f>
        <v>0</v>
      </c>
      <c r="L11" s="167"/>
      <c r="M11" s="167">
        <f>SUM(M12:M84)</f>
        <v>0</v>
      </c>
      <c r="N11" s="166"/>
      <c r="O11" s="166">
        <f>SUM(O12:O84)</f>
        <v>33.739999999999995</v>
      </c>
      <c r="P11" s="166"/>
      <c r="Q11" s="166">
        <f>SUM(Q12:Q84)</f>
        <v>0</v>
      </c>
      <c r="R11" s="167"/>
      <c r="S11" s="167"/>
      <c r="T11" s="168"/>
      <c r="U11" s="162"/>
      <c r="V11" s="162">
        <f>SUM(V12:V84)</f>
        <v>82.85</v>
      </c>
      <c r="W11" s="162"/>
      <c r="X11" s="162"/>
      <c r="AG11" t="s">
        <v>241</v>
      </c>
    </row>
    <row r="12" spans="1:60" ht="33.75" outlineLevel="1" x14ac:dyDescent="0.2">
      <c r="A12" s="173">
        <v>2</v>
      </c>
      <c r="B12" s="174" t="s">
        <v>306</v>
      </c>
      <c r="C12" s="184" t="s">
        <v>307</v>
      </c>
      <c r="D12" s="175" t="s">
        <v>308</v>
      </c>
      <c r="E12" s="176">
        <v>7.8120000000000003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0.30188999999999999</v>
      </c>
      <c r="O12" s="176">
        <f>ROUND(E12*N12,2)</f>
        <v>2.36</v>
      </c>
      <c r="P12" s="176">
        <v>0</v>
      </c>
      <c r="Q12" s="176">
        <f>ROUND(E12*P12,2)</f>
        <v>0</v>
      </c>
      <c r="R12" s="178" t="s">
        <v>309</v>
      </c>
      <c r="S12" s="178" t="s">
        <v>245</v>
      </c>
      <c r="T12" s="179" t="s">
        <v>310</v>
      </c>
      <c r="U12" s="158">
        <v>0.91500000000000004</v>
      </c>
      <c r="V12" s="158">
        <f>ROUND(E12*U12,2)</f>
        <v>7.15</v>
      </c>
      <c r="W12" s="158"/>
      <c r="X12" s="158" t="s">
        <v>304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5" t="s">
        <v>311</v>
      </c>
      <c r="D13" s="160"/>
      <c r="E13" s="161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299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312</v>
      </c>
      <c r="D14" s="160"/>
      <c r="E14" s="161">
        <v>7.8120000000000003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45"/>
      <c r="D15" s="246"/>
      <c r="E15" s="246"/>
      <c r="F15" s="246"/>
      <c r="G15" s="24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251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3</v>
      </c>
      <c r="B16" s="174" t="s">
        <v>313</v>
      </c>
      <c r="C16" s="184" t="s">
        <v>314</v>
      </c>
      <c r="D16" s="175" t="s">
        <v>315</v>
      </c>
      <c r="E16" s="176">
        <v>0.20810000000000001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1.6823999999999999</v>
      </c>
      <c r="O16" s="176">
        <f>ROUND(E16*N16,2)</f>
        <v>0.35</v>
      </c>
      <c r="P16" s="176">
        <v>0</v>
      </c>
      <c r="Q16" s="176">
        <f>ROUND(E16*P16,2)</f>
        <v>0</v>
      </c>
      <c r="R16" s="178" t="s">
        <v>316</v>
      </c>
      <c r="S16" s="178" t="s">
        <v>245</v>
      </c>
      <c r="T16" s="179" t="s">
        <v>310</v>
      </c>
      <c r="U16" s="158">
        <v>6.8680000000000003</v>
      </c>
      <c r="V16" s="158">
        <f>ROUND(E16*U16,2)</f>
        <v>1.43</v>
      </c>
      <c r="W16" s="158"/>
      <c r="X16" s="158" t="s">
        <v>304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60" t="s">
        <v>317</v>
      </c>
      <c r="D17" s="261"/>
      <c r="E17" s="261"/>
      <c r="F17" s="261"/>
      <c r="G17" s="261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318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311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319</v>
      </c>
      <c r="D19" s="160"/>
      <c r="E19" s="161">
        <v>9.715E-2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320</v>
      </c>
      <c r="D20" s="160"/>
      <c r="E20" s="161">
        <v>6.4579999999999999E-2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321</v>
      </c>
      <c r="D21" s="160"/>
      <c r="E21" s="161">
        <v>4.6370000000000001E-2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4</v>
      </c>
      <c r="B23" s="174" t="s">
        <v>322</v>
      </c>
      <c r="C23" s="184" t="s">
        <v>323</v>
      </c>
      <c r="D23" s="175" t="s">
        <v>324</v>
      </c>
      <c r="E23" s="176">
        <v>5.4890000000000001E-2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1.0900000000000001</v>
      </c>
      <c r="O23" s="176">
        <f>ROUND(E23*N23,2)</f>
        <v>0.06</v>
      </c>
      <c r="P23" s="176">
        <v>0</v>
      </c>
      <c r="Q23" s="176">
        <f>ROUND(E23*P23,2)</f>
        <v>0</v>
      </c>
      <c r="R23" s="178" t="s">
        <v>316</v>
      </c>
      <c r="S23" s="178" t="s">
        <v>245</v>
      </c>
      <c r="T23" s="179" t="s">
        <v>310</v>
      </c>
      <c r="U23" s="158">
        <v>20.6</v>
      </c>
      <c r="V23" s="158">
        <f>ROUND(E23*U23,2)</f>
        <v>1.1299999999999999</v>
      </c>
      <c r="W23" s="158"/>
      <c r="X23" s="158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60" t="s">
        <v>325</v>
      </c>
      <c r="D24" s="261"/>
      <c r="E24" s="261"/>
      <c r="F24" s="261"/>
      <c r="G24" s="261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318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185" t="s">
        <v>311</v>
      </c>
      <c r="D25" s="160"/>
      <c r="E25" s="161"/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299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326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299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327</v>
      </c>
      <c r="D27" s="160"/>
      <c r="E27" s="161">
        <v>3.5639999999999998E-2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328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299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329</v>
      </c>
      <c r="D29" s="160"/>
      <c r="E29" s="161">
        <v>1.426E-2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330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299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331</v>
      </c>
      <c r="D31" s="160"/>
      <c r="E31" s="161">
        <v>4.9899999999999996E-3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5</v>
      </c>
      <c r="B33" s="174" t="s">
        <v>332</v>
      </c>
      <c r="C33" s="184" t="s">
        <v>333</v>
      </c>
      <c r="D33" s="175" t="s">
        <v>324</v>
      </c>
      <c r="E33" s="176">
        <v>0.12698000000000001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1.0900000000000001</v>
      </c>
      <c r="O33" s="176">
        <f>ROUND(E33*N33,2)</f>
        <v>0.14000000000000001</v>
      </c>
      <c r="P33" s="176">
        <v>0</v>
      </c>
      <c r="Q33" s="176">
        <f>ROUND(E33*P33,2)</f>
        <v>0</v>
      </c>
      <c r="R33" s="178" t="s">
        <v>316</v>
      </c>
      <c r="S33" s="178" t="s">
        <v>245</v>
      </c>
      <c r="T33" s="179" t="s">
        <v>310</v>
      </c>
      <c r="U33" s="158">
        <v>20.6</v>
      </c>
      <c r="V33" s="158">
        <f>ROUND(E33*U33,2)</f>
        <v>2.62</v>
      </c>
      <c r="W33" s="158"/>
      <c r="X33" s="158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60" t="s">
        <v>325</v>
      </c>
      <c r="D34" s="261"/>
      <c r="E34" s="261"/>
      <c r="F34" s="261"/>
      <c r="G34" s="261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318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311</v>
      </c>
      <c r="D35" s="160"/>
      <c r="E35" s="161"/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299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334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335</v>
      </c>
      <c r="D37" s="160"/>
      <c r="E37" s="161">
        <v>0.11544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330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336</v>
      </c>
      <c r="D39" s="160"/>
      <c r="E39" s="161">
        <v>1.154E-2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6</v>
      </c>
      <c r="B41" s="174" t="s">
        <v>337</v>
      </c>
      <c r="C41" s="184" t="s">
        <v>338</v>
      </c>
      <c r="D41" s="175" t="s">
        <v>324</v>
      </c>
      <c r="E41" s="176">
        <v>0.20477999999999999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1.0900000000000001</v>
      </c>
      <c r="O41" s="176">
        <f>ROUND(E41*N41,2)</f>
        <v>0.22</v>
      </c>
      <c r="P41" s="176">
        <v>0</v>
      </c>
      <c r="Q41" s="176">
        <f>ROUND(E41*P41,2)</f>
        <v>0</v>
      </c>
      <c r="R41" s="178" t="s">
        <v>316</v>
      </c>
      <c r="S41" s="178" t="s">
        <v>245</v>
      </c>
      <c r="T41" s="179" t="s">
        <v>310</v>
      </c>
      <c r="U41" s="158">
        <v>18.8</v>
      </c>
      <c r="V41" s="158">
        <f>ROUND(E41*U41,2)</f>
        <v>3.85</v>
      </c>
      <c r="W41" s="158"/>
      <c r="X41" s="158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60" t="s">
        <v>325</v>
      </c>
      <c r="D42" s="261"/>
      <c r="E42" s="261"/>
      <c r="F42" s="261"/>
      <c r="G42" s="261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318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311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339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299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340</v>
      </c>
      <c r="D45" s="160"/>
      <c r="E45" s="161">
        <v>0.18615999999999999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299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330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341</v>
      </c>
      <c r="D47" s="160"/>
      <c r="E47" s="161">
        <v>1.8620000000000001E-2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299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7</v>
      </c>
      <c r="B49" s="174" t="s">
        <v>342</v>
      </c>
      <c r="C49" s="184" t="s">
        <v>343</v>
      </c>
      <c r="D49" s="175" t="s">
        <v>308</v>
      </c>
      <c r="E49" s="176">
        <v>2.1735000000000002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0.23874999999999999</v>
      </c>
      <c r="O49" s="176">
        <f>ROUND(E49*N49,2)</f>
        <v>0.52</v>
      </c>
      <c r="P49" s="176">
        <v>0</v>
      </c>
      <c r="Q49" s="176">
        <f>ROUND(E49*P49,2)</f>
        <v>0</v>
      </c>
      <c r="R49" s="178" t="s">
        <v>316</v>
      </c>
      <c r="S49" s="178" t="s">
        <v>245</v>
      </c>
      <c r="T49" s="179" t="s">
        <v>310</v>
      </c>
      <c r="U49" s="158">
        <v>0.81100000000000005</v>
      </c>
      <c r="V49" s="158">
        <f>ROUND(E49*U49,2)</f>
        <v>1.76</v>
      </c>
      <c r="W49" s="158"/>
      <c r="X49" s="158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60" t="s">
        <v>344</v>
      </c>
      <c r="D50" s="261"/>
      <c r="E50" s="261"/>
      <c r="F50" s="261"/>
      <c r="G50" s="261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318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345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311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299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346</v>
      </c>
      <c r="D53" s="160"/>
      <c r="E53" s="161">
        <v>2.1735000000000002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3">
        <v>8</v>
      </c>
      <c r="B55" s="174" t="s">
        <v>347</v>
      </c>
      <c r="C55" s="184" t="s">
        <v>348</v>
      </c>
      <c r="D55" s="175" t="s">
        <v>308</v>
      </c>
      <c r="E55" s="176">
        <v>32.588000000000001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0.12268999999999999</v>
      </c>
      <c r="O55" s="176">
        <f>ROUND(E55*N55,2)</f>
        <v>4</v>
      </c>
      <c r="P55" s="176">
        <v>0</v>
      </c>
      <c r="Q55" s="176">
        <f>ROUND(E55*P55,2)</f>
        <v>0</v>
      </c>
      <c r="R55" s="178" t="s">
        <v>309</v>
      </c>
      <c r="S55" s="178" t="s">
        <v>245</v>
      </c>
      <c r="T55" s="179" t="s">
        <v>310</v>
      </c>
      <c r="U55" s="158">
        <v>0.56000000000000005</v>
      </c>
      <c r="V55" s="158">
        <f>ROUND(E55*U55,2)</f>
        <v>18.25</v>
      </c>
      <c r="W55" s="158"/>
      <c r="X55" s="158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54"/>
      <c r="B56" s="155"/>
      <c r="C56" s="260" t="s">
        <v>350</v>
      </c>
      <c r="D56" s="261"/>
      <c r="E56" s="261"/>
      <c r="F56" s="261"/>
      <c r="G56" s="261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318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0" t="str">
        <f>C56</f>
        <v>jednoduché nebo příčky zděné do svislé dřevěné, cihelné, betonové nebo ocelové konstrukce na jakoukoliv maltu vápenocementovou (MVC) nebo cementovou (MC),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311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351</v>
      </c>
      <c r="D58" s="160"/>
      <c r="E58" s="161">
        <v>34.188000000000002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352</v>
      </c>
      <c r="D59" s="160"/>
      <c r="E59" s="161">
        <v>-1.6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9</v>
      </c>
      <c r="B61" s="174" t="s">
        <v>353</v>
      </c>
      <c r="C61" s="184" t="s">
        <v>354</v>
      </c>
      <c r="D61" s="175" t="s">
        <v>355</v>
      </c>
      <c r="E61" s="176">
        <v>6.72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1.0200000000000001E-3</v>
      </c>
      <c r="O61" s="176">
        <f>ROUND(E61*N61,2)</f>
        <v>0.01</v>
      </c>
      <c r="P61" s="176">
        <v>0</v>
      </c>
      <c r="Q61" s="176">
        <f>ROUND(E61*P61,2)</f>
        <v>0</v>
      </c>
      <c r="R61" s="178" t="s">
        <v>309</v>
      </c>
      <c r="S61" s="178" t="s">
        <v>245</v>
      </c>
      <c r="T61" s="179" t="s">
        <v>310</v>
      </c>
      <c r="U61" s="158">
        <v>0.22</v>
      </c>
      <c r="V61" s="158">
        <f>ROUND(E61*U61,2)</f>
        <v>1.48</v>
      </c>
      <c r="W61" s="158"/>
      <c r="X61" s="158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0" t="s">
        <v>356</v>
      </c>
      <c r="D62" s="261"/>
      <c r="E62" s="261"/>
      <c r="F62" s="261"/>
      <c r="G62" s="261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318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7" t="s">
        <v>357</v>
      </c>
      <c r="D63" s="248"/>
      <c r="E63" s="248"/>
      <c r="F63" s="248"/>
      <c r="G63" s="24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311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299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358</v>
      </c>
      <c r="D65" s="160"/>
      <c r="E65" s="161">
        <v>6.72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5"/>
      <c r="D66" s="246"/>
      <c r="E66" s="246"/>
      <c r="F66" s="246"/>
      <c r="G66" s="246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10</v>
      </c>
      <c r="B67" s="174" t="s">
        <v>359</v>
      </c>
      <c r="C67" s="184" t="s">
        <v>360</v>
      </c>
      <c r="D67" s="175" t="s">
        <v>308</v>
      </c>
      <c r="E67" s="176">
        <v>2.2999999999999998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0.15679999999999999</v>
      </c>
      <c r="O67" s="176">
        <f>ROUND(E67*N67,2)</f>
        <v>0.36</v>
      </c>
      <c r="P67" s="176">
        <v>0</v>
      </c>
      <c r="Q67" s="176">
        <f>ROUND(E67*P67,2)</f>
        <v>0</v>
      </c>
      <c r="R67" s="178" t="s">
        <v>309</v>
      </c>
      <c r="S67" s="178" t="s">
        <v>245</v>
      </c>
      <c r="T67" s="179" t="s">
        <v>310</v>
      </c>
      <c r="U67" s="158">
        <v>1.2225999999999999</v>
      </c>
      <c r="V67" s="158">
        <f>ROUND(E67*U67,2)</f>
        <v>2.81</v>
      </c>
      <c r="W67" s="158"/>
      <c r="X67" s="158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60" t="s">
        <v>361</v>
      </c>
      <c r="D68" s="261"/>
      <c r="E68" s="261"/>
      <c r="F68" s="261"/>
      <c r="G68" s="261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318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311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362</v>
      </c>
      <c r="D70" s="160"/>
      <c r="E70" s="161">
        <v>0.80959999999999999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299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363</v>
      </c>
      <c r="D71" s="160"/>
      <c r="E71" s="161">
        <v>0.71760000000000002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299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364</v>
      </c>
      <c r="D72" s="160"/>
      <c r="E72" s="161">
        <v>0.77280000000000004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299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11</v>
      </c>
      <c r="B74" s="174" t="s">
        <v>365</v>
      </c>
      <c r="C74" s="184" t="s">
        <v>366</v>
      </c>
      <c r="D74" s="175" t="s">
        <v>308</v>
      </c>
      <c r="E74" s="176">
        <v>3.45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5.4200000000000003E-3</v>
      </c>
      <c r="O74" s="176">
        <f>ROUND(E74*N74,2)</f>
        <v>0.02</v>
      </c>
      <c r="P74" s="176">
        <v>0</v>
      </c>
      <c r="Q74" s="176">
        <f>ROUND(E74*P74,2)</f>
        <v>0</v>
      </c>
      <c r="R74" s="178" t="s">
        <v>309</v>
      </c>
      <c r="S74" s="178" t="s">
        <v>245</v>
      </c>
      <c r="T74" s="179" t="s">
        <v>310</v>
      </c>
      <c r="U74" s="158">
        <v>0.89205000000000001</v>
      </c>
      <c r="V74" s="158">
        <f>ROUND(E74*U74,2)</f>
        <v>3.08</v>
      </c>
      <c r="W74" s="158"/>
      <c r="X74" s="158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54"/>
      <c r="B75" s="155"/>
      <c r="C75" s="260" t="s">
        <v>367</v>
      </c>
      <c r="D75" s="261"/>
      <c r="E75" s="261"/>
      <c r="F75" s="261"/>
      <c r="G75" s="261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318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80" t="str">
        <f>C75</f>
        <v>plentování potrubí, válcovaných nosníků, výklenků nebo nik, jakéhokoliv tvaru, na jakoukoliv maltu, s potřebným vypnutím pletiva, přetažením a zakotvením drátů a provedení postřiku maltou,</v>
      </c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5" t="s">
        <v>311</v>
      </c>
      <c r="D76" s="160"/>
      <c r="E76" s="161"/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299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5" t="s">
        <v>368</v>
      </c>
      <c r="D77" s="160"/>
      <c r="E77" s="161">
        <v>1.2143999999999999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299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369</v>
      </c>
      <c r="D78" s="160"/>
      <c r="E78" s="161">
        <v>1.0764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370</v>
      </c>
      <c r="D79" s="160"/>
      <c r="E79" s="161">
        <v>1.1592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12</v>
      </c>
      <c r="B81" s="174" t="s">
        <v>371</v>
      </c>
      <c r="C81" s="184" t="s">
        <v>372</v>
      </c>
      <c r="D81" s="175" t="s">
        <v>373</v>
      </c>
      <c r="E81" s="176">
        <v>10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2.5698099999999999</v>
      </c>
      <c r="O81" s="176">
        <f>ROUND(E81*N81,2)</f>
        <v>25.7</v>
      </c>
      <c r="P81" s="176">
        <v>0</v>
      </c>
      <c r="Q81" s="176">
        <f>ROUND(E81*P81,2)</f>
        <v>0</v>
      </c>
      <c r="R81" s="178"/>
      <c r="S81" s="178" t="s">
        <v>265</v>
      </c>
      <c r="T81" s="179" t="s">
        <v>246</v>
      </c>
      <c r="U81" s="158">
        <v>3.9289999999999998</v>
      </c>
      <c r="V81" s="158">
        <f>ROUND(E81*U81,2)</f>
        <v>39.29</v>
      </c>
      <c r="W81" s="158"/>
      <c r="X81" s="158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311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299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374</v>
      </c>
      <c r="D83" s="160"/>
      <c r="E83" s="161">
        <v>10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3" t="s">
        <v>240</v>
      </c>
      <c r="B85" s="164" t="s">
        <v>88</v>
      </c>
      <c r="C85" s="183" t="s">
        <v>89</v>
      </c>
      <c r="D85" s="165"/>
      <c r="E85" s="166"/>
      <c r="F85" s="167"/>
      <c r="G85" s="167">
        <f>SUMIF(AG86:AG121,"&lt;&gt;NOR",G86:G121)</f>
        <v>0</v>
      </c>
      <c r="H85" s="167"/>
      <c r="I85" s="167">
        <f>SUM(I86:I121)</f>
        <v>0</v>
      </c>
      <c r="J85" s="167"/>
      <c r="K85" s="167">
        <f>SUM(K86:K121)</f>
        <v>0</v>
      </c>
      <c r="L85" s="167"/>
      <c r="M85" s="167">
        <f>SUM(M86:M121)</f>
        <v>0</v>
      </c>
      <c r="N85" s="166"/>
      <c r="O85" s="166">
        <f>SUM(O86:O121)</f>
        <v>3.8299999999999996</v>
      </c>
      <c r="P85" s="166"/>
      <c r="Q85" s="166">
        <f>SUM(Q86:Q121)</f>
        <v>0</v>
      </c>
      <c r="R85" s="167"/>
      <c r="S85" s="167"/>
      <c r="T85" s="168"/>
      <c r="U85" s="162"/>
      <c r="V85" s="162">
        <f>SUM(V86:V121)</f>
        <v>17.12</v>
      </c>
      <c r="W85" s="162"/>
      <c r="X85" s="162"/>
      <c r="AG85" t="s">
        <v>241</v>
      </c>
    </row>
    <row r="86" spans="1:60" ht="22.5" outlineLevel="1" x14ac:dyDescent="0.2">
      <c r="A86" s="173">
        <v>13</v>
      </c>
      <c r="B86" s="174" t="s">
        <v>375</v>
      </c>
      <c r="C86" s="184" t="s">
        <v>376</v>
      </c>
      <c r="D86" s="175" t="s">
        <v>315</v>
      </c>
      <c r="E86" s="176">
        <v>0.9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2.5301300000000002</v>
      </c>
      <c r="O86" s="176">
        <f>ROUND(E86*N86,2)</f>
        <v>2.2799999999999998</v>
      </c>
      <c r="P86" s="176">
        <v>0</v>
      </c>
      <c r="Q86" s="176">
        <f>ROUND(E86*P86,2)</f>
        <v>0</v>
      </c>
      <c r="R86" s="178" t="s">
        <v>309</v>
      </c>
      <c r="S86" s="178" t="s">
        <v>245</v>
      </c>
      <c r="T86" s="179" t="s">
        <v>310</v>
      </c>
      <c r="U86" s="158">
        <v>1.212</v>
      </c>
      <c r="V86" s="158">
        <f>ROUND(E86*U86,2)</f>
        <v>1.0900000000000001</v>
      </c>
      <c r="W86" s="158"/>
      <c r="X86" s="158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54"/>
      <c r="B87" s="155"/>
      <c r="C87" s="260" t="s">
        <v>377</v>
      </c>
      <c r="D87" s="261"/>
      <c r="E87" s="261"/>
      <c r="F87" s="261"/>
      <c r="G87" s="261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318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80" t="str">
        <f>C87</f>
        <v>nosných, výplňových, obkladových, půdních, štítových, poprsních apod. (bez výztuže), s pomocným lešením o výšce podlahy do 1900 mm a pro zatížení 1,5 kPa,</v>
      </c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7" t="s">
        <v>378</v>
      </c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311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379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380</v>
      </c>
      <c r="D91" s="160"/>
      <c r="E91" s="161">
        <v>0.9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5"/>
      <c r="D92" s="246"/>
      <c r="E92" s="246"/>
      <c r="F92" s="246"/>
      <c r="G92" s="246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3">
        <v>14</v>
      </c>
      <c r="B93" s="174" t="s">
        <v>381</v>
      </c>
      <c r="C93" s="184" t="s">
        <v>382</v>
      </c>
      <c r="D93" s="175" t="s">
        <v>308</v>
      </c>
      <c r="E93" s="176">
        <v>9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6.0310000000000002E-2</v>
      </c>
      <c r="O93" s="176">
        <f>ROUND(E93*N93,2)</f>
        <v>0.54</v>
      </c>
      <c r="P93" s="176">
        <v>0</v>
      </c>
      <c r="Q93" s="176">
        <f>ROUND(E93*P93,2)</f>
        <v>0</v>
      </c>
      <c r="R93" s="178" t="s">
        <v>309</v>
      </c>
      <c r="S93" s="178" t="s">
        <v>245</v>
      </c>
      <c r="T93" s="179" t="s">
        <v>310</v>
      </c>
      <c r="U93" s="158">
        <v>0.85</v>
      </c>
      <c r="V93" s="158">
        <f>ROUND(E93*U93,2)</f>
        <v>7.65</v>
      </c>
      <c r="W93" s="158"/>
      <c r="X93" s="158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54"/>
      <c r="B94" s="155"/>
      <c r="C94" s="260" t="s">
        <v>383</v>
      </c>
      <c r="D94" s="261"/>
      <c r="E94" s="261"/>
      <c r="F94" s="261"/>
      <c r="G94" s="261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318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80" t="str">
        <f>C94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384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311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299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379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299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385</v>
      </c>
      <c r="D98" s="160"/>
      <c r="E98" s="161">
        <v>9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251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3">
        <v>15</v>
      </c>
      <c r="B100" s="174" t="s">
        <v>386</v>
      </c>
      <c r="C100" s="184" t="s">
        <v>387</v>
      </c>
      <c r="D100" s="175" t="s">
        <v>308</v>
      </c>
      <c r="E100" s="176">
        <v>9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 t="s">
        <v>309</v>
      </c>
      <c r="S100" s="178" t="s">
        <v>245</v>
      </c>
      <c r="T100" s="179" t="s">
        <v>310</v>
      </c>
      <c r="U100" s="158">
        <v>0.35</v>
      </c>
      <c r="V100" s="158">
        <f>ROUND(E100*U100,2)</f>
        <v>3.15</v>
      </c>
      <c r="W100" s="158"/>
      <c r="X100" s="158" t="s">
        <v>304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54"/>
      <c r="B101" s="155"/>
      <c r="C101" s="260" t="s">
        <v>383</v>
      </c>
      <c r="D101" s="261"/>
      <c r="E101" s="261"/>
      <c r="F101" s="261"/>
      <c r="G101" s="261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318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80" t="str">
        <f>C101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384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311</v>
      </c>
      <c r="D103" s="160"/>
      <c r="E103" s="161"/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299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5" t="s">
        <v>379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299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385</v>
      </c>
      <c r="D105" s="160"/>
      <c r="E105" s="161">
        <v>9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5"/>
      <c r="D106" s="246"/>
      <c r="E106" s="246"/>
      <c r="F106" s="246"/>
      <c r="G106" s="246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16</v>
      </c>
      <c r="B107" s="174" t="s">
        <v>388</v>
      </c>
      <c r="C107" s="184" t="s">
        <v>389</v>
      </c>
      <c r="D107" s="175" t="s">
        <v>324</v>
      </c>
      <c r="E107" s="176">
        <v>0.1125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1.0202899999999999</v>
      </c>
      <c r="O107" s="176">
        <f>ROUND(E107*N107,2)</f>
        <v>0.11</v>
      </c>
      <c r="P107" s="176">
        <v>0</v>
      </c>
      <c r="Q107" s="176">
        <f>ROUND(E107*P107,2)</f>
        <v>0</v>
      </c>
      <c r="R107" s="178" t="s">
        <v>309</v>
      </c>
      <c r="S107" s="178" t="s">
        <v>245</v>
      </c>
      <c r="T107" s="179" t="s">
        <v>310</v>
      </c>
      <c r="U107" s="158">
        <v>25.271000000000001</v>
      </c>
      <c r="V107" s="158">
        <f>ROUND(E107*U107,2)</f>
        <v>2.84</v>
      </c>
      <c r="W107" s="158"/>
      <c r="X107" s="158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60" t="s">
        <v>390</v>
      </c>
      <c r="D108" s="261"/>
      <c r="E108" s="261"/>
      <c r="F108" s="261"/>
      <c r="G108" s="261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318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391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299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392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311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379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299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393</v>
      </c>
      <c r="D113" s="160"/>
      <c r="E113" s="161">
        <v>0.1125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299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5"/>
      <c r="D114" s="246"/>
      <c r="E114" s="246"/>
      <c r="F114" s="246"/>
      <c r="G114" s="246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3">
        <v>17</v>
      </c>
      <c r="B115" s="174" t="s">
        <v>394</v>
      </c>
      <c r="C115" s="184" t="s">
        <v>395</v>
      </c>
      <c r="D115" s="175" t="s">
        <v>355</v>
      </c>
      <c r="E115" s="176">
        <v>10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8.9569999999999997E-2</v>
      </c>
      <c r="O115" s="176">
        <f>ROUND(E115*N115,2)</f>
        <v>0.9</v>
      </c>
      <c r="P115" s="176">
        <v>0</v>
      </c>
      <c r="Q115" s="176">
        <f>ROUND(E115*P115,2)</f>
        <v>0</v>
      </c>
      <c r="R115" s="178" t="s">
        <v>309</v>
      </c>
      <c r="S115" s="178" t="s">
        <v>245</v>
      </c>
      <c r="T115" s="179" t="s">
        <v>310</v>
      </c>
      <c r="U115" s="158">
        <v>0.23899999999999999</v>
      </c>
      <c r="V115" s="158">
        <f>ROUND(E115*U115,2)</f>
        <v>2.39</v>
      </c>
      <c r="W115" s="158"/>
      <c r="X115" s="158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60" t="s">
        <v>396</v>
      </c>
      <c r="D116" s="261"/>
      <c r="E116" s="261"/>
      <c r="F116" s="261"/>
      <c r="G116" s="261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318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384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311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379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397</v>
      </c>
      <c r="D120" s="160"/>
      <c r="E120" s="161">
        <v>10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299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5"/>
      <c r="D121" s="246"/>
      <c r="E121" s="246"/>
      <c r="F121" s="246"/>
      <c r="G121" s="24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3" t="s">
        <v>240</v>
      </c>
      <c r="B122" s="164" t="s">
        <v>90</v>
      </c>
      <c r="C122" s="183" t="s">
        <v>91</v>
      </c>
      <c r="D122" s="165"/>
      <c r="E122" s="166"/>
      <c r="F122" s="167"/>
      <c r="G122" s="167">
        <f>SUMIF(AG123:AG264,"&lt;&gt;NOR",G123:G264)</f>
        <v>0</v>
      </c>
      <c r="H122" s="167"/>
      <c r="I122" s="167">
        <f>SUM(I123:I264)</f>
        <v>0</v>
      </c>
      <c r="J122" s="167"/>
      <c r="K122" s="167">
        <f>SUM(K123:K264)</f>
        <v>0</v>
      </c>
      <c r="L122" s="167"/>
      <c r="M122" s="167">
        <f>SUM(M123:M264)</f>
        <v>0</v>
      </c>
      <c r="N122" s="166"/>
      <c r="O122" s="166">
        <f>SUM(O123:O264)</f>
        <v>11.959999999999999</v>
      </c>
      <c r="P122" s="166"/>
      <c r="Q122" s="166">
        <f>SUM(Q123:Q264)</f>
        <v>0</v>
      </c>
      <c r="R122" s="167"/>
      <c r="S122" s="167"/>
      <c r="T122" s="168"/>
      <c r="U122" s="162"/>
      <c r="V122" s="162">
        <f>SUM(V123:V264)</f>
        <v>408.88000000000005</v>
      </c>
      <c r="W122" s="162"/>
      <c r="X122" s="162"/>
      <c r="AG122" t="s">
        <v>241</v>
      </c>
    </row>
    <row r="123" spans="1:60" ht="33.75" outlineLevel="1" x14ac:dyDescent="0.2">
      <c r="A123" s="173">
        <v>18</v>
      </c>
      <c r="B123" s="174" t="s">
        <v>398</v>
      </c>
      <c r="C123" s="184" t="s">
        <v>399</v>
      </c>
      <c r="D123" s="175" t="s">
        <v>308</v>
      </c>
      <c r="E123" s="176">
        <v>5.0960000000000001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6">
        <v>4.9160000000000002E-2</v>
      </c>
      <c r="O123" s="176">
        <f>ROUND(E123*N123,2)</f>
        <v>0.25</v>
      </c>
      <c r="P123" s="176">
        <v>0</v>
      </c>
      <c r="Q123" s="176">
        <f>ROUND(E123*P123,2)</f>
        <v>0</v>
      </c>
      <c r="R123" s="178" t="s">
        <v>309</v>
      </c>
      <c r="S123" s="178" t="s">
        <v>245</v>
      </c>
      <c r="T123" s="179" t="s">
        <v>310</v>
      </c>
      <c r="U123" s="158">
        <v>1.4039999999999999</v>
      </c>
      <c r="V123" s="158">
        <f>ROUND(E123*U123,2)</f>
        <v>7.15</v>
      </c>
      <c r="W123" s="158"/>
      <c r="X123" s="158" t="s">
        <v>304</v>
      </c>
      <c r="Y123" s="14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54"/>
      <c r="B124" s="155"/>
      <c r="C124" s="260" t="s">
        <v>400</v>
      </c>
      <c r="D124" s="261"/>
      <c r="E124" s="261"/>
      <c r="F124" s="261"/>
      <c r="G124" s="261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318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80" t="str">
        <f>C124</f>
        <v>zřízení nosné konstrukce příčky, vložení tepelné izolace tl. do 5 cm, montáž desek, tmelení spár Q2 a úprava rohů. Včetně dodávek materiálu.</v>
      </c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311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401</v>
      </c>
      <c r="D126" s="160"/>
      <c r="E126" s="161">
        <v>7.8959999999999999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402</v>
      </c>
      <c r="D127" s="160"/>
      <c r="E127" s="161">
        <v>-2.8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299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73">
        <v>19</v>
      </c>
      <c r="B129" s="174" t="s">
        <v>403</v>
      </c>
      <c r="C129" s="184" t="s">
        <v>404</v>
      </c>
      <c r="D129" s="175" t="s">
        <v>308</v>
      </c>
      <c r="E129" s="176">
        <v>130.24879999999999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5.1670000000000001E-2</v>
      </c>
      <c r="O129" s="176">
        <f>ROUND(E129*N129,2)</f>
        <v>6.73</v>
      </c>
      <c r="P129" s="176">
        <v>0</v>
      </c>
      <c r="Q129" s="176">
        <f>ROUND(E129*P129,2)</f>
        <v>0</v>
      </c>
      <c r="R129" s="178" t="s">
        <v>309</v>
      </c>
      <c r="S129" s="178" t="s">
        <v>245</v>
      </c>
      <c r="T129" s="179" t="s">
        <v>310</v>
      </c>
      <c r="U129" s="158">
        <v>1.452</v>
      </c>
      <c r="V129" s="158">
        <f>ROUND(E129*U129,2)</f>
        <v>189.12</v>
      </c>
      <c r="W129" s="158"/>
      <c r="X129" s="158" t="s">
        <v>304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260" t="s">
        <v>400</v>
      </c>
      <c r="D130" s="261"/>
      <c r="E130" s="261"/>
      <c r="F130" s="261"/>
      <c r="G130" s="261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318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80" t="str">
        <f>C130</f>
        <v>zřízení nosné konstrukce příčky, vložení tepelné izolace tl. do 5 cm, montáž desek, tmelení spár Q2 a úprava rohů. Včetně dodávek materiálu.</v>
      </c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405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311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299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406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407</v>
      </c>
      <c r="D134" s="160"/>
      <c r="E134" s="161">
        <v>12.096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408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409</v>
      </c>
      <c r="D136" s="160"/>
      <c r="E136" s="161">
        <v>74.104799999999997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410</v>
      </c>
      <c r="D137" s="160"/>
      <c r="E137" s="161">
        <v>-17.28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299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411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412</v>
      </c>
      <c r="D139" s="160"/>
      <c r="E139" s="161">
        <v>38.304000000000002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413</v>
      </c>
      <c r="D140" s="160"/>
      <c r="E140" s="161">
        <v>-3.4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299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414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415</v>
      </c>
      <c r="D142" s="160"/>
      <c r="E142" s="161">
        <v>9.0719999999999992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299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5" t="s">
        <v>416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299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417</v>
      </c>
      <c r="D144" s="160"/>
      <c r="E144" s="161">
        <v>8.0640000000000001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299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418</v>
      </c>
      <c r="D145" s="160"/>
      <c r="E145" s="161">
        <v>-1.8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299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419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420</v>
      </c>
      <c r="D147" s="160"/>
      <c r="E147" s="161">
        <v>11.087999999999999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299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33.75" outlineLevel="1" x14ac:dyDescent="0.2">
      <c r="A149" s="173">
        <v>20</v>
      </c>
      <c r="B149" s="174" t="s">
        <v>421</v>
      </c>
      <c r="C149" s="184" t="s">
        <v>422</v>
      </c>
      <c r="D149" s="175" t="s">
        <v>308</v>
      </c>
      <c r="E149" s="176">
        <v>33.936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5.1740000000000001E-2</v>
      </c>
      <c r="O149" s="176">
        <f>ROUND(E149*N149,2)</f>
        <v>1.76</v>
      </c>
      <c r="P149" s="176">
        <v>0</v>
      </c>
      <c r="Q149" s="176">
        <f>ROUND(E149*P149,2)</f>
        <v>0</v>
      </c>
      <c r="R149" s="178" t="s">
        <v>309</v>
      </c>
      <c r="S149" s="178" t="s">
        <v>245</v>
      </c>
      <c r="T149" s="179" t="s">
        <v>310</v>
      </c>
      <c r="U149" s="158">
        <v>1.452</v>
      </c>
      <c r="V149" s="158">
        <f>ROUND(E149*U149,2)</f>
        <v>49.28</v>
      </c>
      <c r="W149" s="158"/>
      <c r="X149" s="158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54"/>
      <c r="B150" s="155"/>
      <c r="C150" s="260" t="s">
        <v>400</v>
      </c>
      <c r="D150" s="261"/>
      <c r="E150" s="261"/>
      <c r="F150" s="261"/>
      <c r="G150" s="261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318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80" t="str">
        <f>C150</f>
        <v>zřízení nosné konstrukce příčky, vložení tepelné izolace tl. do 5 cm, montáž desek, tmelení spár Q2 a úprava rohů. Včetně dodávek materiálu.</v>
      </c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405</v>
      </c>
      <c r="D151" s="160"/>
      <c r="E151" s="161"/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299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5" t="s">
        <v>311</v>
      </c>
      <c r="D152" s="160"/>
      <c r="E152" s="161"/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299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423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424</v>
      </c>
      <c r="D154" s="160"/>
      <c r="E154" s="161">
        <v>38.136000000000003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425</v>
      </c>
      <c r="D155" s="160"/>
      <c r="E155" s="161">
        <v>-4.2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299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5"/>
      <c r="D156" s="246"/>
      <c r="E156" s="246"/>
      <c r="F156" s="246"/>
      <c r="G156" s="246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21</v>
      </c>
      <c r="B157" s="174" t="s">
        <v>426</v>
      </c>
      <c r="C157" s="184" t="s">
        <v>427</v>
      </c>
      <c r="D157" s="175" t="s">
        <v>428</v>
      </c>
      <c r="E157" s="176">
        <v>3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3.32E-3</v>
      </c>
      <c r="O157" s="176">
        <f>ROUND(E157*N157,2)</f>
        <v>0.01</v>
      </c>
      <c r="P157" s="176">
        <v>0</v>
      </c>
      <c r="Q157" s="176">
        <f>ROUND(E157*P157,2)</f>
        <v>0</v>
      </c>
      <c r="R157" s="178" t="s">
        <v>309</v>
      </c>
      <c r="S157" s="178" t="s">
        <v>245</v>
      </c>
      <c r="T157" s="179" t="s">
        <v>310</v>
      </c>
      <c r="U157" s="158">
        <v>0.36</v>
      </c>
      <c r="V157" s="158">
        <f>ROUND(E157*U157,2)</f>
        <v>1.08</v>
      </c>
      <c r="W157" s="158"/>
      <c r="X157" s="158" t="s">
        <v>304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311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299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86</v>
      </c>
      <c r="D159" s="160"/>
      <c r="E159" s="161">
        <v>3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299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22</v>
      </c>
      <c r="B161" s="174" t="s">
        <v>429</v>
      </c>
      <c r="C161" s="184" t="s">
        <v>430</v>
      </c>
      <c r="D161" s="175" t="s">
        <v>428</v>
      </c>
      <c r="E161" s="176">
        <v>2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1.2E-2</v>
      </c>
      <c r="O161" s="176">
        <f>ROUND(E161*N161,2)</f>
        <v>0.02</v>
      </c>
      <c r="P161" s="176">
        <v>0</v>
      </c>
      <c r="Q161" s="176">
        <f>ROUND(E161*P161,2)</f>
        <v>0</v>
      </c>
      <c r="R161" s="178" t="s">
        <v>309</v>
      </c>
      <c r="S161" s="178" t="s">
        <v>431</v>
      </c>
      <c r="T161" s="179" t="s">
        <v>432</v>
      </c>
      <c r="U161" s="158">
        <v>0.71</v>
      </c>
      <c r="V161" s="158">
        <f>ROUND(E161*U161,2)</f>
        <v>1.42</v>
      </c>
      <c r="W161" s="158"/>
      <c r="X161" s="158" t="s">
        <v>304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311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174</v>
      </c>
      <c r="D163" s="160"/>
      <c r="E163" s="161">
        <v>2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299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5"/>
      <c r="D164" s="246"/>
      <c r="E164" s="246"/>
      <c r="F164" s="246"/>
      <c r="G164" s="246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23</v>
      </c>
      <c r="B165" s="174" t="s">
        <v>433</v>
      </c>
      <c r="C165" s="184" t="s">
        <v>434</v>
      </c>
      <c r="D165" s="175" t="s">
        <v>428</v>
      </c>
      <c r="E165" s="176">
        <v>7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5.0000000000000001E-4</v>
      </c>
      <c r="O165" s="176">
        <f>ROUND(E165*N165,2)</f>
        <v>0</v>
      </c>
      <c r="P165" s="176">
        <v>0</v>
      </c>
      <c r="Q165" s="176">
        <f>ROUND(E165*P165,2)</f>
        <v>0</v>
      </c>
      <c r="R165" s="178" t="s">
        <v>309</v>
      </c>
      <c r="S165" s="178" t="s">
        <v>431</v>
      </c>
      <c r="T165" s="179" t="s">
        <v>432</v>
      </c>
      <c r="U165" s="158">
        <v>0.15</v>
      </c>
      <c r="V165" s="158">
        <f>ROUND(E165*U165,2)</f>
        <v>1.05</v>
      </c>
      <c r="W165" s="158"/>
      <c r="X165" s="158" t="s">
        <v>304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311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435</v>
      </c>
      <c r="D167" s="160"/>
      <c r="E167" s="161">
        <v>7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299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251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3">
        <v>24</v>
      </c>
      <c r="B169" s="174" t="s">
        <v>436</v>
      </c>
      <c r="C169" s="184" t="s">
        <v>437</v>
      </c>
      <c r="D169" s="175" t="s">
        <v>308</v>
      </c>
      <c r="E169" s="176">
        <v>95.826999999999998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1.8599999999999998E-2</v>
      </c>
      <c r="O169" s="176">
        <f>ROUND(E169*N169,2)</f>
        <v>1.78</v>
      </c>
      <c r="P169" s="176">
        <v>0</v>
      </c>
      <c r="Q169" s="176">
        <f>ROUND(E169*P169,2)</f>
        <v>0</v>
      </c>
      <c r="R169" s="178" t="s">
        <v>309</v>
      </c>
      <c r="S169" s="178" t="s">
        <v>245</v>
      </c>
      <c r="T169" s="179" t="s">
        <v>310</v>
      </c>
      <c r="U169" s="158">
        <v>1.01</v>
      </c>
      <c r="V169" s="158">
        <f>ROUND(E169*U169,2)</f>
        <v>96.79</v>
      </c>
      <c r="W169" s="158"/>
      <c r="X169" s="158" t="s">
        <v>304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438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439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440</v>
      </c>
      <c r="D172" s="160"/>
      <c r="E172" s="161">
        <v>55.9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441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442</v>
      </c>
      <c r="D174" s="160"/>
      <c r="E174" s="161">
        <v>-25.74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299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443</v>
      </c>
      <c r="D175" s="160"/>
      <c r="E175" s="161"/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299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444</v>
      </c>
      <c r="D176" s="160"/>
      <c r="E176" s="161">
        <v>-4.1580000000000004</v>
      </c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299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445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446</v>
      </c>
      <c r="D178" s="160"/>
      <c r="E178" s="161">
        <v>26.9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447</v>
      </c>
      <c r="D179" s="160"/>
      <c r="E179" s="161"/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299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448</v>
      </c>
      <c r="D180" s="160"/>
      <c r="E180" s="161">
        <v>-9.36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299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449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450</v>
      </c>
      <c r="D182" s="160"/>
      <c r="E182" s="161">
        <v>1.5449999999999999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451</v>
      </c>
      <c r="D183" s="160"/>
      <c r="E183" s="161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299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5" t="s">
        <v>452</v>
      </c>
      <c r="D184" s="160"/>
      <c r="E184" s="161">
        <v>21.3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299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447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299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453</v>
      </c>
      <c r="D186" s="160"/>
      <c r="E186" s="161">
        <v>-10.08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449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299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454</v>
      </c>
      <c r="D188" s="160"/>
      <c r="E188" s="161">
        <v>1.08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299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455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299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456</v>
      </c>
      <c r="D190" s="160"/>
      <c r="E190" s="161">
        <v>23.4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299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447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299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453</v>
      </c>
      <c r="D192" s="160"/>
      <c r="E192" s="161">
        <v>-10.08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299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449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299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454</v>
      </c>
      <c r="D194" s="160"/>
      <c r="E194" s="161">
        <v>1.08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299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457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299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458</v>
      </c>
      <c r="D196" s="160"/>
      <c r="E196" s="161">
        <v>17.5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299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447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299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459</v>
      </c>
      <c r="D198" s="160"/>
      <c r="E198" s="161">
        <v>-5.76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299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449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299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460</v>
      </c>
      <c r="D200" s="160"/>
      <c r="E200" s="161">
        <v>0.6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299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185" t="s">
        <v>461</v>
      </c>
      <c r="D201" s="160"/>
      <c r="E201" s="161"/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299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462</v>
      </c>
      <c r="D202" s="160"/>
      <c r="E202" s="161">
        <v>11.7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299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5"/>
      <c r="D203" s="246"/>
      <c r="E203" s="246"/>
      <c r="F203" s="246"/>
      <c r="G203" s="246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33.75" outlineLevel="1" x14ac:dyDescent="0.2">
      <c r="A204" s="173">
        <v>25</v>
      </c>
      <c r="B204" s="174" t="s">
        <v>463</v>
      </c>
      <c r="C204" s="184" t="s">
        <v>464</v>
      </c>
      <c r="D204" s="175" t="s">
        <v>308</v>
      </c>
      <c r="E204" s="176">
        <v>9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1.8599999999999998E-2</v>
      </c>
      <c r="O204" s="176">
        <f>ROUND(E204*N204,2)</f>
        <v>0.17</v>
      </c>
      <c r="P204" s="176">
        <v>0</v>
      </c>
      <c r="Q204" s="176">
        <f>ROUND(E204*P204,2)</f>
        <v>0</v>
      </c>
      <c r="R204" s="178" t="s">
        <v>309</v>
      </c>
      <c r="S204" s="178" t="s">
        <v>245</v>
      </c>
      <c r="T204" s="179" t="s">
        <v>310</v>
      </c>
      <c r="U204" s="158">
        <v>1.01</v>
      </c>
      <c r="V204" s="158">
        <f>ROUND(E204*U204,2)</f>
        <v>9.09</v>
      </c>
      <c r="W204" s="158"/>
      <c r="X204" s="158" t="s">
        <v>304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5" t="s">
        <v>438</v>
      </c>
      <c r="D205" s="160"/>
      <c r="E205" s="161"/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299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465</v>
      </c>
      <c r="D206" s="160"/>
      <c r="E206" s="161">
        <v>9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299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5"/>
      <c r="D207" s="246"/>
      <c r="E207" s="246"/>
      <c r="F207" s="246"/>
      <c r="G207" s="246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22.5" outlineLevel="1" x14ac:dyDescent="0.2">
      <c r="A208" s="173">
        <v>26</v>
      </c>
      <c r="B208" s="174" t="s">
        <v>466</v>
      </c>
      <c r="C208" s="184" t="s">
        <v>467</v>
      </c>
      <c r="D208" s="175" t="s">
        <v>308</v>
      </c>
      <c r="E208" s="176">
        <v>9.6050000000000004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 t="s">
        <v>309</v>
      </c>
      <c r="S208" s="178" t="s">
        <v>245</v>
      </c>
      <c r="T208" s="179" t="s">
        <v>310</v>
      </c>
      <c r="U208" s="158">
        <v>0.57999999999999996</v>
      </c>
      <c r="V208" s="158">
        <f>ROUND(E208*U208,2)</f>
        <v>5.57</v>
      </c>
      <c r="W208" s="158"/>
      <c r="X208" s="158" t="s">
        <v>304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438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299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445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299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449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450</v>
      </c>
      <c r="D212" s="160"/>
      <c r="E212" s="161">
        <v>1.5449999999999999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299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185" t="s">
        <v>451</v>
      </c>
      <c r="D213" s="160"/>
      <c r="E213" s="161"/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299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449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299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454</v>
      </c>
      <c r="D215" s="160"/>
      <c r="E215" s="161">
        <v>1.08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299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455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299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449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299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454</v>
      </c>
      <c r="D218" s="160"/>
      <c r="E218" s="161">
        <v>1.08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299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457</v>
      </c>
      <c r="D219" s="160"/>
      <c r="E219" s="161"/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299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449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299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460</v>
      </c>
      <c r="D221" s="160"/>
      <c r="E221" s="161">
        <v>0.6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299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461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299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468</v>
      </c>
      <c r="D223" s="160"/>
      <c r="E223" s="161">
        <v>2.6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299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185" t="s">
        <v>438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299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469</v>
      </c>
      <c r="D225" s="160"/>
      <c r="E225" s="161">
        <v>2.7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299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45"/>
      <c r="D226" s="246"/>
      <c r="E226" s="246"/>
      <c r="F226" s="246"/>
      <c r="G226" s="246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1" x14ac:dyDescent="0.2">
      <c r="A227" s="173">
        <v>27</v>
      </c>
      <c r="B227" s="174" t="s">
        <v>470</v>
      </c>
      <c r="C227" s="184" t="s">
        <v>471</v>
      </c>
      <c r="D227" s="175" t="s">
        <v>308</v>
      </c>
      <c r="E227" s="176">
        <v>9.1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8" t="s">
        <v>309</v>
      </c>
      <c r="S227" s="178" t="s">
        <v>245</v>
      </c>
      <c r="T227" s="179" t="s">
        <v>310</v>
      </c>
      <c r="U227" s="158">
        <v>0.43</v>
      </c>
      <c r="V227" s="158">
        <f>ROUND(E227*U227,2)</f>
        <v>3.91</v>
      </c>
      <c r="W227" s="158"/>
      <c r="X227" s="158" t="s">
        <v>304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438</v>
      </c>
      <c r="D228" s="160"/>
      <c r="E228" s="161"/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299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5" t="s">
        <v>472</v>
      </c>
      <c r="D229" s="160"/>
      <c r="E229" s="161">
        <v>9.1</v>
      </c>
      <c r="F229" s="158"/>
      <c r="G229" s="158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299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45"/>
      <c r="D230" s="246"/>
      <c r="E230" s="246"/>
      <c r="F230" s="246"/>
      <c r="G230" s="246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251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1" x14ac:dyDescent="0.2">
      <c r="A231" s="173">
        <v>28</v>
      </c>
      <c r="B231" s="174" t="s">
        <v>473</v>
      </c>
      <c r="C231" s="184" t="s">
        <v>474</v>
      </c>
      <c r="D231" s="175" t="s">
        <v>308</v>
      </c>
      <c r="E231" s="176">
        <v>6.3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6">
        <v>0</v>
      </c>
      <c r="O231" s="176">
        <f>ROUND(E231*N231,2)</f>
        <v>0</v>
      </c>
      <c r="P231" s="176">
        <v>0</v>
      </c>
      <c r="Q231" s="176">
        <f>ROUND(E231*P231,2)</f>
        <v>0</v>
      </c>
      <c r="R231" s="178" t="s">
        <v>309</v>
      </c>
      <c r="S231" s="178" t="s">
        <v>245</v>
      </c>
      <c r="T231" s="179" t="s">
        <v>310</v>
      </c>
      <c r="U231" s="158">
        <v>0.28000000000000003</v>
      </c>
      <c r="V231" s="158">
        <f>ROUND(E231*U231,2)</f>
        <v>1.76</v>
      </c>
      <c r="W231" s="158"/>
      <c r="X231" s="158" t="s">
        <v>304</v>
      </c>
      <c r="Y231" s="14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438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475</v>
      </c>
      <c r="D233" s="160"/>
      <c r="E233" s="161">
        <v>6.3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299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33.75" outlineLevel="1" x14ac:dyDescent="0.2">
      <c r="A235" s="173">
        <v>29</v>
      </c>
      <c r="B235" s="174" t="s">
        <v>476</v>
      </c>
      <c r="C235" s="184" t="s">
        <v>477</v>
      </c>
      <c r="D235" s="175" t="s">
        <v>355</v>
      </c>
      <c r="E235" s="176">
        <v>8.0250000000000004</v>
      </c>
      <c r="F235" s="177"/>
      <c r="G235" s="178">
        <f>ROUND(E235*F235,2)</f>
        <v>0</v>
      </c>
      <c r="H235" s="177"/>
      <c r="I235" s="178">
        <f>ROUND(E235*H235,2)</f>
        <v>0</v>
      </c>
      <c r="J235" s="177"/>
      <c r="K235" s="178">
        <f>ROUND(E235*J235,2)</f>
        <v>0</v>
      </c>
      <c r="L235" s="178">
        <v>21</v>
      </c>
      <c r="M235" s="178">
        <f>G235*(1+L235/100)</f>
        <v>0</v>
      </c>
      <c r="N235" s="176">
        <v>1.306E-2</v>
      </c>
      <c r="O235" s="176">
        <f>ROUND(E235*N235,2)</f>
        <v>0.1</v>
      </c>
      <c r="P235" s="176">
        <v>0</v>
      </c>
      <c r="Q235" s="176">
        <f>ROUND(E235*P235,2)</f>
        <v>0</v>
      </c>
      <c r="R235" s="178" t="s">
        <v>309</v>
      </c>
      <c r="S235" s="178" t="s">
        <v>245</v>
      </c>
      <c r="T235" s="179" t="s">
        <v>310</v>
      </c>
      <c r="U235" s="158">
        <v>1.6579999999999999</v>
      </c>
      <c r="V235" s="158">
        <f>ROUND(E235*U235,2)</f>
        <v>13.31</v>
      </c>
      <c r="W235" s="158"/>
      <c r="X235" s="158" t="s">
        <v>304</v>
      </c>
      <c r="Y235" s="14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478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299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479</v>
      </c>
      <c r="D237" s="160"/>
      <c r="E237" s="161">
        <v>8.0250000000000004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299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251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30</v>
      </c>
      <c r="B239" s="174" t="s">
        <v>480</v>
      </c>
      <c r="C239" s="184" t="s">
        <v>481</v>
      </c>
      <c r="D239" s="175" t="s">
        <v>308</v>
      </c>
      <c r="E239" s="176">
        <v>12.096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4.3999999999999997E-2</v>
      </c>
      <c r="O239" s="176">
        <f>ROUND(E239*N239,2)</f>
        <v>0.53</v>
      </c>
      <c r="P239" s="176">
        <v>0</v>
      </c>
      <c r="Q239" s="176">
        <f>ROUND(E239*P239,2)</f>
        <v>0</v>
      </c>
      <c r="R239" s="178"/>
      <c r="S239" s="178" t="s">
        <v>265</v>
      </c>
      <c r="T239" s="179" t="s">
        <v>246</v>
      </c>
      <c r="U239" s="158">
        <v>0</v>
      </c>
      <c r="V239" s="158">
        <f>ROUND(E239*U239,2)</f>
        <v>0</v>
      </c>
      <c r="W239" s="158"/>
      <c r="X239" s="158" t="s">
        <v>304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311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299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482</v>
      </c>
      <c r="D241" s="160"/>
      <c r="E241" s="161">
        <v>12.096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299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5"/>
      <c r="D242" s="246"/>
      <c r="E242" s="246"/>
      <c r="F242" s="246"/>
      <c r="G242" s="246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251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73">
        <v>31</v>
      </c>
      <c r="B243" s="174" t="s">
        <v>483</v>
      </c>
      <c r="C243" s="184" t="s">
        <v>484</v>
      </c>
      <c r="D243" s="175" t="s">
        <v>308</v>
      </c>
      <c r="E243" s="176">
        <v>4.7039999999999997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6">
        <v>4.3999999999999997E-2</v>
      </c>
      <c r="O243" s="176">
        <f>ROUND(E243*N243,2)</f>
        <v>0.21</v>
      </c>
      <c r="P243" s="176">
        <v>0</v>
      </c>
      <c r="Q243" s="176">
        <f>ROUND(E243*P243,2)</f>
        <v>0</v>
      </c>
      <c r="R243" s="178"/>
      <c r="S243" s="178" t="s">
        <v>265</v>
      </c>
      <c r="T243" s="179" t="s">
        <v>246</v>
      </c>
      <c r="U243" s="158">
        <v>0</v>
      </c>
      <c r="V243" s="158">
        <f>ROUND(E243*U243,2)</f>
        <v>0</v>
      </c>
      <c r="W243" s="158"/>
      <c r="X243" s="158" t="s">
        <v>304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311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299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485</v>
      </c>
      <c r="D245" s="160"/>
      <c r="E245" s="161">
        <v>4.7039999999999997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251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73">
        <v>32</v>
      </c>
      <c r="B247" s="174" t="s">
        <v>486</v>
      </c>
      <c r="C247" s="184" t="s">
        <v>487</v>
      </c>
      <c r="D247" s="175" t="s">
        <v>308</v>
      </c>
      <c r="E247" s="176">
        <v>3.36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4.3999999999999997E-2</v>
      </c>
      <c r="O247" s="176">
        <f>ROUND(E247*N247,2)</f>
        <v>0.15</v>
      </c>
      <c r="P247" s="176">
        <v>0</v>
      </c>
      <c r="Q247" s="176">
        <f>ROUND(E247*P247,2)</f>
        <v>0</v>
      </c>
      <c r="R247" s="178"/>
      <c r="S247" s="178" t="s">
        <v>265</v>
      </c>
      <c r="T247" s="179" t="s">
        <v>246</v>
      </c>
      <c r="U247" s="158">
        <v>0</v>
      </c>
      <c r="V247" s="158">
        <f>ROUND(E247*U247,2)</f>
        <v>0</v>
      </c>
      <c r="W247" s="158"/>
      <c r="X247" s="158" t="s">
        <v>304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311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299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488</v>
      </c>
      <c r="D249" s="160"/>
      <c r="E249" s="161">
        <v>3.36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299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251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73">
        <v>33</v>
      </c>
      <c r="B251" s="174" t="s">
        <v>489</v>
      </c>
      <c r="C251" s="184" t="s">
        <v>490</v>
      </c>
      <c r="D251" s="175" t="s">
        <v>308</v>
      </c>
      <c r="E251" s="176">
        <v>2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0.125</v>
      </c>
      <c r="O251" s="176">
        <f>ROUND(E251*N251,2)</f>
        <v>0.25</v>
      </c>
      <c r="P251" s="176">
        <v>0</v>
      </c>
      <c r="Q251" s="176">
        <f>ROUND(E251*P251,2)</f>
        <v>0</v>
      </c>
      <c r="R251" s="178"/>
      <c r="S251" s="178" t="s">
        <v>265</v>
      </c>
      <c r="T251" s="179" t="s">
        <v>246</v>
      </c>
      <c r="U251" s="158">
        <v>0</v>
      </c>
      <c r="V251" s="158">
        <f>ROUND(E251*U251,2)</f>
        <v>0</v>
      </c>
      <c r="W251" s="158"/>
      <c r="X251" s="158" t="s">
        <v>304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311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299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174</v>
      </c>
      <c r="D253" s="160"/>
      <c r="E253" s="161">
        <v>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251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34</v>
      </c>
      <c r="B255" s="174" t="s">
        <v>491</v>
      </c>
      <c r="C255" s="184" t="s">
        <v>492</v>
      </c>
      <c r="D255" s="175" t="s">
        <v>493</v>
      </c>
      <c r="E255" s="176">
        <v>30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0</v>
      </c>
      <c r="O255" s="176">
        <f>ROUND(E255*N255,2)</f>
        <v>0</v>
      </c>
      <c r="P255" s="176">
        <v>0</v>
      </c>
      <c r="Q255" s="176">
        <f>ROUND(E255*P255,2)</f>
        <v>0</v>
      </c>
      <c r="R255" s="178"/>
      <c r="S255" s="178" t="s">
        <v>265</v>
      </c>
      <c r="T255" s="179" t="s">
        <v>246</v>
      </c>
      <c r="U255" s="158">
        <v>0</v>
      </c>
      <c r="V255" s="158">
        <f>ROUND(E255*U255,2)</f>
        <v>0</v>
      </c>
      <c r="W255" s="158"/>
      <c r="X255" s="158" t="s">
        <v>304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311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299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494</v>
      </c>
      <c r="D257" s="160"/>
      <c r="E257" s="161">
        <v>30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299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251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35</v>
      </c>
      <c r="B259" s="174" t="s">
        <v>495</v>
      </c>
      <c r="C259" s="184" t="s">
        <v>496</v>
      </c>
      <c r="D259" s="175" t="s">
        <v>308</v>
      </c>
      <c r="E259" s="176">
        <v>104.827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/>
      <c r="S259" s="178" t="s">
        <v>265</v>
      </c>
      <c r="T259" s="179" t="s">
        <v>246</v>
      </c>
      <c r="U259" s="158">
        <v>0.28000000000000003</v>
      </c>
      <c r="V259" s="158">
        <f>ROUND(E259*U259,2)</f>
        <v>29.35</v>
      </c>
      <c r="W259" s="158"/>
      <c r="X259" s="158" t="s">
        <v>304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497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498</v>
      </c>
      <c r="D261" s="160"/>
      <c r="E261" s="161">
        <v>95.826999999999998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438</v>
      </c>
      <c r="D262" s="160"/>
      <c r="E262" s="161"/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299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465</v>
      </c>
      <c r="D263" s="160"/>
      <c r="E263" s="161">
        <v>9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299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5"/>
      <c r="D264" s="246"/>
      <c r="E264" s="246"/>
      <c r="F264" s="246"/>
      <c r="G264" s="246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251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x14ac:dyDescent="0.2">
      <c r="A265" s="163" t="s">
        <v>240</v>
      </c>
      <c r="B265" s="164" t="s">
        <v>92</v>
      </c>
      <c r="C265" s="183" t="s">
        <v>93</v>
      </c>
      <c r="D265" s="165"/>
      <c r="E265" s="166"/>
      <c r="F265" s="167"/>
      <c r="G265" s="167">
        <f>SUMIF(AG266:AG360,"&lt;&gt;NOR",G266:G360)</f>
        <v>0</v>
      </c>
      <c r="H265" s="167"/>
      <c r="I265" s="167">
        <f>SUM(I266:I360)</f>
        <v>0</v>
      </c>
      <c r="J265" s="167"/>
      <c r="K265" s="167">
        <f>SUM(K266:K360)</f>
        <v>0</v>
      </c>
      <c r="L265" s="167"/>
      <c r="M265" s="167">
        <f>SUM(M266:M360)</f>
        <v>0</v>
      </c>
      <c r="N265" s="166"/>
      <c r="O265" s="166">
        <f>SUM(O266:O360)</f>
        <v>18.049999999999997</v>
      </c>
      <c r="P265" s="166"/>
      <c r="Q265" s="166">
        <f>SUM(Q266:Q360)</f>
        <v>0</v>
      </c>
      <c r="R265" s="167"/>
      <c r="S265" s="167"/>
      <c r="T265" s="168"/>
      <c r="U265" s="162"/>
      <c r="V265" s="162">
        <f>SUM(V266:V360)</f>
        <v>377.03999999999996</v>
      </c>
      <c r="W265" s="162"/>
      <c r="X265" s="162"/>
      <c r="AG265" t="s">
        <v>241</v>
      </c>
    </row>
    <row r="266" spans="1:60" ht="22.5" outlineLevel="1" x14ac:dyDescent="0.2">
      <c r="A266" s="173">
        <v>36</v>
      </c>
      <c r="B266" s="174" t="s">
        <v>499</v>
      </c>
      <c r="C266" s="184" t="s">
        <v>500</v>
      </c>
      <c r="D266" s="175" t="s">
        <v>308</v>
      </c>
      <c r="E266" s="176">
        <v>28.97</v>
      </c>
      <c r="F266" s="177"/>
      <c r="G266" s="178">
        <f>ROUND(E266*F266,2)</f>
        <v>0</v>
      </c>
      <c r="H266" s="177"/>
      <c r="I266" s="178">
        <f>ROUND(E266*H266,2)</f>
        <v>0</v>
      </c>
      <c r="J266" s="177"/>
      <c r="K266" s="178">
        <f>ROUND(E266*J266,2)</f>
        <v>0</v>
      </c>
      <c r="L266" s="178">
        <v>21</v>
      </c>
      <c r="M266" s="178">
        <f>G266*(1+L266/100)</f>
        <v>0</v>
      </c>
      <c r="N266" s="176">
        <v>5.1229999999999998E-2</v>
      </c>
      <c r="O266" s="176">
        <f>ROUND(E266*N266,2)</f>
        <v>1.48</v>
      </c>
      <c r="P266" s="176">
        <v>0</v>
      </c>
      <c r="Q266" s="176">
        <f>ROUND(E266*P266,2)</f>
        <v>0</v>
      </c>
      <c r="R266" s="178" t="s">
        <v>309</v>
      </c>
      <c r="S266" s="178" t="s">
        <v>245</v>
      </c>
      <c r="T266" s="179" t="s">
        <v>310</v>
      </c>
      <c r="U266" s="158">
        <v>0.90800000000000003</v>
      </c>
      <c r="V266" s="158">
        <f>ROUND(E266*U266,2)</f>
        <v>26.3</v>
      </c>
      <c r="W266" s="158"/>
      <c r="X266" s="158" t="s">
        <v>304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60" t="s">
        <v>501</v>
      </c>
      <c r="D267" s="261"/>
      <c r="E267" s="261"/>
      <c r="F267" s="261"/>
      <c r="G267" s="261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318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478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299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502</v>
      </c>
      <c r="D269" s="160"/>
      <c r="E269" s="161">
        <v>28.97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299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5"/>
      <c r="D270" s="246"/>
      <c r="E270" s="246"/>
      <c r="F270" s="246"/>
      <c r="G270" s="246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251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3">
        <v>37</v>
      </c>
      <c r="B271" s="174" t="s">
        <v>503</v>
      </c>
      <c r="C271" s="184" t="s">
        <v>504</v>
      </c>
      <c r="D271" s="175" t="s">
        <v>308</v>
      </c>
      <c r="E271" s="176">
        <v>2.8969999999999998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6">
        <v>4.1099999999999999E-3</v>
      </c>
      <c r="O271" s="176">
        <f>ROUND(E271*N271,2)</f>
        <v>0.01</v>
      </c>
      <c r="P271" s="176">
        <v>0</v>
      </c>
      <c r="Q271" s="176">
        <f>ROUND(E271*P271,2)</f>
        <v>0</v>
      </c>
      <c r="R271" s="178" t="s">
        <v>309</v>
      </c>
      <c r="S271" s="178" t="s">
        <v>245</v>
      </c>
      <c r="T271" s="179" t="s">
        <v>310</v>
      </c>
      <c r="U271" s="158">
        <v>0.48399999999999999</v>
      </c>
      <c r="V271" s="158">
        <f>ROUND(E271*U271,2)</f>
        <v>1.4</v>
      </c>
      <c r="W271" s="158"/>
      <c r="X271" s="158" t="s">
        <v>304</v>
      </c>
      <c r="Y271" s="147"/>
      <c r="Z271" s="147"/>
      <c r="AA271" s="147"/>
      <c r="AB271" s="147"/>
      <c r="AC271" s="147"/>
      <c r="AD271" s="147"/>
      <c r="AE271" s="147"/>
      <c r="AF271" s="147"/>
      <c r="AG271" s="147" t="s">
        <v>305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60" t="s">
        <v>501</v>
      </c>
      <c r="D272" s="261"/>
      <c r="E272" s="261"/>
      <c r="F272" s="261"/>
      <c r="G272" s="261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318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505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299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478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299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506</v>
      </c>
      <c r="D275" s="160"/>
      <c r="E275" s="161">
        <v>2.8969999999999998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299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45"/>
      <c r="D276" s="246"/>
      <c r="E276" s="246"/>
      <c r="F276" s="246"/>
      <c r="G276" s="246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73">
        <v>38</v>
      </c>
      <c r="B277" s="174" t="s">
        <v>507</v>
      </c>
      <c r="C277" s="184" t="s">
        <v>508</v>
      </c>
      <c r="D277" s="175" t="s">
        <v>355</v>
      </c>
      <c r="E277" s="176">
        <v>5.6349999999999998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21</v>
      </c>
      <c r="M277" s="178">
        <f>G277*(1+L277/100)</f>
        <v>0</v>
      </c>
      <c r="N277" s="176">
        <v>2.3800000000000002E-3</v>
      </c>
      <c r="O277" s="176">
        <f>ROUND(E277*N277,2)</f>
        <v>0.01</v>
      </c>
      <c r="P277" s="176">
        <v>0</v>
      </c>
      <c r="Q277" s="176">
        <f>ROUND(E277*P277,2)</f>
        <v>0</v>
      </c>
      <c r="R277" s="178" t="s">
        <v>316</v>
      </c>
      <c r="S277" s="178" t="s">
        <v>245</v>
      </c>
      <c r="T277" s="179" t="s">
        <v>310</v>
      </c>
      <c r="U277" s="158">
        <v>0.18</v>
      </c>
      <c r="V277" s="158">
        <f>ROUND(E277*U277,2)</f>
        <v>1.01</v>
      </c>
      <c r="W277" s="158"/>
      <c r="X277" s="158" t="s">
        <v>304</v>
      </c>
      <c r="Y277" s="14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478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299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509</v>
      </c>
      <c r="D279" s="160"/>
      <c r="E279" s="161">
        <v>5.6349999999999998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299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5"/>
      <c r="D280" s="246"/>
      <c r="E280" s="246"/>
      <c r="F280" s="246"/>
      <c r="G280" s="246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251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39</v>
      </c>
      <c r="B281" s="174" t="s">
        <v>510</v>
      </c>
      <c r="C281" s="184" t="s">
        <v>511</v>
      </c>
      <c r="D281" s="175" t="s">
        <v>308</v>
      </c>
      <c r="E281" s="176">
        <v>319.30815000000001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21</v>
      </c>
      <c r="M281" s="178">
        <f>G281*(1+L281/100)</f>
        <v>0</v>
      </c>
      <c r="N281" s="176">
        <v>4.7660000000000001E-2</v>
      </c>
      <c r="O281" s="176">
        <f>ROUND(E281*N281,2)</f>
        <v>15.22</v>
      </c>
      <c r="P281" s="176">
        <v>0</v>
      </c>
      <c r="Q281" s="176">
        <f>ROUND(E281*P281,2)</f>
        <v>0</v>
      </c>
      <c r="R281" s="178" t="s">
        <v>309</v>
      </c>
      <c r="S281" s="178" t="s">
        <v>245</v>
      </c>
      <c r="T281" s="179" t="s">
        <v>310</v>
      </c>
      <c r="U281" s="158">
        <v>0.84</v>
      </c>
      <c r="V281" s="158">
        <f>ROUND(E281*U281,2)</f>
        <v>268.22000000000003</v>
      </c>
      <c r="W281" s="158"/>
      <c r="X281" s="158" t="s">
        <v>304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305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5" t="s">
        <v>478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299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512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299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513</v>
      </c>
      <c r="D284" s="160"/>
      <c r="E284" s="161">
        <v>26.7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299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514</v>
      </c>
      <c r="D285" s="160"/>
      <c r="E285" s="161">
        <v>6.24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299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5" t="s">
        <v>515</v>
      </c>
      <c r="D286" s="160"/>
      <c r="E286" s="161"/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299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516</v>
      </c>
      <c r="D287" s="160"/>
      <c r="E287" s="161">
        <v>42.6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299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517</v>
      </c>
      <c r="D288" s="160"/>
      <c r="E288" s="161">
        <v>-5.7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299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5" t="s">
        <v>518</v>
      </c>
      <c r="D289" s="160"/>
      <c r="E289" s="161">
        <v>2.19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299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5" t="s">
        <v>519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299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520</v>
      </c>
      <c r="D291" s="160"/>
      <c r="E291" s="161">
        <v>38.700000000000003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299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517</v>
      </c>
      <c r="D292" s="160"/>
      <c r="E292" s="161">
        <v>-5.7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299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5" t="s">
        <v>311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299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5" t="s">
        <v>521</v>
      </c>
      <c r="D294" s="160"/>
      <c r="E294" s="161"/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299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522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299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523</v>
      </c>
      <c r="D296" s="160"/>
      <c r="E296" s="161">
        <v>22.668749999999999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299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5" t="s">
        <v>524</v>
      </c>
      <c r="D297" s="160"/>
      <c r="E297" s="161">
        <v>-9.1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299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5" t="s">
        <v>525</v>
      </c>
      <c r="D298" s="160"/>
      <c r="E298" s="161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299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5" t="s">
        <v>526</v>
      </c>
      <c r="D299" s="160"/>
      <c r="E299" s="161">
        <v>39.243749999999999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299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5" t="s">
        <v>527</v>
      </c>
      <c r="D300" s="160"/>
      <c r="E300" s="161">
        <v>-12.3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299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528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299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5" t="s">
        <v>529</v>
      </c>
      <c r="D302" s="160"/>
      <c r="E302" s="161">
        <v>1.4624999999999999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299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5" t="s">
        <v>530</v>
      </c>
      <c r="D303" s="160"/>
      <c r="E303" s="161"/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299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5" t="s">
        <v>531</v>
      </c>
      <c r="D304" s="160"/>
      <c r="E304" s="161">
        <v>19.012499999999999</v>
      </c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299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532</v>
      </c>
      <c r="D305" s="160"/>
      <c r="E305" s="161">
        <v>-9.2249999999999996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299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5" t="s">
        <v>533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299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5" t="s">
        <v>534</v>
      </c>
      <c r="D307" s="160"/>
      <c r="E307" s="161">
        <v>7.3125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299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5" t="s">
        <v>535</v>
      </c>
      <c r="D308" s="160"/>
      <c r="E308" s="161">
        <v>-3.0750000000000002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299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5" t="s">
        <v>536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299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5" t="s">
        <v>537</v>
      </c>
      <c r="D310" s="160"/>
      <c r="E310" s="161">
        <v>35.262500000000003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299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5" t="s">
        <v>538</v>
      </c>
      <c r="D311" s="160"/>
      <c r="E311" s="161">
        <v>0.51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299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5" t="s">
        <v>539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299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5" t="s">
        <v>540</v>
      </c>
      <c r="D313" s="160"/>
      <c r="E313" s="161">
        <v>6.7437500000000004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299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5" t="s">
        <v>541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299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542</v>
      </c>
      <c r="D315" s="160"/>
      <c r="E315" s="161">
        <v>20.475000000000001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299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5" t="s">
        <v>543</v>
      </c>
      <c r="D316" s="160"/>
      <c r="E316" s="161"/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299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5" t="s">
        <v>544</v>
      </c>
      <c r="D317" s="160"/>
      <c r="E317" s="161">
        <v>14.86875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299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5" t="s">
        <v>352</v>
      </c>
      <c r="D318" s="160"/>
      <c r="E318" s="161">
        <v>-1.6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299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545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299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311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299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5" t="s">
        <v>312</v>
      </c>
      <c r="D321" s="160"/>
      <c r="E321" s="161">
        <v>7.8120000000000003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299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5" t="s">
        <v>311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299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5" t="s">
        <v>546</v>
      </c>
      <c r="D323" s="160"/>
      <c r="E323" s="161">
        <v>68.376000000000005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299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547</v>
      </c>
      <c r="D324" s="160"/>
      <c r="E324" s="161">
        <v>-3.2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299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5" t="s">
        <v>548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299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549</v>
      </c>
      <c r="D326" s="160"/>
      <c r="E326" s="161">
        <v>-6.1749999999999998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299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550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299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551</v>
      </c>
      <c r="D328" s="160"/>
      <c r="E328" s="161">
        <v>15.20515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299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245"/>
      <c r="D329" s="246"/>
      <c r="E329" s="246"/>
      <c r="F329" s="246"/>
      <c r="G329" s="246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251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73">
        <v>40</v>
      </c>
      <c r="B330" s="174" t="s">
        <v>552</v>
      </c>
      <c r="C330" s="184" t="s">
        <v>553</v>
      </c>
      <c r="D330" s="175" t="s">
        <v>308</v>
      </c>
      <c r="E330" s="176">
        <v>21.3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6">
        <v>3.4909999999999997E-2</v>
      </c>
      <c r="O330" s="176">
        <f>ROUND(E330*N330,2)</f>
        <v>0.74</v>
      </c>
      <c r="P330" s="176">
        <v>0</v>
      </c>
      <c r="Q330" s="176">
        <f>ROUND(E330*P330,2)</f>
        <v>0</v>
      </c>
      <c r="R330" s="178" t="s">
        <v>316</v>
      </c>
      <c r="S330" s="178" t="s">
        <v>245</v>
      </c>
      <c r="T330" s="179" t="s">
        <v>310</v>
      </c>
      <c r="U330" s="158">
        <v>1.1841699999999999</v>
      </c>
      <c r="V330" s="158">
        <f>ROUND(E330*U330,2)</f>
        <v>25.22</v>
      </c>
      <c r="W330" s="158"/>
      <c r="X330" s="158" t="s">
        <v>304</v>
      </c>
      <c r="Y330" s="14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260" t="s">
        <v>554</v>
      </c>
      <c r="D331" s="261"/>
      <c r="E331" s="261"/>
      <c r="F331" s="261"/>
      <c r="G331" s="261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318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80" t="str">
        <f>C331</f>
        <v>okenního nebo dveřního, z pomocného pracovního lešení o výšce podlahy do 1900 mm a pro zatížení do 1,5 kPa,</v>
      </c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311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299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555</v>
      </c>
      <c r="D333" s="160"/>
      <c r="E333" s="161">
        <v>21.3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299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45"/>
      <c r="D334" s="246"/>
      <c r="E334" s="246"/>
      <c r="F334" s="246"/>
      <c r="G334" s="246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251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3">
        <v>41</v>
      </c>
      <c r="B335" s="174" t="s">
        <v>556</v>
      </c>
      <c r="C335" s="184" t="s">
        <v>557</v>
      </c>
      <c r="D335" s="175" t="s">
        <v>308</v>
      </c>
      <c r="E335" s="176">
        <v>6.1749999999999998</v>
      </c>
      <c r="F335" s="177"/>
      <c r="G335" s="178">
        <f>ROUND(E335*F335,2)</f>
        <v>0</v>
      </c>
      <c r="H335" s="177"/>
      <c r="I335" s="178">
        <f>ROUND(E335*H335,2)</f>
        <v>0</v>
      </c>
      <c r="J335" s="177"/>
      <c r="K335" s="178">
        <f>ROUND(E335*J335,2)</f>
        <v>0</v>
      </c>
      <c r="L335" s="178">
        <v>21</v>
      </c>
      <c r="M335" s="178">
        <f>G335*(1+L335/100)</f>
        <v>0</v>
      </c>
      <c r="N335" s="176">
        <v>4.5580000000000002E-2</v>
      </c>
      <c r="O335" s="176">
        <f>ROUND(E335*N335,2)</f>
        <v>0.28000000000000003</v>
      </c>
      <c r="P335" s="176">
        <v>0</v>
      </c>
      <c r="Q335" s="176">
        <f>ROUND(E335*P335,2)</f>
        <v>0</v>
      </c>
      <c r="R335" s="178" t="s">
        <v>309</v>
      </c>
      <c r="S335" s="178" t="s">
        <v>245</v>
      </c>
      <c r="T335" s="179" t="s">
        <v>310</v>
      </c>
      <c r="U335" s="158">
        <v>0.61</v>
      </c>
      <c r="V335" s="158">
        <f>ROUND(E335*U335,2)</f>
        <v>3.77</v>
      </c>
      <c r="W335" s="158"/>
      <c r="X335" s="158" t="s">
        <v>304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305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260" t="s">
        <v>558</v>
      </c>
      <c r="D336" s="261"/>
      <c r="E336" s="261"/>
      <c r="F336" s="261"/>
      <c r="G336" s="261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318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5" t="s">
        <v>548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299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5" t="s">
        <v>311</v>
      </c>
      <c r="D338" s="160"/>
      <c r="E338" s="161"/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299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559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299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545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299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5" t="s">
        <v>560</v>
      </c>
      <c r="D341" s="160"/>
      <c r="E341" s="161">
        <v>4.2750000000000004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299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5" t="s">
        <v>561</v>
      </c>
      <c r="D342" s="160"/>
      <c r="E342" s="161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299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5" t="s">
        <v>545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299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562</v>
      </c>
      <c r="D344" s="160"/>
      <c r="E344" s="161">
        <v>1.9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299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45"/>
      <c r="D345" s="246"/>
      <c r="E345" s="246"/>
      <c r="F345" s="246"/>
      <c r="G345" s="246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251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3">
        <v>42</v>
      </c>
      <c r="B346" s="174" t="s">
        <v>563</v>
      </c>
      <c r="C346" s="184" t="s">
        <v>564</v>
      </c>
      <c r="D346" s="175" t="s">
        <v>308</v>
      </c>
      <c r="E346" s="176">
        <v>31.930810000000001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6">
        <v>3.6700000000000001E-3</v>
      </c>
      <c r="O346" s="176">
        <f>ROUND(E346*N346,2)</f>
        <v>0.12</v>
      </c>
      <c r="P346" s="176">
        <v>0</v>
      </c>
      <c r="Q346" s="176">
        <f>ROUND(E346*P346,2)</f>
        <v>0</v>
      </c>
      <c r="R346" s="178" t="s">
        <v>309</v>
      </c>
      <c r="S346" s="178" t="s">
        <v>245</v>
      </c>
      <c r="T346" s="179" t="s">
        <v>310</v>
      </c>
      <c r="U346" s="158">
        <v>0.36199999999999999</v>
      </c>
      <c r="V346" s="158">
        <f>ROUND(E346*U346,2)</f>
        <v>11.56</v>
      </c>
      <c r="W346" s="158"/>
      <c r="X346" s="158" t="s">
        <v>304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349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5" t="s">
        <v>505</v>
      </c>
      <c r="D347" s="160"/>
      <c r="E347" s="161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299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5" t="s">
        <v>565</v>
      </c>
      <c r="D348" s="160"/>
      <c r="E348" s="161"/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299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5" t="s">
        <v>566</v>
      </c>
      <c r="D349" s="160"/>
      <c r="E349" s="161">
        <v>31.930820000000001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299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245"/>
      <c r="D350" s="246"/>
      <c r="E350" s="246"/>
      <c r="F350" s="246"/>
      <c r="G350" s="246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251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73">
        <v>43</v>
      </c>
      <c r="B351" s="174" t="s">
        <v>567</v>
      </c>
      <c r="C351" s="184" t="s">
        <v>568</v>
      </c>
      <c r="D351" s="175" t="s">
        <v>569</v>
      </c>
      <c r="E351" s="176">
        <v>3.45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21</v>
      </c>
      <c r="M351" s="178">
        <f>G351*(1+L351/100)</f>
        <v>0</v>
      </c>
      <c r="N351" s="176">
        <v>1.187E-2</v>
      </c>
      <c r="O351" s="176">
        <f>ROUND(E351*N351,2)</f>
        <v>0.04</v>
      </c>
      <c r="P351" s="176">
        <v>0</v>
      </c>
      <c r="Q351" s="176">
        <f>ROUND(E351*P351,2)</f>
        <v>0</v>
      </c>
      <c r="R351" s="178"/>
      <c r="S351" s="178" t="s">
        <v>265</v>
      </c>
      <c r="T351" s="179" t="s">
        <v>246</v>
      </c>
      <c r="U351" s="158">
        <v>0.36</v>
      </c>
      <c r="V351" s="158">
        <f>ROUND(E351*U351,2)</f>
        <v>1.24</v>
      </c>
      <c r="W351" s="158"/>
      <c r="X351" s="158" t="s">
        <v>304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349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5" t="s">
        <v>311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299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5" t="s">
        <v>368</v>
      </c>
      <c r="D353" s="160"/>
      <c r="E353" s="161">
        <v>1.2143999999999999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299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5" t="s">
        <v>369</v>
      </c>
      <c r="D354" s="160"/>
      <c r="E354" s="161">
        <v>1.0764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299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5" t="s">
        <v>370</v>
      </c>
      <c r="D355" s="160"/>
      <c r="E355" s="161">
        <v>1.1592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299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245"/>
      <c r="D356" s="246"/>
      <c r="E356" s="246"/>
      <c r="F356" s="246"/>
      <c r="G356" s="246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251</v>
      </c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73">
        <v>44</v>
      </c>
      <c r="B357" s="174" t="s">
        <v>570</v>
      </c>
      <c r="C357" s="184" t="s">
        <v>571</v>
      </c>
      <c r="D357" s="175" t="s">
        <v>308</v>
      </c>
      <c r="E357" s="176">
        <v>319.30815000000001</v>
      </c>
      <c r="F357" s="177"/>
      <c r="G357" s="178">
        <f>ROUND(E357*F357,2)</f>
        <v>0</v>
      </c>
      <c r="H357" s="177"/>
      <c r="I357" s="178">
        <f>ROUND(E357*H357,2)</f>
        <v>0</v>
      </c>
      <c r="J357" s="177"/>
      <c r="K357" s="178">
        <f>ROUND(E357*J357,2)</f>
        <v>0</v>
      </c>
      <c r="L357" s="178">
        <v>21</v>
      </c>
      <c r="M357" s="178">
        <f>G357*(1+L357/100)</f>
        <v>0</v>
      </c>
      <c r="N357" s="176">
        <v>4.6000000000000001E-4</v>
      </c>
      <c r="O357" s="176">
        <f>ROUND(E357*N357,2)</f>
        <v>0.15</v>
      </c>
      <c r="P357" s="176">
        <v>0</v>
      </c>
      <c r="Q357" s="176">
        <f>ROUND(E357*P357,2)</f>
        <v>0</v>
      </c>
      <c r="R357" s="178"/>
      <c r="S357" s="178" t="s">
        <v>265</v>
      </c>
      <c r="T357" s="179" t="s">
        <v>246</v>
      </c>
      <c r="U357" s="158">
        <v>0.12</v>
      </c>
      <c r="V357" s="158">
        <f>ROUND(E357*U357,2)</f>
        <v>38.32</v>
      </c>
      <c r="W357" s="158"/>
      <c r="X357" s="158" t="s">
        <v>304</v>
      </c>
      <c r="Y357" s="147"/>
      <c r="Z357" s="147"/>
      <c r="AA357" s="147"/>
      <c r="AB357" s="147"/>
      <c r="AC357" s="147"/>
      <c r="AD357" s="147"/>
      <c r="AE357" s="147"/>
      <c r="AF357" s="147"/>
      <c r="AG357" s="147" t="s">
        <v>349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5" t="s">
        <v>565</v>
      </c>
      <c r="D358" s="160"/>
      <c r="E358" s="161"/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299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5" t="s">
        <v>572</v>
      </c>
      <c r="D359" s="160"/>
      <c r="E359" s="161">
        <v>319.30815000000001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299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245"/>
      <c r="D360" s="246"/>
      <c r="E360" s="246"/>
      <c r="F360" s="246"/>
      <c r="G360" s="246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251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x14ac:dyDescent="0.2">
      <c r="A361" s="163" t="s">
        <v>240</v>
      </c>
      <c r="B361" s="164" t="s">
        <v>94</v>
      </c>
      <c r="C361" s="183" t="s">
        <v>95</v>
      </c>
      <c r="D361" s="165"/>
      <c r="E361" s="166"/>
      <c r="F361" s="167"/>
      <c r="G361" s="167">
        <f>SUMIF(AG362:AG422,"&lt;&gt;NOR",G362:G422)</f>
        <v>0</v>
      </c>
      <c r="H361" s="167"/>
      <c r="I361" s="167">
        <f>SUM(I362:I422)</f>
        <v>0</v>
      </c>
      <c r="J361" s="167"/>
      <c r="K361" s="167">
        <f>SUM(K362:K422)</f>
        <v>0</v>
      </c>
      <c r="L361" s="167"/>
      <c r="M361" s="167">
        <f>SUM(M362:M422)</f>
        <v>0</v>
      </c>
      <c r="N361" s="166"/>
      <c r="O361" s="166">
        <f>SUM(O362:O422)</f>
        <v>1.8099999999999998</v>
      </c>
      <c r="P361" s="166"/>
      <c r="Q361" s="166">
        <f>SUM(Q362:Q422)</f>
        <v>0</v>
      </c>
      <c r="R361" s="167"/>
      <c r="S361" s="167"/>
      <c r="T361" s="168"/>
      <c r="U361" s="162"/>
      <c r="V361" s="162">
        <f>SUM(V362:V422)</f>
        <v>66.160000000000011</v>
      </c>
      <c r="W361" s="162"/>
      <c r="X361" s="162"/>
      <c r="AG361" t="s">
        <v>241</v>
      </c>
    </row>
    <row r="362" spans="1:60" ht="22.5" outlineLevel="1" x14ac:dyDescent="0.2">
      <c r="A362" s="173">
        <v>45</v>
      </c>
      <c r="B362" s="174" t="s">
        <v>573</v>
      </c>
      <c r="C362" s="184" t="s">
        <v>574</v>
      </c>
      <c r="D362" s="175" t="s">
        <v>308</v>
      </c>
      <c r="E362" s="176">
        <v>21.963750000000001</v>
      </c>
      <c r="F362" s="177"/>
      <c r="G362" s="178">
        <f>ROUND(E362*F362,2)</f>
        <v>0</v>
      </c>
      <c r="H362" s="177"/>
      <c r="I362" s="178">
        <f>ROUND(E362*H362,2)</f>
        <v>0</v>
      </c>
      <c r="J362" s="177"/>
      <c r="K362" s="178">
        <f>ROUND(E362*J362,2)</f>
        <v>0</v>
      </c>
      <c r="L362" s="178">
        <v>21</v>
      </c>
      <c r="M362" s="178">
        <f>G362*(1+L362/100)</f>
        <v>0</v>
      </c>
      <c r="N362" s="176">
        <v>2.7299999999999998E-3</v>
      </c>
      <c r="O362" s="176">
        <f>ROUND(E362*N362,2)</f>
        <v>0.06</v>
      </c>
      <c r="P362" s="176">
        <v>0</v>
      </c>
      <c r="Q362" s="176">
        <f>ROUND(E362*P362,2)</f>
        <v>0</v>
      </c>
      <c r="R362" s="178" t="s">
        <v>309</v>
      </c>
      <c r="S362" s="178" t="s">
        <v>245</v>
      </c>
      <c r="T362" s="179" t="s">
        <v>310</v>
      </c>
      <c r="U362" s="158">
        <v>0.23</v>
      </c>
      <c r="V362" s="158">
        <f>ROUND(E362*U362,2)</f>
        <v>5.05</v>
      </c>
      <c r="W362" s="158"/>
      <c r="X362" s="158" t="s">
        <v>304</v>
      </c>
      <c r="Y362" s="147"/>
      <c r="Z362" s="147"/>
      <c r="AA362" s="147"/>
      <c r="AB362" s="147"/>
      <c r="AC362" s="147"/>
      <c r="AD362" s="147"/>
      <c r="AE362" s="147"/>
      <c r="AF362" s="147"/>
      <c r="AG362" s="147" t="s">
        <v>305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60" t="s">
        <v>575</v>
      </c>
      <c r="D363" s="261"/>
      <c r="E363" s="261"/>
      <c r="F363" s="261"/>
      <c r="G363" s="261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318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5" t="s">
        <v>576</v>
      </c>
      <c r="D364" s="160"/>
      <c r="E364" s="161"/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299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5" t="s">
        <v>311</v>
      </c>
      <c r="D365" s="160"/>
      <c r="E365" s="161"/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299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5" t="s">
        <v>577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299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5" t="s">
        <v>578</v>
      </c>
      <c r="D367" s="160"/>
      <c r="E367" s="161">
        <v>17.212499999999999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299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5" t="s">
        <v>579</v>
      </c>
      <c r="D368" s="160"/>
      <c r="E368" s="161">
        <v>-6.15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299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185" t="s">
        <v>580</v>
      </c>
      <c r="D369" s="160"/>
      <c r="E369" s="161"/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47"/>
      <c r="Z369" s="147"/>
      <c r="AA369" s="147"/>
      <c r="AB369" s="147"/>
      <c r="AC369" s="147"/>
      <c r="AD369" s="147"/>
      <c r="AE369" s="147"/>
      <c r="AF369" s="147"/>
      <c r="AG369" s="147" t="s">
        <v>299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185" t="s">
        <v>581</v>
      </c>
      <c r="D370" s="160"/>
      <c r="E370" s="161">
        <v>10.901249999999999</v>
      </c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299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245"/>
      <c r="D371" s="246"/>
      <c r="E371" s="246"/>
      <c r="F371" s="246"/>
      <c r="G371" s="246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251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ht="22.5" outlineLevel="1" x14ac:dyDescent="0.2">
      <c r="A372" s="173">
        <v>46</v>
      </c>
      <c r="B372" s="174" t="s">
        <v>582</v>
      </c>
      <c r="C372" s="184" t="s">
        <v>583</v>
      </c>
      <c r="D372" s="175" t="s">
        <v>308</v>
      </c>
      <c r="E372" s="176">
        <v>21.963750000000001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21</v>
      </c>
      <c r="M372" s="178">
        <f>G372*(1+L372/100)</f>
        <v>0</v>
      </c>
      <c r="N372" s="176">
        <v>3.2000000000000003E-4</v>
      </c>
      <c r="O372" s="176">
        <f>ROUND(E372*N372,2)</f>
        <v>0.01</v>
      </c>
      <c r="P372" s="176">
        <v>0</v>
      </c>
      <c r="Q372" s="176">
        <f>ROUND(E372*P372,2)</f>
        <v>0</v>
      </c>
      <c r="R372" s="178" t="s">
        <v>309</v>
      </c>
      <c r="S372" s="178" t="s">
        <v>245</v>
      </c>
      <c r="T372" s="179" t="s">
        <v>310</v>
      </c>
      <c r="U372" s="158">
        <v>7.0000000000000007E-2</v>
      </c>
      <c r="V372" s="158">
        <f>ROUND(E372*U372,2)</f>
        <v>1.54</v>
      </c>
      <c r="W372" s="158"/>
      <c r="X372" s="158" t="s">
        <v>304</v>
      </c>
      <c r="Y372" s="14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60" t="s">
        <v>575</v>
      </c>
      <c r="D373" s="261"/>
      <c r="E373" s="261"/>
      <c r="F373" s="261"/>
      <c r="G373" s="261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318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54"/>
      <c r="B374" s="155"/>
      <c r="C374" s="185" t="s">
        <v>311</v>
      </c>
      <c r="D374" s="160"/>
      <c r="E374" s="161"/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47"/>
      <c r="Z374" s="147"/>
      <c r="AA374" s="147"/>
      <c r="AB374" s="147"/>
      <c r="AC374" s="147"/>
      <c r="AD374" s="147"/>
      <c r="AE374" s="147"/>
      <c r="AF374" s="147"/>
      <c r="AG374" s="147" t="s">
        <v>299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5" t="s">
        <v>577</v>
      </c>
      <c r="D375" s="160"/>
      <c r="E375" s="161"/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299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5" t="s">
        <v>578</v>
      </c>
      <c r="D376" s="160"/>
      <c r="E376" s="161">
        <v>17.212499999999999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299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5" t="s">
        <v>579</v>
      </c>
      <c r="D377" s="160"/>
      <c r="E377" s="161">
        <v>-6.15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299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5" t="s">
        <v>580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299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5" t="s">
        <v>581</v>
      </c>
      <c r="D379" s="160"/>
      <c r="E379" s="161">
        <v>10.901249999999999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299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5"/>
      <c r="D380" s="246"/>
      <c r="E380" s="246"/>
      <c r="F380" s="246"/>
      <c r="G380" s="246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251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73">
        <v>47</v>
      </c>
      <c r="B381" s="174" t="s">
        <v>584</v>
      </c>
      <c r="C381" s="184" t="s">
        <v>585</v>
      </c>
      <c r="D381" s="175" t="s">
        <v>308</v>
      </c>
      <c r="E381" s="176">
        <v>7.38</v>
      </c>
      <c r="F381" s="177"/>
      <c r="G381" s="178">
        <f>ROUND(E381*F381,2)</f>
        <v>0</v>
      </c>
      <c r="H381" s="177"/>
      <c r="I381" s="178">
        <f>ROUND(E381*H381,2)</f>
        <v>0</v>
      </c>
      <c r="J381" s="177"/>
      <c r="K381" s="178">
        <f>ROUND(E381*J381,2)</f>
        <v>0</v>
      </c>
      <c r="L381" s="178">
        <v>21</v>
      </c>
      <c r="M381" s="178">
        <f>G381*(1+L381/100)</f>
        <v>0</v>
      </c>
      <c r="N381" s="176">
        <v>4.0000000000000003E-5</v>
      </c>
      <c r="O381" s="176">
        <f>ROUND(E381*N381,2)</f>
        <v>0</v>
      </c>
      <c r="P381" s="176">
        <v>0</v>
      </c>
      <c r="Q381" s="176">
        <f>ROUND(E381*P381,2)</f>
        <v>0</v>
      </c>
      <c r="R381" s="178" t="s">
        <v>309</v>
      </c>
      <c r="S381" s="178" t="s">
        <v>245</v>
      </c>
      <c r="T381" s="179" t="s">
        <v>310</v>
      </c>
      <c r="U381" s="158">
        <v>0.08</v>
      </c>
      <c r="V381" s="158">
        <f>ROUND(E381*U381,2)</f>
        <v>0.59</v>
      </c>
      <c r="W381" s="158"/>
      <c r="X381" s="158" t="s">
        <v>304</v>
      </c>
      <c r="Y381" s="147"/>
      <c r="Z381" s="147"/>
      <c r="AA381" s="147"/>
      <c r="AB381" s="147"/>
      <c r="AC381" s="147"/>
      <c r="AD381" s="147"/>
      <c r="AE381" s="147"/>
      <c r="AF381" s="147"/>
      <c r="AG381" s="147" t="s">
        <v>305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54"/>
      <c r="B382" s="155"/>
      <c r="C382" s="260" t="s">
        <v>586</v>
      </c>
      <c r="D382" s="261"/>
      <c r="E382" s="261"/>
      <c r="F382" s="261"/>
      <c r="G382" s="261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318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80" t="str">
        <f>C382</f>
        <v>s rámy a zárubněmi, zábradlí, předmětů oplechování apod., které se zřizují ještě před úpravami povrchu, před jejich znečištěním při úpravách povrchu nástřikem plastických (lepivých) maltovin</v>
      </c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5" t="s">
        <v>311</v>
      </c>
      <c r="D383" s="160"/>
      <c r="E383" s="161"/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299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5" t="s">
        <v>587</v>
      </c>
      <c r="D384" s="160"/>
      <c r="E384" s="161">
        <v>7.38</v>
      </c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299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245"/>
      <c r="D385" s="246"/>
      <c r="E385" s="246"/>
      <c r="F385" s="246"/>
      <c r="G385" s="246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251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ht="22.5" outlineLevel="1" x14ac:dyDescent="0.2">
      <c r="A386" s="173">
        <v>48</v>
      </c>
      <c r="B386" s="174" t="s">
        <v>588</v>
      </c>
      <c r="C386" s="184" t="s">
        <v>589</v>
      </c>
      <c r="D386" s="175" t="s">
        <v>308</v>
      </c>
      <c r="E386" s="176">
        <v>21.963750000000001</v>
      </c>
      <c r="F386" s="177"/>
      <c r="G386" s="178">
        <f>ROUND(E386*F386,2)</f>
        <v>0</v>
      </c>
      <c r="H386" s="177"/>
      <c r="I386" s="178">
        <f>ROUND(E386*H386,2)</f>
        <v>0</v>
      </c>
      <c r="J386" s="177"/>
      <c r="K386" s="178">
        <f>ROUND(E386*J386,2)</f>
        <v>0</v>
      </c>
      <c r="L386" s="178">
        <v>21</v>
      </c>
      <c r="M386" s="178">
        <f>G386*(1+L386/100)</f>
        <v>0</v>
      </c>
      <c r="N386" s="176">
        <v>3.9280000000000002E-2</v>
      </c>
      <c r="O386" s="176">
        <f>ROUND(E386*N386,2)</f>
        <v>0.86</v>
      </c>
      <c r="P386" s="176">
        <v>0</v>
      </c>
      <c r="Q386" s="176">
        <f>ROUND(E386*P386,2)</f>
        <v>0</v>
      </c>
      <c r="R386" s="178" t="s">
        <v>309</v>
      </c>
      <c r="S386" s="178" t="s">
        <v>245</v>
      </c>
      <c r="T386" s="179" t="s">
        <v>310</v>
      </c>
      <c r="U386" s="158">
        <v>1.02</v>
      </c>
      <c r="V386" s="158">
        <f>ROUND(E386*U386,2)</f>
        <v>22.4</v>
      </c>
      <c r="W386" s="158"/>
      <c r="X386" s="158" t="s">
        <v>304</v>
      </c>
      <c r="Y386" s="147"/>
      <c r="Z386" s="147"/>
      <c r="AA386" s="147"/>
      <c r="AB386" s="147"/>
      <c r="AC386" s="147"/>
      <c r="AD386" s="147"/>
      <c r="AE386" s="147"/>
      <c r="AF386" s="147"/>
      <c r="AG386" s="147" t="s">
        <v>305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ht="33.75" outlineLevel="1" x14ac:dyDescent="0.2">
      <c r="A387" s="154"/>
      <c r="B387" s="155"/>
      <c r="C387" s="260" t="s">
        <v>590</v>
      </c>
      <c r="D387" s="261"/>
      <c r="E387" s="261"/>
      <c r="F387" s="261"/>
      <c r="G387" s="261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318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80" t="str">
        <f>C387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247" t="s">
        <v>591</v>
      </c>
      <c r="D388" s="248"/>
      <c r="E388" s="248"/>
      <c r="F388" s="248"/>
      <c r="G388" s="24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250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47" t="s">
        <v>592</v>
      </c>
      <c r="D389" s="248"/>
      <c r="E389" s="248"/>
      <c r="F389" s="248"/>
      <c r="G389" s="24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250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5" t="s">
        <v>311</v>
      </c>
      <c r="D390" s="160"/>
      <c r="E390" s="161"/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299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5" t="s">
        <v>577</v>
      </c>
      <c r="D391" s="160"/>
      <c r="E391" s="161"/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299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5" t="s">
        <v>578</v>
      </c>
      <c r="D392" s="160"/>
      <c r="E392" s="161">
        <v>17.212499999999999</v>
      </c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299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579</v>
      </c>
      <c r="D393" s="160"/>
      <c r="E393" s="161">
        <v>-6.15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299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5" t="s">
        <v>580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299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5" t="s">
        <v>581</v>
      </c>
      <c r="D395" s="160"/>
      <c r="E395" s="161">
        <v>10.901249999999999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299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245"/>
      <c r="D396" s="246"/>
      <c r="E396" s="246"/>
      <c r="F396" s="246"/>
      <c r="G396" s="246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251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73">
        <v>49</v>
      </c>
      <c r="B397" s="174" t="s">
        <v>593</v>
      </c>
      <c r="C397" s="184" t="s">
        <v>594</v>
      </c>
      <c r="D397" s="175" t="s">
        <v>308</v>
      </c>
      <c r="E397" s="176">
        <v>3.96</v>
      </c>
      <c r="F397" s="177"/>
      <c r="G397" s="178">
        <f>ROUND(E397*F397,2)</f>
        <v>0</v>
      </c>
      <c r="H397" s="177"/>
      <c r="I397" s="178">
        <f>ROUND(E397*H397,2)</f>
        <v>0</v>
      </c>
      <c r="J397" s="177"/>
      <c r="K397" s="178">
        <f>ROUND(E397*J397,2)</f>
        <v>0</v>
      </c>
      <c r="L397" s="178">
        <v>21</v>
      </c>
      <c r="M397" s="178">
        <f>G397*(1+L397/100)</f>
        <v>0</v>
      </c>
      <c r="N397" s="176">
        <v>6.1799999999999997E-3</v>
      </c>
      <c r="O397" s="176">
        <f>ROUND(E397*N397,2)</f>
        <v>0.02</v>
      </c>
      <c r="P397" s="176">
        <v>0</v>
      </c>
      <c r="Q397" s="176">
        <f>ROUND(E397*P397,2)</f>
        <v>0</v>
      </c>
      <c r="R397" s="178" t="s">
        <v>309</v>
      </c>
      <c r="S397" s="178" t="s">
        <v>245</v>
      </c>
      <c r="T397" s="179" t="s">
        <v>310</v>
      </c>
      <c r="U397" s="158">
        <v>0.5</v>
      </c>
      <c r="V397" s="158">
        <f>ROUND(E397*U397,2)</f>
        <v>1.98</v>
      </c>
      <c r="W397" s="158"/>
      <c r="X397" s="158" t="s">
        <v>304</v>
      </c>
      <c r="Y397" s="14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5" t="s">
        <v>576</v>
      </c>
      <c r="D398" s="160"/>
      <c r="E398" s="161"/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299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5" t="s">
        <v>311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299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5" t="s">
        <v>595</v>
      </c>
      <c r="D400" s="160"/>
      <c r="E400" s="161">
        <v>3.96</v>
      </c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299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245"/>
      <c r="D401" s="246"/>
      <c r="E401" s="246"/>
      <c r="F401" s="246"/>
      <c r="G401" s="246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251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2.5" outlineLevel="1" x14ac:dyDescent="0.2">
      <c r="A402" s="173">
        <v>50</v>
      </c>
      <c r="B402" s="174" t="s">
        <v>596</v>
      </c>
      <c r="C402" s="184" t="s">
        <v>597</v>
      </c>
      <c r="D402" s="175" t="s">
        <v>308</v>
      </c>
      <c r="E402" s="176">
        <v>3.96</v>
      </c>
      <c r="F402" s="177"/>
      <c r="G402" s="178">
        <f>ROUND(E402*F402,2)</f>
        <v>0</v>
      </c>
      <c r="H402" s="177"/>
      <c r="I402" s="178">
        <f>ROUND(E402*H402,2)</f>
        <v>0</v>
      </c>
      <c r="J402" s="177"/>
      <c r="K402" s="178">
        <f>ROUND(E402*J402,2)</f>
        <v>0</v>
      </c>
      <c r="L402" s="178">
        <v>21</v>
      </c>
      <c r="M402" s="178">
        <f>G402*(1+L402/100)</f>
        <v>0</v>
      </c>
      <c r="N402" s="176">
        <v>3.6700000000000001E-3</v>
      </c>
      <c r="O402" s="176">
        <f>ROUND(E402*N402,2)</f>
        <v>0.01</v>
      </c>
      <c r="P402" s="176">
        <v>0</v>
      </c>
      <c r="Q402" s="176">
        <f>ROUND(E402*P402,2)</f>
        <v>0</v>
      </c>
      <c r="R402" s="178" t="s">
        <v>309</v>
      </c>
      <c r="S402" s="178" t="s">
        <v>245</v>
      </c>
      <c r="T402" s="179" t="s">
        <v>310</v>
      </c>
      <c r="U402" s="158">
        <v>0.36199999999999999</v>
      </c>
      <c r="V402" s="158">
        <f>ROUND(E402*U402,2)</f>
        <v>1.43</v>
      </c>
      <c r="W402" s="158"/>
      <c r="X402" s="158" t="s">
        <v>304</v>
      </c>
      <c r="Y402" s="147"/>
      <c r="Z402" s="147"/>
      <c r="AA402" s="147"/>
      <c r="AB402" s="147"/>
      <c r="AC402" s="147"/>
      <c r="AD402" s="147"/>
      <c r="AE402" s="147"/>
      <c r="AF402" s="147"/>
      <c r="AG402" s="147" t="s">
        <v>305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5" t="s">
        <v>311</v>
      </c>
      <c r="D403" s="160"/>
      <c r="E403" s="161"/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299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5" t="s">
        <v>595</v>
      </c>
      <c r="D404" s="160"/>
      <c r="E404" s="161">
        <v>3.96</v>
      </c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299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45"/>
      <c r="D405" s="246"/>
      <c r="E405" s="246"/>
      <c r="F405" s="246"/>
      <c r="G405" s="246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251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3">
        <v>51</v>
      </c>
      <c r="B406" s="174" t="s">
        <v>598</v>
      </c>
      <c r="C406" s="184" t="s">
        <v>599</v>
      </c>
      <c r="D406" s="175" t="s">
        <v>569</v>
      </c>
      <c r="E406" s="176">
        <v>21.963750000000001</v>
      </c>
      <c r="F406" s="177"/>
      <c r="G406" s="178">
        <f>ROUND(E406*F406,2)</f>
        <v>0</v>
      </c>
      <c r="H406" s="177"/>
      <c r="I406" s="178">
        <f>ROUND(E406*H406,2)</f>
        <v>0</v>
      </c>
      <c r="J406" s="177"/>
      <c r="K406" s="178">
        <f>ROUND(E406*J406,2)</f>
        <v>0</v>
      </c>
      <c r="L406" s="178">
        <v>21</v>
      </c>
      <c r="M406" s="178">
        <f>G406*(1+L406/100)</f>
        <v>0</v>
      </c>
      <c r="N406" s="176">
        <v>3.8210000000000001E-2</v>
      </c>
      <c r="O406" s="176">
        <f>ROUND(E406*N406,2)</f>
        <v>0.84</v>
      </c>
      <c r="P406" s="176">
        <v>0</v>
      </c>
      <c r="Q406" s="176">
        <f>ROUND(E406*P406,2)</f>
        <v>0</v>
      </c>
      <c r="R406" s="178"/>
      <c r="S406" s="178" t="s">
        <v>265</v>
      </c>
      <c r="T406" s="179" t="s">
        <v>246</v>
      </c>
      <c r="U406" s="158">
        <v>1.42</v>
      </c>
      <c r="V406" s="158">
        <f>ROUND(E406*U406,2)</f>
        <v>31.19</v>
      </c>
      <c r="W406" s="158"/>
      <c r="X406" s="158" t="s">
        <v>304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5" t="s">
        <v>576</v>
      </c>
      <c r="D407" s="160"/>
      <c r="E407" s="161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299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5" t="s">
        <v>311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299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5" t="s">
        <v>577</v>
      </c>
      <c r="D409" s="160"/>
      <c r="E409" s="161"/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299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5" t="s">
        <v>578</v>
      </c>
      <c r="D410" s="160"/>
      <c r="E410" s="161">
        <v>17.212499999999999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299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5" t="s">
        <v>579</v>
      </c>
      <c r="D411" s="160"/>
      <c r="E411" s="161">
        <v>-6.15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299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5" t="s">
        <v>580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299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5" t="s">
        <v>581</v>
      </c>
      <c r="D413" s="160"/>
      <c r="E413" s="161">
        <v>10.901249999999999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299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245"/>
      <c r="D414" s="246"/>
      <c r="E414" s="246"/>
      <c r="F414" s="246"/>
      <c r="G414" s="246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251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73">
        <v>52</v>
      </c>
      <c r="B415" s="174" t="s">
        <v>600</v>
      </c>
      <c r="C415" s="184" t="s">
        <v>601</v>
      </c>
      <c r="D415" s="175" t="s">
        <v>308</v>
      </c>
      <c r="E415" s="176">
        <v>21.963750000000001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21</v>
      </c>
      <c r="M415" s="178">
        <f>G415*(1+L415/100)</f>
        <v>0</v>
      </c>
      <c r="N415" s="176">
        <v>2.5999999999999998E-4</v>
      </c>
      <c r="O415" s="176">
        <f>ROUND(E415*N415,2)</f>
        <v>0.01</v>
      </c>
      <c r="P415" s="176">
        <v>0</v>
      </c>
      <c r="Q415" s="176">
        <f>ROUND(E415*P415,2)</f>
        <v>0</v>
      </c>
      <c r="R415" s="178"/>
      <c r="S415" s="178" t="s">
        <v>265</v>
      </c>
      <c r="T415" s="179" t="s">
        <v>246</v>
      </c>
      <c r="U415" s="158">
        <v>0.09</v>
      </c>
      <c r="V415" s="158">
        <f>ROUND(E415*U415,2)</f>
        <v>1.98</v>
      </c>
      <c r="W415" s="158"/>
      <c r="X415" s="158" t="s">
        <v>304</v>
      </c>
      <c r="Y415" s="147"/>
      <c r="Z415" s="147"/>
      <c r="AA415" s="147"/>
      <c r="AB415" s="147"/>
      <c r="AC415" s="147"/>
      <c r="AD415" s="147"/>
      <c r="AE415" s="147"/>
      <c r="AF415" s="147"/>
      <c r="AG415" s="147" t="s">
        <v>305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5" t="s">
        <v>311</v>
      </c>
      <c r="D416" s="160"/>
      <c r="E416" s="161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299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5" t="s">
        <v>577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299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5" t="s">
        <v>578</v>
      </c>
      <c r="D418" s="160"/>
      <c r="E418" s="161">
        <v>17.212499999999999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299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5" t="s">
        <v>579</v>
      </c>
      <c r="D419" s="160"/>
      <c r="E419" s="161">
        <v>-6.15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299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5" t="s">
        <v>580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299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5" t="s">
        <v>581</v>
      </c>
      <c r="D421" s="160"/>
      <c r="E421" s="161">
        <v>10.901249999999999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299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245"/>
      <c r="D422" s="246"/>
      <c r="E422" s="246"/>
      <c r="F422" s="246"/>
      <c r="G422" s="246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251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x14ac:dyDescent="0.2">
      <c r="A423" s="163" t="s">
        <v>240</v>
      </c>
      <c r="B423" s="164" t="s">
        <v>96</v>
      </c>
      <c r="C423" s="183" t="s">
        <v>97</v>
      </c>
      <c r="D423" s="165"/>
      <c r="E423" s="166"/>
      <c r="F423" s="167"/>
      <c r="G423" s="167">
        <f>SUMIF(AG424:AG488,"&lt;&gt;NOR",G424:G488)</f>
        <v>0</v>
      </c>
      <c r="H423" s="167"/>
      <c r="I423" s="167">
        <f>SUM(I424:I488)</f>
        <v>0</v>
      </c>
      <c r="J423" s="167"/>
      <c r="K423" s="167">
        <f>SUM(K424:K488)</f>
        <v>0</v>
      </c>
      <c r="L423" s="167"/>
      <c r="M423" s="167">
        <f>SUM(M424:M488)</f>
        <v>0</v>
      </c>
      <c r="N423" s="166"/>
      <c r="O423" s="166">
        <f>SUM(O424:O488)</f>
        <v>21.870000000000005</v>
      </c>
      <c r="P423" s="166"/>
      <c r="Q423" s="166">
        <f>SUM(Q424:Q488)</f>
        <v>0</v>
      </c>
      <c r="R423" s="167"/>
      <c r="S423" s="167"/>
      <c r="T423" s="168"/>
      <c r="U423" s="162"/>
      <c r="V423" s="162">
        <f>SUM(V424:V488)</f>
        <v>187.51000000000002</v>
      </c>
      <c r="W423" s="162"/>
      <c r="X423" s="162"/>
      <c r="AG423" t="s">
        <v>241</v>
      </c>
    </row>
    <row r="424" spans="1:60" outlineLevel="1" x14ac:dyDescent="0.2">
      <c r="A424" s="173">
        <v>53</v>
      </c>
      <c r="B424" s="174" t="s">
        <v>602</v>
      </c>
      <c r="C424" s="184" t="s">
        <v>603</v>
      </c>
      <c r="D424" s="175" t="s">
        <v>308</v>
      </c>
      <c r="E424" s="176">
        <v>174.6</v>
      </c>
      <c r="F424" s="177"/>
      <c r="G424" s="178">
        <f>ROUND(E424*F424,2)</f>
        <v>0</v>
      </c>
      <c r="H424" s="177"/>
      <c r="I424" s="178">
        <f>ROUND(E424*H424,2)</f>
        <v>0</v>
      </c>
      <c r="J424" s="177"/>
      <c r="K424" s="178">
        <f>ROUND(E424*J424,2)</f>
        <v>0</v>
      </c>
      <c r="L424" s="178">
        <v>21</v>
      </c>
      <c r="M424" s="178">
        <f>G424*(1+L424/100)</f>
        <v>0</v>
      </c>
      <c r="N424" s="176">
        <v>9.5000000000000001E-2</v>
      </c>
      <c r="O424" s="176">
        <f>ROUND(E424*N424,2)</f>
        <v>16.59</v>
      </c>
      <c r="P424" s="176">
        <v>0</v>
      </c>
      <c r="Q424" s="176">
        <f>ROUND(E424*P424,2)</f>
        <v>0</v>
      </c>
      <c r="R424" s="178" t="s">
        <v>309</v>
      </c>
      <c r="S424" s="178" t="s">
        <v>245</v>
      </c>
      <c r="T424" s="179" t="s">
        <v>310</v>
      </c>
      <c r="U424" s="158">
        <v>0.47</v>
      </c>
      <c r="V424" s="158">
        <f>ROUND(E424*U424,2)</f>
        <v>82.06</v>
      </c>
      <c r="W424" s="158"/>
      <c r="X424" s="158" t="s">
        <v>304</v>
      </c>
      <c r="Y424" s="147"/>
      <c r="Z424" s="147"/>
      <c r="AA424" s="147"/>
      <c r="AB424" s="147"/>
      <c r="AC424" s="147"/>
      <c r="AD424" s="147"/>
      <c r="AE424" s="147"/>
      <c r="AF424" s="147"/>
      <c r="AG424" s="147" t="s">
        <v>305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260" t="s">
        <v>604</v>
      </c>
      <c r="D425" s="261"/>
      <c r="E425" s="261"/>
      <c r="F425" s="261"/>
      <c r="G425" s="261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318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605</v>
      </c>
      <c r="D426" s="160"/>
      <c r="E426" s="161"/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299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5" t="s">
        <v>311</v>
      </c>
      <c r="D427" s="160"/>
      <c r="E427" s="161"/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299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5" t="s">
        <v>606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299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607</v>
      </c>
      <c r="D429" s="160"/>
      <c r="E429" s="161">
        <v>94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299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605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299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5" t="s">
        <v>608</v>
      </c>
      <c r="D431" s="160"/>
      <c r="E431" s="161"/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299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5" t="s">
        <v>385</v>
      </c>
      <c r="D432" s="160"/>
      <c r="E432" s="161">
        <v>9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299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605</v>
      </c>
      <c r="D433" s="160"/>
      <c r="E433" s="161"/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299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185" t="s">
        <v>311</v>
      </c>
      <c r="D434" s="160"/>
      <c r="E434" s="161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299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54"/>
      <c r="B435" s="155"/>
      <c r="C435" s="185" t="s">
        <v>609</v>
      </c>
      <c r="D435" s="160"/>
      <c r="E435" s="161"/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47"/>
      <c r="Z435" s="147"/>
      <c r="AA435" s="147"/>
      <c r="AB435" s="147"/>
      <c r="AC435" s="147"/>
      <c r="AD435" s="147"/>
      <c r="AE435" s="147"/>
      <c r="AF435" s="147"/>
      <c r="AG435" s="147" t="s">
        <v>299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5" t="s">
        <v>610</v>
      </c>
      <c r="D436" s="160"/>
      <c r="E436" s="161">
        <v>71.599999999999994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299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245"/>
      <c r="D437" s="246"/>
      <c r="E437" s="246"/>
      <c r="F437" s="246"/>
      <c r="G437" s="246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251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22.5" outlineLevel="1" x14ac:dyDescent="0.2">
      <c r="A438" s="173">
        <v>54</v>
      </c>
      <c r="B438" s="174" t="s">
        <v>611</v>
      </c>
      <c r="C438" s="184" t="s">
        <v>612</v>
      </c>
      <c r="D438" s="175" t="s">
        <v>308</v>
      </c>
      <c r="E438" s="176">
        <v>174.6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21</v>
      </c>
      <c r="M438" s="178">
        <f>G438*(1+L438/100)</f>
        <v>0</v>
      </c>
      <c r="N438" s="176">
        <v>3.5500000000000002E-3</v>
      </c>
      <c r="O438" s="176">
        <f>ROUND(E438*N438,2)</f>
        <v>0.62</v>
      </c>
      <c r="P438" s="176">
        <v>0</v>
      </c>
      <c r="Q438" s="176">
        <f>ROUND(E438*P438,2)</f>
        <v>0</v>
      </c>
      <c r="R438" s="178" t="s">
        <v>309</v>
      </c>
      <c r="S438" s="178" t="s">
        <v>245</v>
      </c>
      <c r="T438" s="179" t="s">
        <v>310</v>
      </c>
      <c r="U438" s="158">
        <v>0.34</v>
      </c>
      <c r="V438" s="158">
        <f>ROUND(E438*U438,2)</f>
        <v>59.36</v>
      </c>
      <c r="W438" s="158"/>
      <c r="X438" s="158" t="s">
        <v>304</v>
      </c>
      <c r="Y438" s="14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260" t="s">
        <v>604</v>
      </c>
      <c r="D439" s="261"/>
      <c r="E439" s="261"/>
      <c r="F439" s="261"/>
      <c r="G439" s="261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318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1" x14ac:dyDescent="0.2">
      <c r="A440" s="154"/>
      <c r="B440" s="155"/>
      <c r="C440" s="185" t="s">
        <v>605</v>
      </c>
      <c r="D440" s="160"/>
      <c r="E440" s="161"/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47"/>
      <c r="Z440" s="147"/>
      <c r="AA440" s="147"/>
      <c r="AB440" s="147"/>
      <c r="AC440" s="147"/>
      <c r="AD440" s="147"/>
      <c r="AE440" s="147"/>
      <c r="AF440" s="147"/>
      <c r="AG440" s="147" t="s">
        <v>299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5" t="s">
        <v>311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299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5" t="s">
        <v>606</v>
      </c>
      <c r="D442" s="160"/>
      <c r="E442" s="161"/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299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185" t="s">
        <v>607</v>
      </c>
      <c r="D443" s="160"/>
      <c r="E443" s="161">
        <v>94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299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54"/>
      <c r="B444" s="155"/>
      <c r="C444" s="185" t="s">
        <v>605</v>
      </c>
      <c r="D444" s="160"/>
      <c r="E444" s="161"/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47"/>
      <c r="Z444" s="147"/>
      <c r="AA444" s="147"/>
      <c r="AB444" s="147"/>
      <c r="AC444" s="147"/>
      <c r="AD444" s="147"/>
      <c r="AE444" s="147"/>
      <c r="AF444" s="147"/>
      <c r="AG444" s="147" t="s">
        <v>299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5" t="s">
        <v>608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299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5" t="s">
        <v>385</v>
      </c>
      <c r="D446" s="160"/>
      <c r="E446" s="161">
        <v>9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299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185" t="s">
        <v>605</v>
      </c>
      <c r="D447" s="160"/>
      <c r="E447" s="161"/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299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1" x14ac:dyDescent="0.2">
      <c r="A448" s="154"/>
      <c r="B448" s="155"/>
      <c r="C448" s="185" t="s">
        <v>311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47"/>
      <c r="Z448" s="147"/>
      <c r="AA448" s="147"/>
      <c r="AB448" s="147"/>
      <c r="AC448" s="147"/>
      <c r="AD448" s="147"/>
      <c r="AE448" s="147"/>
      <c r="AF448" s="147"/>
      <c r="AG448" s="147" t="s">
        <v>299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54"/>
      <c r="B449" s="155"/>
      <c r="C449" s="185" t="s">
        <v>609</v>
      </c>
      <c r="D449" s="160"/>
      <c r="E449" s="161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47"/>
      <c r="Z449" s="147"/>
      <c r="AA449" s="147"/>
      <c r="AB449" s="147"/>
      <c r="AC449" s="147"/>
      <c r="AD449" s="147"/>
      <c r="AE449" s="147"/>
      <c r="AF449" s="147"/>
      <c r="AG449" s="147" t="s">
        <v>299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185" t="s">
        <v>610</v>
      </c>
      <c r="D450" s="160"/>
      <c r="E450" s="161">
        <v>71.599999999999994</v>
      </c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299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45"/>
      <c r="D451" s="246"/>
      <c r="E451" s="246"/>
      <c r="F451" s="246"/>
      <c r="G451" s="246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251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1" x14ac:dyDescent="0.2">
      <c r="A452" s="173">
        <v>55</v>
      </c>
      <c r="B452" s="174" t="s">
        <v>613</v>
      </c>
      <c r="C452" s="184" t="s">
        <v>614</v>
      </c>
      <c r="D452" s="175" t="s">
        <v>308</v>
      </c>
      <c r="E452" s="176">
        <v>174.6</v>
      </c>
      <c r="F452" s="177"/>
      <c r="G452" s="178">
        <f>ROUND(E452*F452,2)</f>
        <v>0</v>
      </c>
      <c r="H452" s="177"/>
      <c r="I452" s="178">
        <f>ROUND(E452*H452,2)</f>
        <v>0</v>
      </c>
      <c r="J452" s="177"/>
      <c r="K452" s="178">
        <f>ROUND(E452*J452,2)</f>
        <v>0</v>
      </c>
      <c r="L452" s="178">
        <v>21</v>
      </c>
      <c r="M452" s="178">
        <f>G452*(1+L452/100)</f>
        <v>0</v>
      </c>
      <c r="N452" s="176">
        <v>1.111E-2</v>
      </c>
      <c r="O452" s="176">
        <f>ROUND(E452*N452,2)</f>
        <v>1.94</v>
      </c>
      <c r="P452" s="176">
        <v>0</v>
      </c>
      <c r="Q452" s="176">
        <f>ROUND(E452*P452,2)</f>
        <v>0</v>
      </c>
      <c r="R452" s="178" t="s">
        <v>309</v>
      </c>
      <c r="S452" s="178" t="s">
        <v>245</v>
      </c>
      <c r="T452" s="179" t="s">
        <v>310</v>
      </c>
      <c r="U452" s="158">
        <v>0.01</v>
      </c>
      <c r="V452" s="158">
        <f>ROUND(E452*U452,2)</f>
        <v>1.75</v>
      </c>
      <c r="W452" s="158"/>
      <c r="X452" s="158" t="s">
        <v>304</v>
      </c>
      <c r="Y452" s="147"/>
      <c r="Z452" s="147"/>
      <c r="AA452" s="147"/>
      <c r="AB452" s="147"/>
      <c r="AC452" s="147"/>
      <c r="AD452" s="147"/>
      <c r="AE452" s="147"/>
      <c r="AF452" s="147"/>
      <c r="AG452" s="147" t="s">
        <v>615</v>
      </c>
      <c r="AH452" s="147"/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260" t="s">
        <v>616</v>
      </c>
      <c r="D453" s="261"/>
      <c r="E453" s="261"/>
      <c r="F453" s="261"/>
      <c r="G453" s="261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318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605</v>
      </c>
      <c r="D454" s="160"/>
      <c r="E454" s="161"/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299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185" t="s">
        <v>311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299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54"/>
      <c r="B456" s="155"/>
      <c r="C456" s="185" t="s">
        <v>606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47"/>
      <c r="Z456" s="147"/>
      <c r="AA456" s="147"/>
      <c r="AB456" s="147"/>
      <c r="AC456" s="147"/>
      <c r="AD456" s="147"/>
      <c r="AE456" s="147"/>
      <c r="AF456" s="147"/>
      <c r="AG456" s="147" t="s">
        <v>299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185" t="s">
        <v>607</v>
      </c>
      <c r="D457" s="160"/>
      <c r="E457" s="161">
        <v>94</v>
      </c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299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5" t="s">
        <v>605</v>
      </c>
      <c r="D458" s="160"/>
      <c r="E458" s="161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299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5" t="s">
        <v>608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299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5" t="s">
        <v>385</v>
      </c>
      <c r="D460" s="160"/>
      <c r="E460" s="161">
        <v>9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299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5" t="s">
        <v>605</v>
      </c>
      <c r="D461" s="160"/>
      <c r="E461" s="161"/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299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185" t="s">
        <v>311</v>
      </c>
      <c r="D462" s="160"/>
      <c r="E462" s="161"/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299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54"/>
      <c r="B463" s="155"/>
      <c r="C463" s="185" t="s">
        <v>609</v>
      </c>
      <c r="D463" s="160"/>
      <c r="E463" s="161"/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47"/>
      <c r="Z463" s="147"/>
      <c r="AA463" s="147"/>
      <c r="AB463" s="147"/>
      <c r="AC463" s="147"/>
      <c r="AD463" s="147"/>
      <c r="AE463" s="147"/>
      <c r="AF463" s="147"/>
      <c r="AG463" s="147" t="s">
        <v>299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185" t="s">
        <v>610</v>
      </c>
      <c r="D464" s="160"/>
      <c r="E464" s="161">
        <v>71.599999999999994</v>
      </c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299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245"/>
      <c r="D465" s="246"/>
      <c r="E465" s="246"/>
      <c r="F465" s="246"/>
      <c r="G465" s="246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251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73">
        <v>56</v>
      </c>
      <c r="B466" s="174" t="s">
        <v>617</v>
      </c>
      <c r="C466" s="184" t="s">
        <v>618</v>
      </c>
      <c r="D466" s="175" t="s">
        <v>308</v>
      </c>
      <c r="E466" s="176">
        <v>174.6</v>
      </c>
      <c r="F466" s="177"/>
      <c r="G466" s="178">
        <f>ROUND(E466*F466,2)</f>
        <v>0</v>
      </c>
      <c r="H466" s="177"/>
      <c r="I466" s="178">
        <f>ROUND(E466*H466,2)</f>
        <v>0</v>
      </c>
      <c r="J466" s="177"/>
      <c r="K466" s="178">
        <f>ROUND(E466*J466,2)</f>
        <v>0</v>
      </c>
      <c r="L466" s="178">
        <v>21</v>
      </c>
      <c r="M466" s="178">
        <f>G466*(1+L466/100)</f>
        <v>0</v>
      </c>
      <c r="N466" s="176">
        <v>1.554E-2</v>
      </c>
      <c r="O466" s="176">
        <f>ROUND(E466*N466,2)</f>
        <v>2.71</v>
      </c>
      <c r="P466" s="176">
        <v>0</v>
      </c>
      <c r="Q466" s="176">
        <f>ROUND(E466*P466,2)</f>
        <v>0</v>
      </c>
      <c r="R466" s="178"/>
      <c r="S466" s="178" t="s">
        <v>265</v>
      </c>
      <c r="T466" s="179" t="s">
        <v>246</v>
      </c>
      <c r="U466" s="158">
        <v>0.24</v>
      </c>
      <c r="V466" s="158">
        <f>ROUND(E466*U466,2)</f>
        <v>41.9</v>
      </c>
      <c r="W466" s="158"/>
      <c r="X466" s="158" t="s">
        <v>304</v>
      </c>
      <c r="Y466" s="14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251" t="s">
        <v>619</v>
      </c>
      <c r="D467" s="252"/>
      <c r="E467" s="252"/>
      <c r="F467" s="252"/>
      <c r="G467" s="252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250</v>
      </c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185" t="s">
        <v>605</v>
      </c>
      <c r="D468" s="160"/>
      <c r="E468" s="161"/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299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54"/>
      <c r="B469" s="155"/>
      <c r="C469" s="185" t="s">
        <v>311</v>
      </c>
      <c r="D469" s="160"/>
      <c r="E469" s="161"/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47"/>
      <c r="Z469" s="147"/>
      <c r="AA469" s="147"/>
      <c r="AB469" s="147"/>
      <c r="AC469" s="147"/>
      <c r="AD469" s="147"/>
      <c r="AE469" s="147"/>
      <c r="AF469" s="147"/>
      <c r="AG469" s="147" t="s">
        <v>299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185" t="s">
        <v>606</v>
      </c>
      <c r="D470" s="160"/>
      <c r="E470" s="161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299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5" t="s">
        <v>607</v>
      </c>
      <c r="D471" s="160"/>
      <c r="E471" s="161">
        <v>94</v>
      </c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299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5" t="s">
        <v>605</v>
      </c>
      <c r="D472" s="160"/>
      <c r="E472" s="161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299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5" t="s">
        <v>608</v>
      </c>
      <c r="D473" s="160"/>
      <c r="E473" s="161"/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299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185" t="s">
        <v>385</v>
      </c>
      <c r="D474" s="160"/>
      <c r="E474" s="161">
        <v>9</v>
      </c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299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54"/>
      <c r="B475" s="155"/>
      <c r="C475" s="185" t="s">
        <v>605</v>
      </c>
      <c r="D475" s="160"/>
      <c r="E475" s="161"/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47"/>
      <c r="Z475" s="147"/>
      <c r="AA475" s="147"/>
      <c r="AB475" s="147"/>
      <c r="AC475" s="147"/>
      <c r="AD475" s="147"/>
      <c r="AE475" s="147"/>
      <c r="AF475" s="147"/>
      <c r="AG475" s="147" t="s">
        <v>299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185" t="s">
        <v>311</v>
      </c>
      <c r="D476" s="160"/>
      <c r="E476" s="161"/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299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5" t="s">
        <v>609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299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5" t="s">
        <v>610</v>
      </c>
      <c r="D478" s="160"/>
      <c r="E478" s="161">
        <v>71.599999999999994</v>
      </c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299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245"/>
      <c r="D479" s="246"/>
      <c r="E479" s="246"/>
      <c r="F479" s="246"/>
      <c r="G479" s="246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251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73">
        <v>57</v>
      </c>
      <c r="B480" s="174" t="s">
        <v>620</v>
      </c>
      <c r="C480" s="184" t="s">
        <v>621</v>
      </c>
      <c r="D480" s="175" t="s">
        <v>493</v>
      </c>
      <c r="E480" s="176">
        <v>9.0449999999999999</v>
      </c>
      <c r="F480" s="177"/>
      <c r="G480" s="178">
        <f>ROUND(E480*F480,2)</f>
        <v>0</v>
      </c>
      <c r="H480" s="177"/>
      <c r="I480" s="178">
        <f>ROUND(E480*H480,2)</f>
        <v>0</v>
      </c>
      <c r="J480" s="177"/>
      <c r="K480" s="178">
        <f>ROUND(E480*J480,2)</f>
        <v>0</v>
      </c>
      <c r="L480" s="178">
        <v>21</v>
      </c>
      <c r="M480" s="178">
        <f>G480*(1+L480/100)</f>
        <v>0</v>
      </c>
      <c r="N480" s="176">
        <v>7.2000000000000005E-4</v>
      </c>
      <c r="O480" s="176">
        <f>ROUND(E480*N480,2)</f>
        <v>0.01</v>
      </c>
      <c r="P480" s="176">
        <v>0</v>
      </c>
      <c r="Q480" s="176">
        <f>ROUND(E480*P480,2)</f>
        <v>0</v>
      </c>
      <c r="R480" s="178"/>
      <c r="S480" s="178" t="s">
        <v>265</v>
      </c>
      <c r="T480" s="179" t="s">
        <v>246</v>
      </c>
      <c r="U480" s="158">
        <v>0.27</v>
      </c>
      <c r="V480" s="158">
        <f>ROUND(E480*U480,2)</f>
        <v>2.44</v>
      </c>
      <c r="W480" s="158"/>
      <c r="X480" s="158" t="s">
        <v>304</v>
      </c>
      <c r="Y480" s="147"/>
      <c r="Z480" s="147"/>
      <c r="AA480" s="147"/>
      <c r="AB480" s="147"/>
      <c r="AC480" s="147"/>
      <c r="AD480" s="147"/>
      <c r="AE480" s="147"/>
      <c r="AF480" s="147"/>
      <c r="AG480" s="147" t="s">
        <v>305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">
      <c r="A481" s="154"/>
      <c r="B481" s="155"/>
      <c r="C481" s="185" t="s">
        <v>622</v>
      </c>
      <c r="D481" s="160"/>
      <c r="E481" s="161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47"/>
      <c r="Z481" s="147"/>
      <c r="AA481" s="147"/>
      <c r="AB481" s="147"/>
      <c r="AC481" s="147"/>
      <c r="AD481" s="147"/>
      <c r="AE481" s="147"/>
      <c r="AF481" s="147"/>
      <c r="AG481" s="147" t="s">
        <v>299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185" t="s">
        <v>623</v>
      </c>
      <c r="D482" s="160"/>
      <c r="E482" s="161"/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299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5" t="s">
        <v>624</v>
      </c>
      <c r="D483" s="160"/>
      <c r="E483" s="161">
        <v>3.6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299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5" t="s">
        <v>625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299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5" t="s">
        <v>626</v>
      </c>
      <c r="D485" s="160"/>
      <c r="E485" s="161">
        <v>1.8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299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5" t="s">
        <v>627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299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5" t="s">
        <v>628</v>
      </c>
      <c r="D487" s="160"/>
      <c r="E487" s="161">
        <v>3.645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299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245"/>
      <c r="D488" s="246"/>
      <c r="E488" s="246"/>
      <c r="F488" s="246"/>
      <c r="G488" s="246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251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x14ac:dyDescent="0.2">
      <c r="A489" s="163" t="s">
        <v>240</v>
      </c>
      <c r="B489" s="164" t="s">
        <v>98</v>
      </c>
      <c r="C489" s="183" t="s">
        <v>99</v>
      </c>
      <c r="D489" s="165"/>
      <c r="E489" s="166"/>
      <c r="F489" s="167"/>
      <c r="G489" s="167">
        <f>SUMIF(AG490:AG498,"&lt;&gt;NOR",G490:G498)</f>
        <v>0</v>
      </c>
      <c r="H489" s="167"/>
      <c r="I489" s="167">
        <f>SUM(I490:I498)</f>
        <v>0</v>
      </c>
      <c r="J489" s="167"/>
      <c r="K489" s="167">
        <f>SUM(K490:K498)</f>
        <v>0</v>
      </c>
      <c r="L489" s="167"/>
      <c r="M489" s="167">
        <f>SUM(M490:M498)</f>
        <v>0</v>
      </c>
      <c r="N489" s="166"/>
      <c r="O489" s="166">
        <f>SUM(O490:O498)</f>
        <v>0.58000000000000007</v>
      </c>
      <c r="P489" s="166"/>
      <c r="Q489" s="166">
        <f>SUM(Q490:Q498)</f>
        <v>0</v>
      </c>
      <c r="R489" s="167"/>
      <c r="S489" s="167"/>
      <c r="T489" s="168"/>
      <c r="U489" s="162"/>
      <c r="V489" s="162">
        <f>SUM(V490:V498)</f>
        <v>54.31</v>
      </c>
      <c r="W489" s="162"/>
      <c r="X489" s="162"/>
      <c r="AG489" t="s">
        <v>241</v>
      </c>
    </row>
    <row r="490" spans="1:60" outlineLevel="1" x14ac:dyDescent="0.2">
      <c r="A490" s="173">
        <v>58</v>
      </c>
      <c r="B490" s="174" t="s">
        <v>629</v>
      </c>
      <c r="C490" s="184" t="s">
        <v>630</v>
      </c>
      <c r="D490" s="175" t="s">
        <v>308</v>
      </c>
      <c r="E490" s="176">
        <v>203.57</v>
      </c>
      <c r="F490" s="177"/>
      <c r="G490" s="178">
        <f>ROUND(E490*F490,2)</f>
        <v>0</v>
      </c>
      <c r="H490" s="177"/>
      <c r="I490" s="178">
        <f>ROUND(E490*H490,2)</f>
        <v>0</v>
      </c>
      <c r="J490" s="177"/>
      <c r="K490" s="178">
        <f>ROUND(E490*J490,2)</f>
        <v>0</v>
      </c>
      <c r="L490" s="178">
        <v>21</v>
      </c>
      <c r="M490" s="178">
        <f>G490*(1+L490/100)</f>
        <v>0</v>
      </c>
      <c r="N490" s="176">
        <v>1.58E-3</v>
      </c>
      <c r="O490" s="176">
        <f>ROUND(E490*N490,2)</f>
        <v>0.32</v>
      </c>
      <c r="P490" s="176">
        <v>0</v>
      </c>
      <c r="Q490" s="176">
        <f>ROUND(E490*P490,2)</f>
        <v>0</v>
      </c>
      <c r="R490" s="178" t="s">
        <v>631</v>
      </c>
      <c r="S490" s="178" t="s">
        <v>245</v>
      </c>
      <c r="T490" s="179" t="s">
        <v>310</v>
      </c>
      <c r="U490" s="158">
        <v>0.214</v>
      </c>
      <c r="V490" s="158">
        <f>ROUND(E490*U490,2)</f>
        <v>43.56</v>
      </c>
      <c r="W490" s="158"/>
      <c r="X490" s="158" t="s">
        <v>304</v>
      </c>
      <c r="Y490" s="14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/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5" t="s">
        <v>632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299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5" t="s">
        <v>633</v>
      </c>
      <c r="D492" s="160"/>
      <c r="E492" s="161">
        <v>203.57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299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245"/>
      <c r="D493" s="246"/>
      <c r="E493" s="246"/>
      <c r="F493" s="246"/>
      <c r="G493" s="246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251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73">
        <v>59</v>
      </c>
      <c r="B494" s="174" t="s">
        <v>634</v>
      </c>
      <c r="C494" s="184" t="s">
        <v>635</v>
      </c>
      <c r="D494" s="175" t="s">
        <v>308</v>
      </c>
      <c r="E494" s="176">
        <v>41.34375</v>
      </c>
      <c r="F494" s="177"/>
      <c r="G494" s="178">
        <f>ROUND(E494*F494,2)</f>
        <v>0</v>
      </c>
      <c r="H494" s="177"/>
      <c r="I494" s="178">
        <f>ROUND(E494*H494,2)</f>
        <v>0</v>
      </c>
      <c r="J494" s="177"/>
      <c r="K494" s="178">
        <f>ROUND(E494*J494,2)</f>
        <v>0</v>
      </c>
      <c r="L494" s="178">
        <v>21</v>
      </c>
      <c r="M494" s="178">
        <f>G494*(1+L494/100)</f>
        <v>0</v>
      </c>
      <c r="N494" s="176">
        <v>6.3499999999999997E-3</v>
      </c>
      <c r="O494" s="176">
        <f>ROUND(E494*N494,2)</f>
        <v>0.26</v>
      </c>
      <c r="P494" s="176">
        <v>0</v>
      </c>
      <c r="Q494" s="176">
        <f>ROUND(E494*P494,2)</f>
        <v>0</v>
      </c>
      <c r="R494" s="178" t="s">
        <v>631</v>
      </c>
      <c r="S494" s="178" t="s">
        <v>245</v>
      </c>
      <c r="T494" s="179" t="s">
        <v>310</v>
      </c>
      <c r="U494" s="158">
        <v>0.26</v>
      </c>
      <c r="V494" s="158">
        <f>ROUND(E494*U494,2)</f>
        <v>10.75</v>
      </c>
      <c r="W494" s="158"/>
      <c r="X494" s="158" t="s">
        <v>304</v>
      </c>
      <c r="Y494" s="147"/>
      <c r="Z494" s="147"/>
      <c r="AA494" s="147"/>
      <c r="AB494" s="147"/>
      <c r="AC494" s="147"/>
      <c r="AD494" s="147"/>
      <c r="AE494" s="147"/>
      <c r="AF494" s="147"/>
      <c r="AG494" s="147" t="s">
        <v>305</v>
      </c>
      <c r="AH494" s="147"/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5" t="s">
        <v>311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299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5" t="s">
        <v>636</v>
      </c>
      <c r="D496" s="160"/>
      <c r="E496" s="161">
        <v>25.3125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299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185" t="s">
        <v>637</v>
      </c>
      <c r="D497" s="160"/>
      <c r="E497" s="161">
        <v>16.03125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299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">
      <c r="A498" s="154"/>
      <c r="B498" s="155"/>
      <c r="C498" s="245"/>
      <c r="D498" s="246"/>
      <c r="E498" s="246"/>
      <c r="F498" s="246"/>
      <c r="G498" s="246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47"/>
      <c r="Z498" s="147"/>
      <c r="AA498" s="147"/>
      <c r="AB498" s="147"/>
      <c r="AC498" s="147"/>
      <c r="AD498" s="147"/>
      <c r="AE498" s="147"/>
      <c r="AF498" s="147"/>
      <c r="AG498" s="147" t="s">
        <v>251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x14ac:dyDescent="0.2">
      <c r="A499" s="163" t="s">
        <v>240</v>
      </c>
      <c r="B499" s="164" t="s">
        <v>100</v>
      </c>
      <c r="C499" s="183" t="s">
        <v>101</v>
      </c>
      <c r="D499" s="165"/>
      <c r="E499" s="166"/>
      <c r="F499" s="167"/>
      <c r="G499" s="167">
        <f>SUMIF(AG500:AG535,"&lt;&gt;NOR",G500:G535)</f>
        <v>0</v>
      </c>
      <c r="H499" s="167"/>
      <c r="I499" s="167">
        <f>SUM(I500:I535)</f>
        <v>0</v>
      </c>
      <c r="J499" s="167"/>
      <c r="K499" s="167">
        <f>SUM(K500:K535)</f>
        <v>0</v>
      </c>
      <c r="L499" s="167"/>
      <c r="M499" s="167">
        <f>SUM(M500:M535)</f>
        <v>0</v>
      </c>
      <c r="N499" s="166"/>
      <c r="O499" s="166">
        <f>SUM(O500:O535)</f>
        <v>0.01</v>
      </c>
      <c r="P499" s="166"/>
      <c r="Q499" s="166">
        <f>SUM(Q500:Q535)</f>
        <v>0</v>
      </c>
      <c r="R499" s="167"/>
      <c r="S499" s="167"/>
      <c r="T499" s="168"/>
      <c r="U499" s="162"/>
      <c r="V499" s="162">
        <f>SUM(V500:V535)</f>
        <v>66.97</v>
      </c>
      <c r="W499" s="162"/>
      <c r="X499" s="162"/>
      <c r="AG499" t="s">
        <v>241</v>
      </c>
    </row>
    <row r="500" spans="1:60" ht="56.25" outlineLevel="1" x14ac:dyDescent="0.2">
      <c r="A500" s="173">
        <v>60</v>
      </c>
      <c r="B500" s="174" t="s">
        <v>638</v>
      </c>
      <c r="C500" s="184" t="s">
        <v>639</v>
      </c>
      <c r="D500" s="175" t="s">
        <v>308</v>
      </c>
      <c r="E500" s="176">
        <v>203.57</v>
      </c>
      <c r="F500" s="177"/>
      <c r="G500" s="178">
        <f>ROUND(E500*F500,2)</f>
        <v>0</v>
      </c>
      <c r="H500" s="177"/>
      <c r="I500" s="178">
        <f>ROUND(E500*H500,2)</f>
        <v>0</v>
      </c>
      <c r="J500" s="177"/>
      <c r="K500" s="178">
        <f>ROUND(E500*J500,2)</f>
        <v>0</v>
      </c>
      <c r="L500" s="178">
        <v>21</v>
      </c>
      <c r="M500" s="178">
        <f>G500*(1+L500/100)</f>
        <v>0</v>
      </c>
      <c r="N500" s="176">
        <v>4.0000000000000003E-5</v>
      </c>
      <c r="O500" s="176">
        <f>ROUND(E500*N500,2)</f>
        <v>0.01</v>
      </c>
      <c r="P500" s="176">
        <v>0</v>
      </c>
      <c r="Q500" s="176">
        <f>ROUND(E500*P500,2)</f>
        <v>0</v>
      </c>
      <c r="R500" s="178" t="s">
        <v>309</v>
      </c>
      <c r="S500" s="178" t="s">
        <v>245</v>
      </c>
      <c r="T500" s="179" t="s">
        <v>310</v>
      </c>
      <c r="U500" s="158">
        <v>0.31</v>
      </c>
      <c r="V500" s="158">
        <f>ROUND(E500*U500,2)</f>
        <v>63.11</v>
      </c>
      <c r="W500" s="158"/>
      <c r="X500" s="158" t="s">
        <v>304</v>
      </c>
      <c r="Y500" s="147"/>
      <c r="Z500" s="147"/>
      <c r="AA500" s="147"/>
      <c r="AB500" s="147"/>
      <c r="AC500" s="147"/>
      <c r="AD500" s="147"/>
      <c r="AE500" s="147"/>
      <c r="AF500" s="147"/>
      <c r="AG500" s="147" t="s">
        <v>305</v>
      </c>
      <c r="AH500" s="147"/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5" t="s">
        <v>478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299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5" t="s">
        <v>502</v>
      </c>
      <c r="D502" s="160"/>
      <c r="E502" s="161">
        <v>28.97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299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5" t="s">
        <v>311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299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5" t="s">
        <v>606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299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5" t="s">
        <v>640</v>
      </c>
      <c r="D505" s="160"/>
      <c r="E505" s="161">
        <v>94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299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185" t="s">
        <v>608</v>
      </c>
      <c r="D506" s="160"/>
      <c r="E506" s="161"/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299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">
      <c r="A507" s="154"/>
      <c r="B507" s="155"/>
      <c r="C507" s="185" t="s">
        <v>641</v>
      </c>
      <c r="D507" s="160"/>
      <c r="E507" s="161">
        <v>9</v>
      </c>
      <c r="F507" s="158"/>
      <c r="G507" s="158"/>
      <c r="H507" s="158"/>
      <c r="I507" s="158"/>
      <c r="J507" s="158"/>
      <c r="K507" s="158"/>
      <c r="L507" s="158"/>
      <c r="M507" s="158"/>
      <c r="N507" s="157"/>
      <c r="O507" s="157"/>
      <c r="P507" s="157"/>
      <c r="Q507" s="157"/>
      <c r="R507" s="158"/>
      <c r="S507" s="158"/>
      <c r="T507" s="158"/>
      <c r="U507" s="158"/>
      <c r="V507" s="158"/>
      <c r="W507" s="158"/>
      <c r="X507" s="158"/>
      <c r="Y507" s="147"/>
      <c r="Z507" s="147"/>
      <c r="AA507" s="147"/>
      <c r="AB507" s="147"/>
      <c r="AC507" s="147"/>
      <c r="AD507" s="147"/>
      <c r="AE507" s="147"/>
      <c r="AF507" s="147"/>
      <c r="AG507" s="147" t="s">
        <v>299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185" t="s">
        <v>609</v>
      </c>
      <c r="D508" s="160"/>
      <c r="E508" s="161"/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299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5" t="s">
        <v>642</v>
      </c>
      <c r="D509" s="160"/>
      <c r="E509" s="161">
        <v>71.599999999999994</v>
      </c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299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245"/>
      <c r="D510" s="246"/>
      <c r="E510" s="246"/>
      <c r="F510" s="246"/>
      <c r="G510" s="246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251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2.5" outlineLevel="1" x14ac:dyDescent="0.2">
      <c r="A511" s="173">
        <v>61</v>
      </c>
      <c r="B511" s="174" t="s">
        <v>643</v>
      </c>
      <c r="C511" s="184" t="s">
        <v>644</v>
      </c>
      <c r="D511" s="175" t="s">
        <v>428</v>
      </c>
      <c r="E511" s="176">
        <v>24</v>
      </c>
      <c r="F511" s="177"/>
      <c r="G511" s="178">
        <f>ROUND(E511*F511,2)</f>
        <v>0</v>
      </c>
      <c r="H511" s="177"/>
      <c r="I511" s="178">
        <f>ROUND(E511*H511,2)</f>
        <v>0</v>
      </c>
      <c r="J511" s="177"/>
      <c r="K511" s="178">
        <f>ROUND(E511*J511,2)</f>
        <v>0</v>
      </c>
      <c r="L511" s="178">
        <v>21</v>
      </c>
      <c r="M511" s="178">
        <f>G511*(1+L511/100)</f>
        <v>0</v>
      </c>
      <c r="N511" s="176">
        <v>0</v>
      </c>
      <c r="O511" s="176">
        <f>ROUND(E511*N511,2)</f>
        <v>0</v>
      </c>
      <c r="P511" s="176">
        <v>0</v>
      </c>
      <c r="Q511" s="176">
        <f>ROUND(E511*P511,2)</f>
        <v>0</v>
      </c>
      <c r="R511" s="178" t="s">
        <v>316</v>
      </c>
      <c r="S511" s="178" t="s">
        <v>245</v>
      </c>
      <c r="T511" s="179" t="s">
        <v>310</v>
      </c>
      <c r="U511" s="158">
        <v>0.16</v>
      </c>
      <c r="V511" s="158">
        <f>ROUND(E511*U511,2)</f>
        <v>3.84</v>
      </c>
      <c r="W511" s="158"/>
      <c r="X511" s="158" t="s">
        <v>304</v>
      </c>
      <c r="Y511" s="147"/>
      <c r="Z511" s="147"/>
      <c r="AA511" s="147"/>
      <c r="AB511" s="147"/>
      <c r="AC511" s="147"/>
      <c r="AD511" s="147"/>
      <c r="AE511" s="147"/>
      <c r="AF511" s="147"/>
      <c r="AG511" s="147" t="s">
        <v>305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5" t="s">
        <v>478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299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5" t="s">
        <v>645</v>
      </c>
      <c r="D513" s="160"/>
      <c r="E513" s="161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299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5" t="s">
        <v>646</v>
      </c>
      <c r="D514" s="160"/>
      <c r="E514" s="161">
        <v>24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299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245"/>
      <c r="D515" s="246"/>
      <c r="E515" s="246"/>
      <c r="F515" s="246"/>
      <c r="G515" s="246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251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73">
        <v>62</v>
      </c>
      <c r="B516" s="174" t="s">
        <v>647</v>
      </c>
      <c r="C516" s="184" t="s">
        <v>648</v>
      </c>
      <c r="D516" s="175" t="s">
        <v>308</v>
      </c>
      <c r="E516" s="176">
        <v>56</v>
      </c>
      <c r="F516" s="177"/>
      <c r="G516" s="178">
        <f>ROUND(E516*F516,2)</f>
        <v>0</v>
      </c>
      <c r="H516" s="177"/>
      <c r="I516" s="178">
        <f>ROUND(E516*H516,2)</f>
        <v>0</v>
      </c>
      <c r="J516" s="177"/>
      <c r="K516" s="178">
        <f>ROUND(E516*J516,2)</f>
        <v>0</v>
      </c>
      <c r="L516" s="178">
        <v>21</v>
      </c>
      <c r="M516" s="178">
        <f>G516*(1+L516/100)</f>
        <v>0</v>
      </c>
      <c r="N516" s="176">
        <v>0</v>
      </c>
      <c r="O516" s="176">
        <f>ROUND(E516*N516,2)</f>
        <v>0</v>
      </c>
      <c r="P516" s="176">
        <v>0</v>
      </c>
      <c r="Q516" s="176">
        <f>ROUND(E516*P516,2)</f>
        <v>0</v>
      </c>
      <c r="R516" s="178"/>
      <c r="S516" s="178" t="s">
        <v>265</v>
      </c>
      <c r="T516" s="179" t="s">
        <v>246</v>
      </c>
      <c r="U516" s="158">
        <v>0</v>
      </c>
      <c r="V516" s="158">
        <f>ROUND(E516*U516,2)</f>
        <v>0</v>
      </c>
      <c r="W516" s="158"/>
      <c r="X516" s="158" t="s">
        <v>304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305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185" t="s">
        <v>622</v>
      </c>
      <c r="D517" s="160"/>
      <c r="E517" s="161"/>
      <c r="F517" s="158"/>
      <c r="G517" s="158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299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5" t="s">
        <v>200</v>
      </c>
      <c r="D518" s="160"/>
      <c r="E518" s="161">
        <v>56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299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245"/>
      <c r="D519" s="246"/>
      <c r="E519" s="246"/>
      <c r="F519" s="246"/>
      <c r="G519" s="246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251</v>
      </c>
      <c r="AH519" s="147"/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3">
        <v>63</v>
      </c>
      <c r="B520" s="174" t="s">
        <v>649</v>
      </c>
      <c r="C520" s="184" t="s">
        <v>650</v>
      </c>
      <c r="D520" s="175" t="s">
        <v>373</v>
      </c>
      <c r="E520" s="176">
        <v>1</v>
      </c>
      <c r="F520" s="177"/>
      <c r="G520" s="178">
        <f>ROUND(E520*F520,2)</f>
        <v>0</v>
      </c>
      <c r="H520" s="177"/>
      <c r="I520" s="178">
        <f>ROUND(E520*H520,2)</f>
        <v>0</v>
      </c>
      <c r="J520" s="177"/>
      <c r="K520" s="178">
        <f>ROUND(E520*J520,2)</f>
        <v>0</v>
      </c>
      <c r="L520" s="178">
        <v>21</v>
      </c>
      <c r="M520" s="178">
        <f>G520*(1+L520/100)</f>
        <v>0</v>
      </c>
      <c r="N520" s="176">
        <v>0</v>
      </c>
      <c r="O520" s="176">
        <f>ROUND(E520*N520,2)</f>
        <v>0</v>
      </c>
      <c r="P520" s="176">
        <v>0</v>
      </c>
      <c r="Q520" s="176">
        <f>ROUND(E520*P520,2)</f>
        <v>0</v>
      </c>
      <c r="R520" s="178"/>
      <c r="S520" s="178" t="s">
        <v>265</v>
      </c>
      <c r="T520" s="179" t="s">
        <v>246</v>
      </c>
      <c r="U520" s="158">
        <v>0.02</v>
      </c>
      <c r="V520" s="158">
        <f>ROUND(E520*U520,2)</f>
        <v>0.02</v>
      </c>
      <c r="W520" s="158"/>
      <c r="X520" s="158" t="s">
        <v>304</v>
      </c>
      <c r="Y520" s="147"/>
      <c r="Z520" s="147"/>
      <c r="AA520" s="147"/>
      <c r="AB520" s="147"/>
      <c r="AC520" s="147"/>
      <c r="AD520" s="147"/>
      <c r="AE520" s="147"/>
      <c r="AF520" s="147"/>
      <c r="AG520" s="147" t="s">
        <v>305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5" t="s">
        <v>622</v>
      </c>
      <c r="D521" s="160"/>
      <c r="E521" s="161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299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5" t="s">
        <v>163</v>
      </c>
      <c r="D522" s="160"/>
      <c r="E522" s="161">
        <v>1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299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245"/>
      <c r="D523" s="246"/>
      <c r="E523" s="246"/>
      <c r="F523" s="246"/>
      <c r="G523" s="246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251</v>
      </c>
      <c r="AH523" s="147"/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73">
        <v>64</v>
      </c>
      <c r="B524" s="174" t="s">
        <v>651</v>
      </c>
      <c r="C524" s="184" t="s">
        <v>652</v>
      </c>
      <c r="D524" s="175" t="s">
        <v>308</v>
      </c>
      <c r="E524" s="176">
        <v>407.14</v>
      </c>
      <c r="F524" s="177"/>
      <c r="G524" s="178">
        <f>ROUND(E524*F524,2)</f>
        <v>0</v>
      </c>
      <c r="H524" s="177"/>
      <c r="I524" s="178">
        <f>ROUND(E524*H524,2)</f>
        <v>0</v>
      </c>
      <c r="J524" s="177"/>
      <c r="K524" s="178">
        <f>ROUND(E524*J524,2)</f>
        <v>0</v>
      </c>
      <c r="L524" s="178">
        <v>21</v>
      </c>
      <c r="M524" s="178">
        <f>G524*(1+L524/100)</f>
        <v>0</v>
      </c>
      <c r="N524" s="176">
        <v>0</v>
      </c>
      <c r="O524" s="176">
        <f>ROUND(E524*N524,2)</f>
        <v>0</v>
      </c>
      <c r="P524" s="176">
        <v>0</v>
      </c>
      <c r="Q524" s="176">
        <f>ROUND(E524*P524,2)</f>
        <v>0</v>
      </c>
      <c r="R524" s="178"/>
      <c r="S524" s="178" t="s">
        <v>265</v>
      </c>
      <c r="T524" s="179" t="s">
        <v>246</v>
      </c>
      <c r="U524" s="158">
        <v>0</v>
      </c>
      <c r="V524" s="158">
        <f>ROUND(E524*U524,2)</f>
        <v>0</v>
      </c>
      <c r="W524" s="158"/>
      <c r="X524" s="158" t="s">
        <v>304</v>
      </c>
      <c r="Y524" s="147"/>
      <c r="Z524" s="147"/>
      <c r="AA524" s="147"/>
      <c r="AB524" s="147"/>
      <c r="AC524" s="147"/>
      <c r="AD524" s="147"/>
      <c r="AE524" s="147"/>
      <c r="AF524" s="147"/>
      <c r="AG524" s="147" t="s">
        <v>305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5" t="s">
        <v>632</v>
      </c>
      <c r="D525" s="160"/>
      <c r="E525" s="161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299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5" t="s">
        <v>653</v>
      </c>
      <c r="D526" s="160"/>
      <c r="E526" s="161">
        <v>407.14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299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245"/>
      <c r="D527" s="246"/>
      <c r="E527" s="246"/>
      <c r="F527" s="246"/>
      <c r="G527" s="246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251</v>
      </c>
      <c r="AH527" s="147"/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73">
        <v>65</v>
      </c>
      <c r="B528" s="174" t="s">
        <v>654</v>
      </c>
      <c r="C528" s="184" t="s">
        <v>655</v>
      </c>
      <c r="D528" s="175" t="s">
        <v>308</v>
      </c>
      <c r="E528" s="176">
        <v>101.785</v>
      </c>
      <c r="F528" s="177"/>
      <c r="G528" s="178">
        <f>ROUND(E528*F528,2)</f>
        <v>0</v>
      </c>
      <c r="H528" s="177"/>
      <c r="I528" s="178">
        <f>ROUND(E528*H528,2)</f>
        <v>0</v>
      </c>
      <c r="J528" s="177"/>
      <c r="K528" s="178">
        <f>ROUND(E528*J528,2)</f>
        <v>0</v>
      </c>
      <c r="L528" s="178">
        <v>21</v>
      </c>
      <c r="M528" s="178">
        <f>G528*(1+L528/100)</f>
        <v>0</v>
      </c>
      <c r="N528" s="176">
        <v>0</v>
      </c>
      <c r="O528" s="176">
        <f>ROUND(E528*N528,2)</f>
        <v>0</v>
      </c>
      <c r="P528" s="176">
        <v>0</v>
      </c>
      <c r="Q528" s="176">
        <f>ROUND(E528*P528,2)</f>
        <v>0</v>
      </c>
      <c r="R528" s="178"/>
      <c r="S528" s="178" t="s">
        <v>265</v>
      </c>
      <c r="T528" s="179" t="s">
        <v>246</v>
      </c>
      <c r="U528" s="158">
        <v>0</v>
      </c>
      <c r="V528" s="158">
        <f>ROUND(E528*U528,2)</f>
        <v>0</v>
      </c>
      <c r="W528" s="158"/>
      <c r="X528" s="158" t="s">
        <v>304</v>
      </c>
      <c r="Y528" s="147"/>
      <c r="Z528" s="147"/>
      <c r="AA528" s="147"/>
      <c r="AB528" s="147"/>
      <c r="AC528" s="147"/>
      <c r="AD528" s="147"/>
      <c r="AE528" s="147"/>
      <c r="AF528" s="147"/>
      <c r="AG528" s="147" t="s">
        <v>305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5" t="s">
        <v>632</v>
      </c>
      <c r="D529" s="160"/>
      <c r="E529" s="161"/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299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5" t="s">
        <v>656</v>
      </c>
      <c r="D530" s="160"/>
      <c r="E530" s="161">
        <v>101.785</v>
      </c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299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245"/>
      <c r="D531" s="246"/>
      <c r="E531" s="246"/>
      <c r="F531" s="246"/>
      <c r="G531" s="246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251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73">
        <v>66</v>
      </c>
      <c r="B532" s="174" t="s">
        <v>657</v>
      </c>
      <c r="C532" s="184" t="s">
        <v>658</v>
      </c>
      <c r="D532" s="175" t="s">
        <v>260</v>
      </c>
      <c r="E532" s="176">
        <v>50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6">
        <v>0</v>
      </c>
      <c r="O532" s="176">
        <f>ROUND(E532*N532,2)</f>
        <v>0</v>
      </c>
      <c r="P532" s="176">
        <v>0</v>
      </c>
      <c r="Q532" s="176">
        <f>ROUND(E532*P532,2)</f>
        <v>0</v>
      </c>
      <c r="R532" s="178"/>
      <c r="S532" s="178" t="s">
        <v>265</v>
      </c>
      <c r="T532" s="179" t="s">
        <v>246</v>
      </c>
      <c r="U532" s="158">
        <v>0</v>
      </c>
      <c r="V532" s="158">
        <f>ROUND(E532*U532,2)</f>
        <v>0</v>
      </c>
      <c r="W532" s="158"/>
      <c r="X532" s="158" t="s">
        <v>659</v>
      </c>
      <c r="Y532" s="147"/>
      <c r="Z532" s="147"/>
      <c r="AA532" s="147"/>
      <c r="AB532" s="147"/>
      <c r="AC532" s="147"/>
      <c r="AD532" s="147"/>
      <c r="AE532" s="147"/>
      <c r="AF532" s="147"/>
      <c r="AG532" s="147" t="s">
        <v>660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54"/>
      <c r="B533" s="155"/>
      <c r="C533" s="249"/>
      <c r="D533" s="250"/>
      <c r="E533" s="250"/>
      <c r="F533" s="250"/>
      <c r="G533" s="250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47"/>
      <c r="Z533" s="147"/>
      <c r="AA533" s="147"/>
      <c r="AB533" s="147"/>
      <c r="AC533" s="147"/>
      <c r="AD533" s="147"/>
      <c r="AE533" s="147"/>
      <c r="AF533" s="147"/>
      <c r="AG533" s="147" t="s">
        <v>251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73">
        <v>67</v>
      </c>
      <c r="B534" s="174" t="s">
        <v>661</v>
      </c>
      <c r="C534" s="184" t="s">
        <v>662</v>
      </c>
      <c r="D534" s="175" t="s">
        <v>663</v>
      </c>
      <c r="E534" s="176">
        <v>1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6">
        <v>0</v>
      </c>
      <c r="O534" s="176">
        <f>ROUND(E534*N534,2)</f>
        <v>0</v>
      </c>
      <c r="P534" s="176">
        <v>0</v>
      </c>
      <c r="Q534" s="176">
        <f>ROUND(E534*P534,2)</f>
        <v>0</v>
      </c>
      <c r="R534" s="178"/>
      <c r="S534" s="178" t="s">
        <v>265</v>
      </c>
      <c r="T534" s="179" t="s">
        <v>246</v>
      </c>
      <c r="U534" s="158">
        <v>0</v>
      </c>
      <c r="V534" s="158">
        <f>ROUND(E534*U534,2)</f>
        <v>0</v>
      </c>
      <c r="W534" s="158"/>
      <c r="X534" s="158" t="s">
        <v>659</v>
      </c>
      <c r="Y534" s="147"/>
      <c r="Z534" s="147"/>
      <c r="AA534" s="147"/>
      <c r="AB534" s="147"/>
      <c r="AC534" s="147"/>
      <c r="AD534" s="147"/>
      <c r="AE534" s="147"/>
      <c r="AF534" s="147"/>
      <c r="AG534" s="147" t="s">
        <v>660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249"/>
      <c r="D535" s="250"/>
      <c r="E535" s="250"/>
      <c r="F535" s="250"/>
      <c r="G535" s="250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251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x14ac:dyDescent="0.2">
      <c r="A536" s="163" t="s">
        <v>240</v>
      </c>
      <c r="B536" s="164" t="s">
        <v>102</v>
      </c>
      <c r="C536" s="183" t="s">
        <v>103</v>
      </c>
      <c r="D536" s="165"/>
      <c r="E536" s="166"/>
      <c r="F536" s="167"/>
      <c r="G536" s="167">
        <f>SUMIF(AG537:AG612,"&lt;&gt;NOR",G537:G612)</f>
        <v>0</v>
      </c>
      <c r="H536" s="167"/>
      <c r="I536" s="167">
        <f>SUM(I537:I612)</f>
        <v>0</v>
      </c>
      <c r="J536" s="167"/>
      <c r="K536" s="167">
        <f>SUM(K537:K612)</f>
        <v>0</v>
      </c>
      <c r="L536" s="167"/>
      <c r="M536" s="167">
        <f>SUM(M537:M612)</f>
        <v>0</v>
      </c>
      <c r="N536" s="166"/>
      <c r="O536" s="166">
        <f>SUM(O537:O612)</f>
        <v>0.27</v>
      </c>
      <c r="P536" s="166"/>
      <c r="Q536" s="166">
        <f>SUM(Q537:Q612)</f>
        <v>0.13</v>
      </c>
      <c r="R536" s="167"/>
      <c r="S536" s="167"/>
      <c r="T536" s="168"/>
      <c r="U536" s="162"/>
      <c r="V536" s="162">
        <f>SUM(V537:V612)</f>
        <v>146.69000000000003</v>
      </c>
      <c r="W536" s="162"/>
      <c r="X536" s="162"/>
      <c r="AG536" t="s">
        <v>241</v>
      </c>
    </row>
    <row r="537" spans="1:60" outlineLevel="1" x14ac:dyDescent="0.2">
      <c r="A537" s="173">
        <v>68</v>
      </c>
      <c r="B537" s="174" t="s">
        <v>664</v>
      </c>
      <c r="C537" s="184" t="s">
        <v>665</v>
      </c>
      <c r="D537" s="175" t="s">
        <v>308</v>
      </c>
      <c r="E537" s="176">
        <v>0.625</v>
      </c>
      <c r="F537" s="177"/>
      <c r="G537" s="178">
        <f>ROUND(E537*F537,2)</f>
        <v>0</v>
      </c>
      <c r="H537" s="177"/>
      <c r="I537" s="178">
        <f>ROUND(E537*H537,2)</f>
        <v>0</v>
      </c>
      <c r="J537" s="177"/>
      <c r="K537" s="178">
        <f>ROUND(E537*J537,2)</f>
        <v>0</v>
      </c>
      <c r="L537" s="178">
        <v>21</v>
      </c>
      <c r="M537" s="178">
        <f>G537*(1+L537/100)</f>
        <v>0</v>
      </c>
      <c r="N537" s="176">
        <v>0.24104999999999999</v>
      </c>
      <c r="O537" s="176">
        <f>ROUND(E537*N537,2)</f>
        <v>0.15</v>
      </c>
      <c r="P537" s="176">
        <v>0</v>
      </c>
      <c r="Q537" s="176">
        <f>ROUND(E537*P537,2)</f>
        <v>0</v>
      </c>
      <c r="R537" s="178" t="s">
        <v>309</v>
      </c>
      <c r="S537" s="178" t="s">
        <v>245</v>
      </c>
      <c r="T537" s="179" t="s">
        <v>310</v>
      </c>
      <c r="U537" s="158">
        <v>1.153</v>
      </c>
      <c r="V537" s="158">
        <f>ROUND(E537*U537,2)</f>
        <v>0.72</v>
      </c>
      <c r="W537" s="158"/>
      <c r="X537" s="158" t="s">
        <v>304</v>
      </c>
      <c r="Y537" s="147"/>
      <c r="Z537" s="147"/>
      <c r="AA537" s="147"/>
      <c r="AB537" s="147"/>
      <c r="AC537" s="147"/>
      <c r="AD537" s="147"/>
      <c r="AE537" s="147"/>
      <c r="AF537" s="147"/>
      <c r="AG537" s="147" t="s">
        <v>305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260" t="s">
        <v>666</v>
      </c>
      <c r="D538" s="261"/>
      <c r="E538" s="261"/>
      <c r="F538" s="261"/>
      <c r="G538" s="261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318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5" t="s">
        <v>667</v>
      </c>
      <c r="D539" s="160"/>
      <c r="E539" s="161"/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299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5" t="s">
        <v>668</v>
      </c>
      <c r="D540" s="160"/>
      <c r="E540" s="161">
        <v>0.625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299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245"/>
      <c r="D541" s="246"/>
      <c r="E541" s="246"/>
      <c r="F541" s="246"/>
      <c r="G541" s="246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251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ht="22.5" outlineLevel="1" x14ac:dyDescent="0.2">
      <c r="A542" s="173">
        <v>69</v>
      </c>
      <c r="B542" s="174" t="s">
        <v>669</v>
      </c>
      <c r="C542" s="184" t="s">
        <v>670</v>
      </c>
      <c r="D542" s="175" t="s">
        <v>428</v>
      </c>
      <c r="E542" s="176">
        <v>1</v>
      </c>
      <c r="F542" s="177"/>
      <c r="G542" s="178">
        <f>ROUND(E542*F542,2)</f>
        <v>0</v>
      </c>
      <c r="H542" s="177"/>
      <c r="I542" s="178">
        <f>ROUND(E542*H542,2)</f>
        <v>0</v>
      </c>
      <c r="J542" s="177"/>
      <c r="K542" s="178">
        <f>ROUND(E542*J542,2)</f>
        <v>0</v>
      </c>
      <c r="L542" s="178">
        <v>21</v>
      </c>
      <c r="M542" s="178">
        <f>G542*(1+L542/100)</f>
        <v>0</v>
      </c>
      <c r="N542" s="176">
        <v>5.0200000000000002E-2</v>
      </c>
      <c r="O542" s="176">
        <f>ROUND(E542*N542,2)</f>
        <v>0.05</v>
      </c>
      <c r="P542" s="176">
        <v>0</v>
      </c>
      <c r="Q542" s="176">
        <f>ROUND(E542*P542,2)</f>
        <v>0</v>
      </c>
      <c r="R542" s="178" t="s">
        <v>316</v>
      </c>
      <c r="S542" s="178" t="s">
        <v>245</v>
      </c>
      <c r="T542" s="179" t="s">
        <v>310</v>
      </c>
      <c r="U542" s="158">
        <v>0.77</v>
      </c>
      <c r="V542" s="158">
        <f>ROUND(E542*U542,2)</f>
        <v>0.77</v>
      </c>
      <c r="W542" s="158"/>
      <c r="X542" s="158" t="s">
        <v>304</v>
      </c>
      <c r="Y542" s="147"/>
      <c r="Z542" s="147"/>
      <c r="AA542" s="147"/>
      <c r="AB542" s="147"/>
      <c r="AC542" s="147"/>
      <c r="AD542" s="147"/>
      <c r="AE542" s="147"/>
      <c r="AF542" s="147"/>
      <c r="AG542" s="147" t="s">
        <v>305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260" t="s">
        <v>671</v>
      </c>
      <c r="D543" s="261"/>
      <c r="E543" s="261"/>
      <c r="F543" s="261"/>
      <c r="G543" s="261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318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185" t="s">
        <v>672</v>
      </c>
      <c r="D544" s="160"/>
      <c r="E544" s="161"/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299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54"/>
      <c r="B545" s="155"/>
      <c r="C545" s="185" t="s">
        <v>163</v>
      </c>
      <c r="D545" s="160"/>
      <c r="E545" s="161">
        <v>1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47"/>
      <c r="Z545" s="147"/>
      <c r="AA545" s="147"/>
      <c r="AB545" s="147"/>
      <c r="AC545" s="147"/>
      <c r="AD545" s="147"/>
      <c r="AE545" s="147"/>
      <c r="AF545" s="147"/>
      <c r="AG545" s="147" t="s">
        <v>299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245"/>
      <c r="D546" s="246"/>
      <c r="E546" s="246"/>
      <c r="F546" s="246"/>
      <c r="G546" s="246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251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73">
        <v>70</v>
      </c>
      <c r="B547" s="174" t="s">
        <v>673</v>
      </c>
      <c r="C547" s="184" t="s">
        <v>674</v>
      </c>
      <c r="D547" s="175" t="s">
        <v>315</v>
      </c>
      <c r="E547" s="176">
        <v>6.9300000000000004E-3</v>
      </c>
      <c r="F547" s="177"/>
      <c r="G547" s="178">
        <f>ROUND(E547*F547,2)</f>
        <v>0</v>
      </c>
      <c r="H547" s="177"/>
      <c r="I547" s="178">
        <f>ROUND(E547*H547,2)</f>
        <v>0</v>
      </c>
      <c r="J547" s="177"/>
      <c r="K547" s="178">
        <f>ROUND(E547*J547,2)</f>
        <v>0</v>
      </c>
      <c r="L547" s="178">
        <v>21</v>
      </c>
      <c r="M547" s="178">
        <f>G547*(1+L547/100)</f>
        <v>0</v>
      </c>
      <c r="N547" s="176">
        <v>2.59206</v>
      </c>
      <c r="O547" s="176">
        <f>ROUND(E547*N547,2)</f>
        <v>0.02</v>
      </c>
      <c r="P547" s="176">
        <v>0</v>
      </c>
      <c r="Q547" s="176">
        <f>ROUND(E547*P547,2)</f>
        <v>0</v>
      </c>
      <c r="R547" s="178" t="s">
        <v>675</v>
      </c>
      <c r="S547" s="178" t="s">
        <v>245</v>
      </c>
      <c r="T547" s="179" t="s">
        <v>310</v>
      </c>
      <c r="U547" s="158">
        <v>5.3330000000000002</v>
      </c>
      <c r="V547" s="158">
        <f>ROUND(E547*U547,2)</f>
        <v>0.04</v>
      </c>
      <c r="W547" s="158"/>
      <c r="X547" s="158" t="s">
        <v>304</v>
      </c>
      <c r="Y547" s="147"/>
      <c r="Z547" s="147"/>
      <c r="AA547" s="147"/>
      <c r="AB547" s="147"/>
      <c r="AC547" s="147"/>
      <c r="AD547" s="147"/>
      <c r="AE547" s="147"/>
      <c r="AF547" s="147"/>
      <c r="AG547" s="147" t="s">
        <v>305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260" t="s">
        <v>676</v>
      </c>
      <c r="D548" s="261"/>
      <c r="E548" s="261"/>
      <c r="F548" s="261"/>
      <c r="G548" s="261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318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5" t="s">
        <v>677</v>
      </c>
      <c r="D549" s="160"/>
      <c r="E549" s="161"/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299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5" t="s">
        <v>678</v>
      </c>
      <c r="D550" s="160"/>
      <c r="E550" s="161">
        <v>6.9300000000000004E-3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299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245"/>
      <c r="D551" s="246"/>
      <c r="E551" s="246"/>
      <c r="F551" s="246"/>
      <c r="G551" s="246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251</v>
      </c>
      <c r="AH551" s="147"/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3">
        <v>71</v>
      </c>
      <c r="B552" s="174" t="s">
        <v>679</v>
      </c>
      <c r="C552" s="184" t="s">
        <v>680</v>
      </c>
      <c r="D552" s="175" t="s">
        <v>355</v>
      </c>
      <c r="E552" s="176">
        <v>4</v>
      </c>
      <c r="F552" s="177"/>
      <c r="G552" s="178">
        <f>ROUND(E552*F552,2)</f>
        <v>0</v>
      </c>
      <c r="H552" s="177"/>
      <c r="I552" s="178">
        <f>ROUND(E552*H552,2)</f>
        <v>0</v>
      </c>
      <c r="J552" s="177"/>
      <c r="K552" s="178">
        <f>ROUND(E552*J552,2)</f>
        <v>0</v>
      </c>
      <c r="L552" s="178">
        <v>21</v>
      </c>
      <c r="M552" s="178">
        <f>G552*(1+L552/100)</f>
        <v>0</v>
      </c>
      <c r="N552" s="176">
        <v>0</v>
      </c>
      <c r="O552" s="176">
        <f>ROUND(E552*N552,2)</f>
        <v>0</v>
      </c>
      <c r="P552" s="176">
        <v>1.256E-2</v>
      </c>
      <c r="Q552" s="176">
        <f>ROUND(E552*P552,2)</f>
        <v>0.05</v>
      </c>
      <c r="R552" s="178" t="s">
        <v>681</v>
      </c>
      <c r="S552" s="178" t="s">
        <v>245</v>
      </c>
      <c r="T552" s="179" t="s">
        <v>310</v>
      </c>
      <c r="U552" s="158">
        <v>2.7</v>
      </c>
      <c r="V552" s="158">
        <f>ROUND(E552*U552,2)</f>
        <v>10.8</v>
      </c>
      <c r="W552" s="158"/>
      <c r="X552" s="158" t="s">
        <v>304</v>
      </c>
      <c r="Y552" s="147"/>
      <c r="Z552" s="147"/>
      <c r="AA552" s="147"/>
      <c r="AB552" s="147"/>
      <c r="AC552" s="147"/>
      <c r="AD552" s="147"/>
      <c r="AE552" s="147"/>
      <c r="AF552" s="147"/>
      <c r="AG552" s="147" t="s">
        <v>305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1" x14ac:dyDescent="0.2">
      <c r="A553" s="154"/>
      <c r="B553" s="155"/>
      <c r="C553" s="185" t="s">
        <v>677</v>
      </c>
      <c r="D553" s="160"/>
      <c r="E553" s="161"/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299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185" t="s">
        <v>191</v>
      </c>
      <c r="D554" s="160"/>
      <c r="E554" s="161">
        <v>4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299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1" x14ac:dyDescent="0.2">
      <c r="A555" s="154"/>
      <c r="B555" s="155"/>
      <c r="C555" s="245"/>
      <c r="D555" s="246"/>
      <c r="E555" s="246"/>
      <c r="F555" s="246"/>
      <c r="G555" s="246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47"/>
      <c r="Z555" s="147"/>
      <c r="AA555" s="147"/>
      <c r="AB555" s="147"/>
      <c r="AC555" s="147"/>
      <c r="AD555" s="147"/>
      <c r="AE555" s="147"/>
      <c r="AF555" s="147"/>
      <c r="AG555" s="147" t="s">
        <v>251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1" x14ac:dyDescent="0.2">
      <c r="A556" s="173">
        <v>72</v>
      </c>
      <c r="B556" s="174" t="s">
        <v>679</v>
      </c>
      <c r="C556" s="184" t="s">
        <v>680</v>
      </c>
      <c r="D556" s="175" t="s">
        <v>355</v>
      </c>
      <c r="E556" s="176">
        <v>4</v>
      </c>
      <c r="F556" s="177"/>
      <c r="G556" s="178">
        <f>ROUND(E556*F556,2)</f>
        <v>0</v>
      </c>
      <c r="H556" s="177"/>
      <c r="I556" s="178">
        <f>ROUND(E556*H556,2)</f>
        <v>0</v>
      </c>
      <c r="J556" s="177"/>
      <c r="K556" s="178">
        <f>ROUND(E556*J556,2)</f>
        <v>0</v>
      </c>
      <c r="L556" s="178">
        <v>21</v>
      </c>
      <c r="M556" s="178">
        <f>G556*(1+L556/100)</f>
        <v>0</v>
      </c>
      <c r="N556" s="176">
        <v>0</v>
      </c>
      <c r="O556" s="176">
        <f>ROUND(E556*N556,2)</f>
        <v>0</v>
      </c>
      <c r="P556" s="176">
        <v>1.256E-2</v>
      </c>
      <c r="Q556" s="176">
        <f>ROUND(E556*P556,2)</f>
        <v>0.05</v>
      </c>
      <c r="R556" s="178" t="s">
        <v>681</v>
      </c>
      <c r="S556" s="178" t="s">
        <v>245</v>
      </c>
      <c r="T556" s="179" t="s">
        <v>310</v>
      </c>
      <c r="U556" s="158">
        <v>2.7</v>
      </c>
      <c r="V556" s="158">
        <f>ROUND(E556*U556,2)</f>
        <v>10.8</v>
      </c>
      <c r="W556" s="158"/>
      <c r="X556" s="158" t="s">
        <v>304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305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185" t="s">
        <v>677</v>
      </c>
      <c r="D557" s="160"/>
      <c r="E557" s="161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299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5" t="s">
        <v>191</v>
      </c>
      <c r="D558" s="160"/>
      <c r="E558" s="161">
        <v>4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299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245"/>
      <c r="D559" s="246"/>
      <c r="E559" s="246"/>
      <c r="F559" s="246"/>
      <c r="G559" s="246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251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ht="22.5" outlineLevel="1" x14ac:dyDescent="0.2">
      <c r="A560" s="173">
        <v>73</v>
      </c>
      <c r="B560" s="174" t="s">
        <v>682</v>
      </c>
      <c r="C560" s="184" t="s">
        <v>683</v>
      </c>
      <c r="D560" s="175" t="s">
        <v>355</v>
      </c>
      <c r="E560" s="176">
        <v>4</v>
      </c>
      <c r="F560" s="177"/>
      <c r="G560" s="178">
        <f>ROUND(E560*F560,2)</f>
        <v>0</v>
      </c>
      <c r="H560" s="177"/>
      <c r="I560" s="178">
        <f>ROUND(E560*H560,2)</f>
        <v>0</v>
      </c>
      <c r="J560" s="177"/>
      <c r="K560" s="178">
        <f>ROUND(E560*J560,2)</f>
        <v>0</v>
      </c>
      <c r="L560" s="178">
        <v>21</v>
      </c>
      <c r="M560" s="178">
        <f>G560*(1+L560/100)</f>
        <v>0</v>
      </c>
      <c r="N560" s="176">
        <v>2.2499999999999998E-3</v>
      </c>
      <c r="O560" s="176">
        <f>ROUND(E560*N560,2)</f>
        <v>0.01</v>
      </c>
      <c r="P560" s="176">
        <v>0</v>
      </c>
      <c r="Q560" s="176">
        <f>ROUND(E560*P560,2)</f>
        <v>0</v>
      </c>
      <c r="R560" s="178" t="s">
        <v>681</v>
      </c>
      <c r="S560" s="178" t="s">
        <v>245</v>
      </c>
      <c r="T560" s="179" t="s">
        <v>310</v>
      </c>
      <c r="U560" s="158">
        <v>1.7889999999999999</v>
      </c>
      <c r="V560" s="158">
        <f>ROUND(E560*U560,2)</f>
        <v>7.16</v>
      </c>
      <c r="W560" s="158"/>
      <c r="X560" s="158" t="s">
        <v>304</v>
      </c>
      <c r="Y560" s="147"/>
      <c r="Z560" s="147"/>
      <c r="AA560" s="147"/>
      <c r="AB560" s="147"/>
      <c r="AC560" s="147"/>
      <c r="AD560" s="147"/>
      <c r="AE560" s="147"/>
      <c r="AF560" s="147"/>
      <c r="AG560" s="147" t="s">
        <v>305</v>
      </c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1" x14ac:dyDescent="0.2">
      <c r="A561" s="154"/>
      <c r="B561" s="155"/>
      <c r="C561" s="185" t="s">
        <v>677</v>
      </c>
      <c r="D561" s="160"/>
      <c r="E561" s="161"/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47"/>
      <c r="Z561" s="147"/>
      <c r="AA561" s="147"/>
      <c r="AB561" s="147"/>
      <c r="AC561" s="147"/>
      <c r="AD561" s="147"/>
      <c r="AE561" s="147"/>
      <c r="AF561" s="147"/>
      <c r="AG561" s="147" t="s">
        <v>299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5" t="s">
        <v>191</v>
      </c>
      <c r="D562" s="160"/>
      <c r="E562" s="161">
        <v>4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299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245"/>
      <c r="D563" s="246"/>
      <c r="E563" s="246"/>
      <c r="F563" s="246"/>
      <c r="G563" s="246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251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73">
        <v>74</v>
      </c>
      <c r="B564" s="174" t="s">
        <v>682</v>
      </c>
      <c r="C564" s="184" t="s">
        <v>683</v>
      </c>
      <c r="D564" s="175" t="s">
        <v>355</v>
      </c>
      <c r="E564" s="176">
        <v>4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21</v>
      </c>
      <c r="M564" s="178">
        <f>G564*(1+L564/100)</f>
        <v>0</v>
      </c>
      <c r="N564" s="176">
        <v>2.2499999999999998E-3</v>
      </c>
      <c r="O564" s="176">
        <f>ROUND(E564*N564,2)</f>
        <v>0.01</v>
      </c>
      <c r="P564" s="176">
        <v>0</v>
      </c>
      <c r="Q564" s="176">
        <f>ROUND(E564*P564,2)</f>
        <v>0</v>
      </c>
      <c r="R564" s="178" t="s">
        <v>681</v>
      </c>
      <c r="S564" s="178" t="s">
        <v>245</v>
      </c>
      <c r="T564" s="179" t="s">
        <v>310</v>
      </c>
      <c r="U564" s="158">
        <v>1.7889999999999999</v>
      </c>
      <c r="V564" s="158">
        <f>ROUND(E564*U564,2)</f>
        <v>7.16</v>
      </c>
      <c r="W564" s="158"/>
      <c r="X564" s="158" t="s">
        <v>304</v>
      </c>
      <c r="Y564" s="147"/>
      <c r="Z564" s="147"/>
      <c r="AA564" s="147"/>
      <c r="AB564" s="147"/>
      <c r="AC564" s="147"/>
      <c r="AD564" s="147"/>
      <c r="AE564" s="147"/>
      <c r="AF564" s="147"/>
      <c r="AG564" s="147" t="s">
        <v>305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5" t="s">
        <v>677</v>
      </c>
      <c r="D565" s="160"/>
      <c r="E565" s="161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299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5" t="s">
        <v>191</v>
      </c>
      <c r="D566" s="160"/>
      <c r="E566" s="161">
        <v>4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299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245"/>
      <c r="D567" s="246"/>
      <c r="E567" s="246"/>
      <c r="F567" s="246"/>
      <c r="G567" s="246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251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ht="22.5" outlineLevel="1" x14ac:dyDescent="0.2">
      <c r="A568" s="173">
        <v>75</v>
      </c>
      <c r="B568" s="174" t="s">
        <v>684</v>
      </c>
      <c r="C568" s="184" t="s">
        <v>685</v>
      </c>
      <c r="D568" s="175" t="s">
        <v>308</v>
      </c>
      <c r="E568" s="176">
        <v>37</v>
      </c>
      <c r="F568" s="177"/>
      <c r="G568" s="178">
        <f>ROUND(E568*F568,2)</f>
        <v>0</v>
      </c>
      <c r="H568" s="177"/>
      <c r="I568" s="178">
        <f>ROUND(E568*H568,2)</f>
        <v>0</v>
      </c>
      <c r="J568" s="177"/>
      <c r="K568" s="178">
        <f>ROUND(E568*J568,2)</f>
        <v>0</v>
      </c>
      <c r="L568" s="178">
        <v>21</v>
      </c>
      <c r="M568" s="178">
        <f>G568*(1+L568/100)</f>
        <v>0</v>
      </c>
      <c r="N568" s="176">
        <v>6.0000000000000002E-5</v>
      </c>
      <c r="O568" s="176">
        <f>ROUND(E568*N568,2)</f>
        <v>0</v>
      </c>
      <c r="P568" s="176">
        <v>0</v>
      </c>
      <c r="Q568" s="176">
        <f>ROUND(E568*P568,2)</f>
        <v>0</v>
      </c>
      <c r="R568" s="178"/>
      <c r="S568" s="178" t="s">
        <v>265</v>
      </c>
      <c r="T568" s="179" t="s">
        <v>246</v>
      </c>
      <c r="U568" s="158">
        <v>0.87</v>
      </c>
      <c r="V568" s="158">
        <f>ROUND(E568*U568,2)</f>
        <v>32.19</v>
      </c>
      <c r="W568" s="158"/>
      <c r="X568" s="158" t="s">
        <v>304</v>
      </c>
      <c r="Y568" s="147"/>
      <c r="Z568" s="147"/>
      <c r="AA568" s="147"/>
      <c r="AB568" s="147"/>
      <c r="AC568" s="147"/>
      <c r="AD568" s="147"/>
      <c r="AE568" s="147"/>
      <c r="AF568" s="147"/>
      <c r="AG568" s="147" t="s">
        <v>615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5" t="s">
        <v>686</v>
      </c>
      <c r="D569" s="160"/>
      <c r="E569" s="161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299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5" t="s">
        <v>687</v>
      </c>
      <c r="D570" s="160"/>
      <c r="E570" s="161">
        <v>17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299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5" t="s">
        <v>688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299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5" t="s">
        <v>689</v>
      </c>
      <c r="D572" s="160"/>
      <c r="E572" s="161">
        <v>20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299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245"/>
      <c r="D573" s="246"/>
      <c r="E573" s="246"/>
      <c r="F573" s="246"/>
      <c r="G573" s="246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251</v>
      </c>
      <c r="AH573" s="147"/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73">
        <v>76</v>
      </c>
      <c r="B574" s="174" t="s">
        <v>690</v>
      </c>
      <c r="C574" s="184" t="s">
        <v>691</v>
      </c>
      <c r="D574" s="175" t="s">
        <v>373</v>
      </c>
      <c r="E574" s="176">
        <v>5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21</v>
      </c>
      <c r="M574" s="178">
        <f>G574*(1+L574/100)</f>
        <v>0</v>
      </c>
      <c r="N574" s="176">
        <v>6.5300000000000002E-3</v>
      </c>
      <c r="O574" s="176">
        <f>ROUND(E574*N574,2)</f>
        <v>0.03</v>
      </c>
      <c r="P574" s="176">
        <v>0</v>
      </c>
      <c r="Q574" s="176">
        <f>ROUND(E574*P574,2)</f>
        <v>0</v>
      </c>
      <c r="R574" s="178"/>
      <c r="S574" s="178" t="s">
        <v>265</v>
      </c>
      <c r="T574" s="179" t="s">
        <v>246</v>
      </c>
      <c r="U574" s="158">
        <v>1.67</v>
      </c>
      <c r="V574" s="158">
        <f>ROUND(E574*U574,2)</f>
        <v>8.35</v>
      </c>
      <c r="W574" s="158"/>
      <c r="X574" s="158" t="s">
        <v>304</v>
      </c>
      <c r="Y574" s="147"/>
      <c r="Z574" s="147"/>
      <c r="AA574" s="147"/>
      <c r="AB574" s="147"/>
      <c r="AC574" s="147"/>
      <c r="AD574" s="147"/>
      <c r="AE574" s="147"/>
      <c r="AF574" s="147"/>
      <c r="AG574" s="147" t="s">
        <v>305</v>
      </c>
      <c r="AH574" s="147"/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5" t="s">
        <v>692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299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5" t="s">
        <v>693</v>
      </c>
      <c r="D576" s="160"/>
      <c r="E576" s="161">
        <v>5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299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245"/>
      <c r="D577" s="246"/>
      <c r="E577" s="246"/>
      <c r="F577" s="246"/>
      <c r="G577" s="246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251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73">
        <v>77</v>
      </c>
      <c r="B578" s="174" t="s">
        <v>694</v>
      </c>
      <c r="C578" s="184" t="s">
        <v>695</v>
      </c>
      <c r="D578" s="175" t="s">
        <v>260</v>
      </c>
      <c r="E578" s="176">
        <v>10</v>
      </c>
      <c r="F578" s="177"/>
      <c r="G578" s="178">
        <f>ROUND(E578*F578,2)</f>
        <v>0</v>
      </c>
      <c r="H578" s="177"/>
      <c r="I578" s="178">
        <f>ROUND(E578*H578,2)</f>
        <v>0</v>
      </c>
      <c r="J578" s="177"/>
      <c r="K578" s="178">
        <f>ROUND(E578*J578,2)</f>
        <v>0</v>
      </c>
      <c r="L578" s="178">
        <v>21</v>
      </c>
      <c r="M578" s="178">
        <f>G578*(1+L578/100)</f>
        <v>0</v>
      </c>
      <c r="N578" s="176">
        <v>6.0000000000000002E-5</v>
      </c>
      <c r="O578" s="176">
        <f>ROUND(E578*N578,2)</f>
        <v>0</v>
      </c>
      <c r="P578" s="176">
        <v>0</v>
      </c>
      <c r="Q578" s="176">
        <f>ROUND(E578*P578,2)</f>
        <v>0</v>
      </c>
      <c r="R578" s="178"/>
      <c r="S578" s="178" t="s">
        <v>265</v>
      </c>
      <c r="T578" s="179" t="s">
        <v>246</v>
      </c>
      <c r="U578" s="158">
        <v>0.87</v>
      </c>
      <c r="V578" s="158">
        <f>ROUND(E578*U578,2)</f>
        <v>8.6999999999999993</v>
      </c>
      <c r="W578" s="158"/>
      <c r="X578" s="158" t="s">
        <v>304</v>
      </c>
      <c r="Y578" s="147"/>
      <c r="Z578" s="147"/>
      <c r="AA578" s="147"/>
      <c r="AB578" s="147"/>
      <c r="AC578" s="147"/>
      <c r="AD578" s="147"/>
      <c r="AE578" s="147"/>
      <c r="AF578" s="147"/>
      <c r="AG578" s="147" t="s">
        <v>615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249"/>
      <c r="D579" s="250"/>
      <c r="E579" s="250"/>
      <c r="F579" s="250"/>
      <c r="G579" s="250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251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73">
        <v>78</v>
      </c>
      <c r="B580" s="174" t="s">
        <v>696</v>
      </c>
      <c r="C580" s="184" t="s">
        <v>697</v>
      </c>
      <c r="D580" s="175" t="s">
        <v>373</v>
      </c>
      <c r="E580" s="176">
        <v>1</v>
      </c>
      <c r="F580" s="177"/>
      <c r="G580" s="178">
        <f>ROUND(E580*F580,2)</f>
        <v>0</v>
      </c>
      <c r="H580" s="177"/>
      <c r="I580" s="178">
        <f>ROUND(E580*H580,2)</f>
        <v>0</v>
      </c>
      <c r="J580" s="177"/>
      <c r="K580" s="178">
        <f>ROUND(E580*J580,2)</f>
        <v>0</v>
      </c>
      <c r="L580" s="178">
        <v>21</v>
      </c>
      <c r="M580" s="178">
        <f>G580*(1+L580/100)</f>
        <v>0</v>
      </c>
      <c r="N580" s="176">
        <v>6.0000000000000002E-5</v>
      </c>
      <c r="O580" s="176">
        <f>ROUND(E580*N580,2)</f>
        <v>0</v>
      </c>
      <c r="P580" s="176">
        <v>0</v>
      </c>
      <c r="Q580" s="176">
        <f>ROUND(E580*P580,2)</f>
        <v>0</v>
      </c>
      <c r="R580" s="178"/>
      <c r="S580" s="178" t="s">
        <v>265</v>
      </c>
      <c r="T580" s="179" t="s">
        <v>246</v>
      </c>
      <c r="U580" s="158">
        <v>0.87</v>
      </c>
      <c r="V580" s="158">
        <f>ROUND(E580*U580,2)</f>
        <v>0.87</v>
      </c>
      <c r="W580" s="158"/>
      <c r="X580" s="158" t="s">
        <v>304</v>
      </c>
      <c r="Y580" s="147"/>
      <c r="Z580" s="147"/>
      <c r="AA580" s="147"/>
      <c r="AB580" s="147"/>
      <c r="AC580" s="147"/>
      <c r="AD580" s="147"/>
      <c r="AE580" s="147"/>
      <c r="AF580" s="147"/>
      <c r="AG580" s="147" t="s">
        <v>615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249"/>
      <c r="D581" s="250"/>
      <c r="E581" s="250"/>
      <c r="F581" s="250"/>
      <c r="G581" s="250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251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73">
        <v>79</v>
      </c>
      <c r="B582" s="174" t="s">
        <v>698</v>
      </c>
      <c r="C582" s="184" t="s">
        <v>699</v>
      </c>
      <c r="D582" s="175" t="s">
        <v>373</v>
      </c>
      <c r="E582" s="176">
        <v>10</v>
      </c>
      <c r="F582" s="177"/>
      <c r="G582" s="178">
        <f>ROUND(E582*F582,2)</f>
        <v>0</v>
      </c>
      <c r="H582" s="177"/>
      <c r="I582" s="178">
        <f>ROUND(E582*H582,2)</f>
        <v>0</v>
      </c>
      <c r="J582" s="177"/>
      <c r="K582" s="178">
        <f>ROUND(E582*J582,2)</f>
        <v>0</v>
      </c>
      <c r="L582" s="178">
        <v>21</v>
      </c>
      <c r="M582" s="178">
        <f>G582*(1+L582/100)</f>
        <v>0</v>
      </c>
      <c r="N582" s="176">
        <v>6.0000000000000002E-5</v>
      </c>
      <c r="O582" s="176">
        <f>ROUND(E582*N582,2)</f>
        <v>0</v>
      </c>
      <c r="P582" s="176">
        <v>0</v>
      </c>
      <c r="Q582" s="176">
        <f>ROUND(E582*P582,2)</f>
        <v>0</v>
      </c>
      <c r="R582" s="178"/>
      <c r="S582" s="178" t="s">
        <v>265</v>
      </c>
      <c r="T582" s="179" t="s">
        <v>246</v>
      </c>
      <c r="U582" s="158">
        <v>0.87</v>
      </c>
      <c r="V582" s="158">
        <f>ROUND(E582*U582,2)</f>
        <v>8.6999999999999993</v>
      </c>
      <c r="W582" s="158"/>
      <c r="X582" s="158" t="s">
        <v>304</v>
      </c>
      <c r="Y582" s="147"/>
      <c r="Z582" s="147"/>
      <c r="AA582" s="147"/>
      <c r="AB582" s="147"/>
      <c r="AC582" s="147"/>
      <c r="AD582" s="147"/>
      <c r="AE582" s="147"/>
      <c r="AF582" s="147"/>
      <c r="AG582" s="147" t="s">
        <v>615</v>
      </c>
      <c r="AH582" s="147"/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5" t="s">
        <v>692</v>
      </c>
      <c r="D583" s="160"/>
      <c r="E583" s="161"/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299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5" t="s">
        <v>700</v>
      </c>
      <c r="D584" s="160"/>
      <c r="E584" s="161">
        <v>10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299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245"/>
      <c r="D585" s="246"/>
      <c r="E585" s="246"/>
      <c r="F585" s="246"/>
      <c r="G585" s="246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251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1" x14ac:dyDescent="0.2">
      <c r="A586" s="173">
        <v>80</v>
      </c>
      <c r="B586" s="174" t="s">
        <v>701</v>
      </c>
      <c r="C586" s="184" t="s">
        <v>702</v>
      </c>
      <c r="D586" s="175" t="s">
        <v>373</v>
      </c>
      <c r="E586" s="176">
        <v>10</v>
      </c>
      <c r="F586" s="177"/>
      <c r="G586" s="178">
        <f>ROUND(E586*F586,2)</f>
        <v>0</v>
      </c>
      <c r="H586" s="177"/>
      <c r="I586" s="178">
        <f>ROUND(E586*H586,2)</f>
        <v>0</v>
      </c>
      <c r="J586" s="177"/>
      <c r="K586" s="178">
        <f>ROUND(E586*J586,2)</f>
        <v>0</v>
      </c>
      <c r="L586" s="178">
        <v>21</v>
      </c>
      <c r="M586" s="178">
        <f>G586*(1+L586/100)</f>
        <v>0</v>
      </c>
      <c r="N586" s="176">
        <v>6.0000000000000002E-5</v>
      </c>
      <c r="O586" s="176">
        <f>ROUND(E586*N586,2)</f>
        <v>0</v>
      </c>
      <c r="P586" s="176">
        <v>0</v>
      </c>
      <c r="Q586" s="176">
        <f>ROUND(E586*P586,2)</f>
        <v>0</v>
      </c>
      <c r="R586" s="178"/>
      <c r="S586" s="178" t="s">
        <v>265</v>
      </c>
      <c r="T586" s="179" t="s">
        <v>246</v>
      </c>
      <c r="U586" s="158">
        <v>0.87</v>
      </c>
      <c r="V586" s="158">
        <f>ROUND(E586*U586,2)</f>
        <v>8.6999999999999993</v>
      </c>
      <c r="W586" s="158"/>
      <c r="X586" s="158" t="s">
        <v>304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615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5" t="s">
        <v>692</v>
      </c>
      <c r="D587" s="160"/>
      <c r="E587" s="161"/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299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5" t="s">
        <v>700</v>
      </c>
      <c r="D588" s="160"/>
      <c r="E588" s="161">
        <v>10</v>
      </c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299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245"/>
      <c r="D589" s="246"/>
      <c r="E589" s="246"/>
      <c r="F589" s="246"/>
      <c r="G589" s="246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251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73">
        <v>81</v>
      </c>
      <c r="B590" s="174" t="s">
        <v>703</v>
      </c>
      <c r="C590" s="184" t="s">
        <v>704</v>
      </c>
      <c r="D590" s="175" t="s">
        <v>260</v>
      </c>
      <c r="E590" s="176">
        <v>20</v>
      </c>
      <c r="F590" s="177"/>
      <c r="G590" s="178">
        <f>ROUND(E590*F590,2)</f>
        <v>0</v>
      </c>
      <c r="H590" s="177"/>
      <c r="I590" s="178">
        <f>ROUND(E590*H590,2)</f>
        <v>0</v>
      </c>
      <c r="J590" s="177"/>
      <c r="K590" s="178">
        <f>ROUND(E590*J590,2)</f>
        <v>0</v>
      </c>
      <c r="L590" s="178">
        <v>21</v>
      </c>
      <c r="M590" s="178">
        <f>G590*(1+L590/100)</f>
        <v>0</v>
      </c>
      <c r="N590" s="176">
        <v>6.0000000000000002E-5</v>
      </c>
      <c r="O590" s="176">
        <f>ROUND(E590*N590,2)</f>
        <v>0</v>
      </c>
      <c r="P590" s="176">
        <v>0</v>
      </c>
      <c r="Q590" s="176">
        <f>ROUND(E590*P590,2)</f>
        <v>0</v>
      </c>
      <c r="R590" s="178"/>
      <c r="S590" s="178" t="s">
        <v>265</v>
      </c>
      <c r="T590" s="179" t="s">
        <v>246</v>
      </c>
      <c r="U590" s="158">
        <v>0.87</v>
      </c>
      <c r="V590" s="158">
        <f>ROUND(E590*U590,2)</f>
        <v>17.399999999999999</v>
      </c>
      <c r="W590" s="158"/>
      <c r="X590" s="158" t="s">
        <v>304</v>
      </c>
      <c r="Y590" s="147"/>
      <c r="Z590" s="147"/>
      <c r="AA590" s="147"/>
      <c r="AB590" s="147"/>
      <c r="AC590" s="147"/>
      <c r="AD590" s="147"/>
      <c r="AE590" s="147"/>
      <c r="AF590" s="147"/>
      <c r="AG590" s="147" t="s">
        <v>615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54"/>
      <c r="B591" s="155"/>
      <c r="C591" s="249"/>
      <c r="D591" s="250"/>
      <c r="E591" s="250"/>
      <c r="F591" s="250"/>
      <c r="G591" s="250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47"/>
      <c r="Z591" s="147"/>
      <c r="AA591" s="147"/>
      <c r="AB591" s="147"/>
      <c r="AC591" s="147"/>
      <c r="AD591" s="147"/>
      <c r="AE591" s="147"/>
      <c r="AF591" s="147"/>
      <c r="AG591" s="147" t="s">
        <v>251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73">
        <v>82</v>
      </c>
      <c r="B592" s="174" t="s">
        <v>705</v>
      </c>
      <c r="C592" s="184" t="s">
        <v>706</v>
      </c>
      <c r="D592" s="175" t="s">
        <v>373</v>
      </c>
      <c r="E592" s="176">
        <v>1</v>
      </c>
      <c r="F592" s="177"/>
      <c r="G592" s="178">
        <f>ROUND(E592*F592,2)</f>
        <v>0</v>
      </c>
      <c r="H592" s="177"/>
      <c r="I592" s="178">
        <f>ROUND(E592*H592,2)</f>
        <v>0</v>
      </c>
      <c r="J592" s="177"/>
      <c r="K592" s="178">
        <f>ROUND(E592*J592,2)</f>
        <v>0</v>
      </c>
      <c r="L592" s="178">
        <v>21</v>
      </c>
      <c r="M592" s="178">
        <f>G592*(1+L592/100)</f>
        <v>0</v>
      </c>
      <c r="N592" s="176">
        <v>6.0000000000000002E-5</v>
      </c>
      <c r="O592" s="176">
        <f>ROUND(E592*N592,2)</f>
        <v>0</v>
      </c>
      <c r="P592" s="176">
        <v>0</v>
      </c>
      <c r="Q592" s="176">
        <f>ROUND(E592*P592,2)</f>
        <v>0</v>
      </c>
      <c r="R592" s="178"/>
      <c r="S592" s="178" t="s">
        <v>265</v>
      </c>
      <c r="T592" s="179" t="s">
        <v>246</v>
      </c>
      <c r="U592" s="158">
        <v>0.87</v>
      </c>
      <c r="V592" s="158">
        <f>ROUND(E592*U592,2)</f>
        <v>0.87</v>
      </c>
      <c r="W592" s="158"/>
      <c r="X592" s="158" t="s">
        <v>304</v>
      </c>
      <c r="Y592" s="147"/>
      <c r="Z592" s="147"/>
      <c r="AA592" s="147"/>
      <c r="AB592" s="147"/>
      <c r="AC592" s="147"/>
      <c r="AD592" s="147"/>
      <c r="AE592" s="147"/>
      <c r="AF592" s="147"/>
      <c r="AG592" s="147" t="s">
        <v>615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249"/>
      <c r="D593" s="250"/>
      <c r="E593" s="250"/>
      <c r="F593" s="250"/>
      <c r="G593" s="250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251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2.5" outlineLevel="1" x14ac:dyDescent="0.2">
      <c r="A594" s="173">
        <v>83</v>
      </c>
      <c r="B594" s="174" t="s">
        <v>707</v>
      </c>
      <c r="C594" s="184" t="s">
        <v>708</v>
      </c>
      <c r="D594" s="175" t="s">
        <v>373</v>
      </c>
      <c r="E594" s="176">
        <v>11</v>
      </c>
      <c r="F594" s="177"/>
      <c r="G594" s="178">
        <f>ROUND(E594*F594,2)</f>
        <v>0</v>
      </c>
      <c r="H594" s="177"/>
      <c r="I594" s="178">
        <f>ROUND(E594*H594,2)</f>
        <v>0</v>
      </c>
      <c r="J594" s="177"/>
      <c r="K594" s="178">
        <f>ROUND(E594*J594,2)</f>
        <v>0</v>
      </c>
      <c r="L594" s="178">
        <v>21</v>
      </c>
      <c r="M594" s="178">
        <f>G594*(1+L594/100)</f>
        <v>0</v>
      </c>
      <c r="N594" s="176">
        <v>6.0000000000000002E-5</v>
      </c>
      <c r="O594" s="176">
        <f>ROUND(E594*N594,2)</f>
        <v>0</v>
      </c>
      <c r="P594" s="176">
        <v>0</v>
      </c>
      <c r="Q594" s="176">
        <f>ROUND(E594*P594,2)</f>
        <v>0</v>
      </c>
      <c r="R594" s="178"/>
      <c r="S594" s="178" t="s">
        <v>265</v>
      </c>
      <c r="T594" s="179" t="s">
        <v>246</v>
      </c>
      <c r="U594" s="158">
        <v>0.87</v>
      </c>
      <c r="V594" s="158">
        <f>ROUND(E594*U594,2)</f>
        <v>9.57</v>
      </c>
      <c r="W594" s="158"/>
      <c r="X594" s="158" t="s">
        <v>304</v>
      </c>
      <c r="Y594" s="147"/>
      <c r="Z594" s="147"/>
      <c r="AA594" s="147"/>
      <c r="AB594" s="147"/>
      <c r="AC594" s="147"/>
      <c r="AD594" s="147"/>
      <c r="AE594" s="147"/>
      <c r="AF594" s="147"/>
      <c r="AG594" s="147" t="s">
        <v>615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54"/>
      <c r="B595" s="155"/>
      <c r="C595" s="185" t="s">
        <v>692</v>
      </c>
      <c r="D595" s="160"/>
      <c r="E595" s="161"/>
      <c r="F595" s="158"/>
      <c r="G595" s="158"/>
      <c r="H595" s="158"/>
      <c r="I595" s="158"/>
      <c r="J595" s="158"/>
      <c r="K595" s="158"/>
      <c r="L595" s="158"/>
      <c r="M595" s="158"/>
      <c r="N595" s="157"/>
      <c r="O595" s="157"/>
      <c r="P595" s="157"/>
      <c r="Q595" s="157"/>
      <c r="R595" s="158"/>
      <c r="S595" s="158"/>
      <c r="T595" s="158"/>
      <c r="U595" s="158"/>
      <c r="V595" s="158"/>
      <c r="W595" s="158"/>
      <c r="X595" s="158"/>
      <c r="Y595" s="147"/>
      <c r="Z595" s="147"/>
      <c r="AA595" s="147"/>
      <c r="AB595" s="147"/>
      <c r="AC595" s="147"/>
      <c r="AD595" s="147"/>
      <c r="AE595" s="147"/>
      <c r="AF595" s="147"/>
      <c r="AG595" s="147" t="s">
        <v>299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5" t="s">
        <v>709</v>
      </c>
      <c r="D596" s="160"/>
      <c r="E596" s="161">
        <v>11</v>
      </c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299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245"/>
      <c r="D597" s="246"/>
      <c r="E597" s="246"/>
      <c r="F597" s="246"/>
      <c r="G597" s="246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251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73">
        <v>84</v>
      </c>
      <c r="B598" s="174" t="s">
        <v>710</v>
      </c>
      <c r="C598" s="184" t="s">
        <v>711</v>
      </c>
      <c r="D598" s="175" t="s">
        <v>493</v>
      </c>
      <c r="E598" s="176">
        <v>15</v>
      </c>
      <c r="F598" s="177"/>
      <c r="G598" s="178">
        <f>ROUND(E598*F598,2)</f>
        <v>0</v>
      </c>
      <c r="H598" s="177"/>
      <c r="I598" s="178">
        <f>ROUND(E598*H598,2)</f>
        <v>0</v>
      </c>
      <c r="J598" s="177"/>
      <c r="K598" s="178">
        <f>ROUND(E598*J598,2)</f>
        <v>0</v>
      </c>
      <c r="L598" s="178">
        <v>21</v>
      </c>
      <c r="M598" s="178">
        <f>G598*(1+L598/100)</f>
        <v>0</v>
      </c>
      <c r="N598" s="176">
        <v>6.0000000000000002E-5</v>
      </c>
      <c r="O598" s="176">
        <f>ROUND(E598*N598,2)</f>
        <v>0</v>
      </c>
      <c r="P598" s="176">
        <v>0</v>
      </c>
      <c r="Q598" s="176">
        <f>ROUND(E598*P598,2)</f>
        <v>0</v>
      </c>
      <c r="R598" s="178"/>
      <c r="S598" s="178" t="s">
        <v>265</v>
      </c>
      <c r="T598" s="179" t="s">
        <v>246</v>
      </c>
      <c r="U598" s="158">
        <v>0.87</v>
      </c>
      <c r="V598" s="158">
        <f>ROUND(E598*U598,2)</f>
        <v>13.05</v>
      </c>
      <c r="W598" s="158"/>
      <c r="X598" s="158" t="s">
        <v>304</v>
      </c>
      <c r="Y598" s="147"/>
      <c r="Z598" s="147"/>
      <c r="AA598" s="147"/>
      <c r="AB598" s="147"/>
      <c r="AC598" s="147"/>
      <c r="AD598" s="147"/>
      <c r="AE598" s="147"/>
      <c r="AF598" s="147"/>
      <c r="AG598" s="147" t="s">
        <v>615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ht="22.5" outlineLevel="1" x14ac:dyDescent="0.2">
      <c r="A599" s="154"/>
      <c r="B599" s="155"/>
      <c r="C599" s="251" t="s">
        <v>712</v>
      </c>
      <c r="D599" s="252"/>
      <c r="E599" s="252"/>
      <c r="F599" s="252"/>
      <c r="G599" s="252"/>
      <c r="H599" s="158"/>
      <c r="I599" s="158"/>
      <c r="J599" s="158"/>
      <c r="K599" s="158"/>
      <c r="L599" s="158"/>
      <c r="M599" s="158"/>
      <c r="N599" s="157"/>
      <c r="O599" s="157"/>
      <c r="P599" s="157"/>
      <c r="Q599" s="157"/>
      <c r="R599" s="158"/>
      <c r="S599" s="158"/>
      <c r="T599" s="158"/>
      <c r="U599" s="158"/>
      <c r="V599" s="158"/>
      <c r="W599" s="158"/>
      <c r="X599" s="158"/>
      <c r="Y599" s="147"/>
      <c r="Z599" s="147"/>
      <c r="AA599" s="147"/>
      <c r="AB599" s="147"/>
      <c r="AC599" s="147"/>
      <c r="AD599" s="147"/>
      <c r="AE599" s="147"/>
      <c r="AF599" s="147"/>
      <c r="AG599" s="147" t="s">
        <v>250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80" t="str">
        <f>C599</f>
        <v>•	V podlaze 1.NP je nutné, aby krytí nad rozvody v 1.NP bylo minimálně cca 4 cm. Tzn. případné křížení potrubí je možné lokálně 1-2 cm zasekávat směrem dolů do konstrukce stropu</v>
      </c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5" t="s">
        <v>692</v>
      </c>
      <c r="D600" s="160"/>
      <c r="E600" s="161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299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5" t="s">
        <v>170</v>
      </c>
      <c r="D601" s="160"/>
      <c r="E601" s="161">
        <v>15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299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245"/>
      <c r="D602" s="246"/>
      <c r="E602" s="246"/>
      <c r="F602" s="246"/>
      <c r="G602" s="246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251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73">
        <v>85</v>
      </c>
      <c r="B603" s="174" t="s">
        <v>713</v>
      </c>
      <c r="C603" s="184" t="s">
        <v>714</v>
      </c>
      <c r="D603" s="175" t="s">
        <v>428</v>
      </c>
      <c r="E603" s="176">
        <v>1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21</v>
      </c>
      <c r="M603" s="178">
        <f>G603*(1+L603/100)</f>
        <v>0</v>
      </c>
      <c r="N603" s="176">
        <v>0</v>
      </c>
      <c r="O603" s="176">
        <f>ROUND(E603*N603,2)</f>
        <v>0</v>
      </c>
      <c r="P603" s="176">
        <v>3.2000000000000001E-2</v>
      </c>
      <c r="Q603" s="176">
        <f>ROUND(E603*P603,2)</f>
        <v>0.03</v>
      </c>
      <c r="R603" s="178"/>
      <c r="S603" s="178" t="s">
        <v>265</v>
      </c>
      <c r="T603" s="179" t="s">
        <v>246</v>
      </c>
      <c r="U603" s="158">
        <v>0.83699999999999997</v>
      </c>
      <c r="V603" s="158">
        <f>ROUND(E603*U603,2)</f>
        <v>0.84</v>
      </c>
      <c r="W603" s="158"/>
      <c r="X603" s="158" t="s">
        <v>304</v>
      </c>
      <c r="Y603" s="147"/>
      <c r="Z603" s="147"/>
      <c r="AA603" s="147"/>
      <c r="AB603" s="147"/>
      <c r="AC603" s="147"/>
      <c r="AD603" s="147"/>
      <c r="AE603" s="147"/>
      <c r="AF603" s="147"/>
      <c r="AG603" s="147" t="s">
        <v>305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5" t="s">
        <v>672</v>
      </c>
      <c r="D604" s="160"/>
      <c r="E604" s="161"/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299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5" t="s">
        <v>163</v>
      </c>
      <c r="D605" s="160"/>
      <c r="E605" s="161">
        <v>1</v>
      </c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299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245"/>
      <c r="D606" s="246"/>
      <c r="E606" s="246"/>
      <c r="F606" s="246"/>
      <c r="G606" s="246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251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22.5" outlineLevel="1" x14ac:dyDescent="0.2">
      <c r="A607" s="173">
        <v>86</v>
      </c>
      <c r="B607" s="174" t="s">
        <v>715</v>
      </c>
      <c r="C607" s="184" t="s">
        <v>716</v>
      </c>
      <c r="D607" s="175" t="s">
        <v>260</v>
      </c>
      <c r="E607" s="176">
        <v>20</v>
      </c>
      <c r="F607" s="177"/>
      <c r="G607" s="178">
        <f>ROUND(E607*F607,2)</f>
        <v>0</v>
      </c>
      <c r="H607" s="177"/>
      <c r="I607" s="178">
        <f>ROUND(E607*H607,2)</f>
        <v>0</v>
      </c>
      <c r="J607" s="177"/>
      <c r="K607" s="178">
        <f>ROUND(E607*J607,2)</f>
        <v>0</v>
      </c>
      <c r="L607" s="178">
        <v>21</v>
      </c>
      <c r="M607" s="178">
        <f>G607*(1+L607/100)</f>
        <v>0</v>
      </c>
      <c r="N607" s="176">
        <v>0</v>
      </c>
      <c r="O607" s="176">
        <f>ROUND(E607*N607,2)</f>
        <v>0</v>
      </c>
      <c r="P607" s="176">
        <v>0</v>
      </c>
      <c r="Q607" s="176">
        <f>ROUND(E607*P607,2)</f>
        <v>0</v>
      </c>
      <c r="R607" s="178"/>
      <c r="S607" s="178" t="s">
        <v>265</v>
      </c>
      <c r="T607" s="179" t="s">
        <v>246</v>
      </c>
      <c r="U607" s="158">
        <v>0</v>
      </c>
      <c r="V607" s="158">
        <f>ROUND(E607*U607,2)</f>
        <v>0</v>
      </c>
      <c r="W607" s="158"/>
      <c r="X607" s="158" t="s">
        <v>659</v>
      </c>
      <c r="Y607" s="147"/>
      <c r="Z607" s="147"/>
      <c r="AA607" s="147"/>
      <c r="AB607" s="147"/>
      <c r="AC607" s="147"/>
      <c r="AD607" s="147"/>
      <c r="AE607" s="147"/>
      <c r="AF607" s="147"/>
      <c r="AG607" s="147" t="s">
        <v>660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185" t="s">
        <v>717</v>
      </c>
      <c r="D608" s="160"/>
      <c r="E608" s="161"/>
      <c r="F608" s="158"/>
      <c r="G608" s="158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299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54"/>
      <c r="B609" s="155"/>
      <c r="C609" s="185" t="s">
        <v>718</v>
      </c>
      <c r="D609" s="160"/>
      <c r="E609" s="161">
        <v>20</v>
      </c>
      <c r="F609" s="158"/>
      <c r="G609" s="158"/>
      <c r="H609" s="158"/>
      <c r="I609" s="158"/>
      <c r="J609" s="158"/>
      <c r="K609" s="158"/>
      <c r="L609" s="158"/>
      <c r="M609" s="158"/>
      <c r="N609" s="157"/>
      <c r="O609" s="157"/>
      <c r="P609" s="157"/>
      <c r="Q609" s="157"/>
      <c r="R609" s="158"/>
      <c r="S609" s="158"/>
      <c r="T609" s="158"/>
      <c r="U609" s="158"/>
      <c r="V609" s="158"/>
      <c r="W609" s="158"/>
      <c r="X609" s="158"/>
      <c r="Y609" s="147"/>
      <c r="Z609" s="147"/>
      <c r="AA609" s="147"/>
      <c r="AB609" s="147"/>
      <c r="AC609" s="147"/>
      <c r="AD609" s="147"/>
      <c r="AE609" s="147"/>
      <c r="AF609" s="147"/>
      <c r="AG609" s="147" t="s">
        <v>299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245"/>
      <c r="D610" s="246"/>
      <c r="E610" s="246"/>
      <c r="F610" s="246"/>
      <c r="G610" s="246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251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2.5" outlineLevel="1" x14ac:dyDescent="0.2">
      <c r="A611" s="173">
        <v>87</v>
      </c>
      <c r="B611" s="174" t="s">
        <v>719</v>
      </c>
      <c r="C611" s="184" t="s">
        <v>720</v>
      </c>
      <c r="D611" s="175" t="s">
        <v>373</v>
      </c>
      <c r="E611" s="176">
        <v>1</v>
      </c>
      <c r="F611" s="177"/>
      <c r="G611" s="178">
        <f>ROUND(E611*F611,2)</f>
        <v>0</v>
      </c>
      <c r="H611" s="177"/>
      <c r="I611" s="178">
        <f>ROUND(E611*H611,2)</f>
        <v>0</v>
      </c>
      <c r="J611" s="177"/>
      <c r="K611" s="178">
        <f>ROUND(E611*J611,2)</f>
        <v>0</v>
      </c>
      <c r="L611" s="178">
        <v>21</v>
      </c>
      <c r="M611" s="178">
        <f>G611*(1+L611/100)</f>
        <v>0</v>
      </c>
      <c r="N611" s="176">
        <v>0</v>
      </c>
      <c r="O611" s="176">
        <f>ROUND(E611*N611,2)</f>
        <v>0</v>
      </c>
      <c r="P611" s="176">
        <v>0</v>
      </c>
      <c r="Q611" s="176">
        <f>ROUND(E611*P611,2)</f>
        <v>0</v>
      </c>
      <c r="R611" s="178"/>
      <c r="S611" s="178" t="s">
        <v>265</v>
      </c>
      <c r="T611" s="179" t="s">
        <v>246</v>
      </c>
      <c r="U611" s="158">
        <v>0</v>
      </c>
      <c r="V611" s="158">
        <f>ROUND(E611*U611,2)</f>
        <v>0</v>
      </c>
      <c r="W611" s="158"/>
      <c r="X611" s="158" t="s">
        <v>659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660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249"/>
      <c r="D612" s="250"/>
      <c r="E612" s="250"/>
      <c r="F612" s="250"/>
      <c r="G612" s="250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251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x14ac:dyDescent="0.2">
      <c r="A613" s="163" t="s">
        <v>240</v>
      </c>
      <c r="B613" s="164" t="s">
        <v>104</v>
      </c>
      <c r="C613" s="183" t="s">
        <v>105</v>
      </c>
      <c r="D613" s="165"/>
      <c r="E613" s="166"/>
      <c r="F613" s="167"/>
      <c r="G613" s="167">
        <f>SUMIF(AG614:AG907,"&lt;&gt;NOR",G614:G907)</f>
        <v>0</v>
      </c>
      <c r="H613" s="167"/>
      <c r="I613" s="167">
        <f>SUM(I614:I907)</f>
        <v>0</v>
      </c>
      <c r="J613" s="167"/>
      <c r="K613" s="167">
        <f>SUM(K614:K907)</f>
        <v>0</v>
      </c>
      <c r="L613" s="167"/>
      <c r="M613" s="167">
        <f>SUM(M614:M907)</f>
        <v>0</v>
      </c>
      <c r="N613" s="166"/>
      <c r="O613" s="166">
        <f>SUM(O614:O907)</f>
        <v>0.11</v>
      </c>
      <c r="P613" s="166"/>
      <c r="Q613" s="166">
        <f>SUM(Q614:Q907)</f>
        <v>169.19</v>
      </c>
      <c r="R613" s="167"/>
      <c r="S613" s="167"/>
      <c r="T613" s="168"/>
      <c r="U613" s="162"/>
      <c r="V613" s="162">
        <f>SUM(V614:V907)</f>
        <v>736.66999999999985</v>
      </c>
      <c r="W613" s="162"/>
      <c r="X613" s="162"/>
      <c r="AG613" t="s">
        <v>241</v>
      </c>
    </row>
    <row r="614" spans="1:60" outlineLevel="1" x14ac:dyDescent="0.2">
      <c r="A614" s="173">
        <v>88</v>
      </c>
      <c r="B614" s="174" t="s">
        <v>721</v>
      </c>
      <c r="C614" s="184" t="s">
        <v>722</v>
      </c>
      <c r="D614" s="175" t="s">
        <v>315</v>
      </c>
      <c r="E614" s="176">
        <v>18</v>
      </c>
      <c r="F614" s="177"/>
      <c r="G614" s="178">
        <f>ROUND(E614*F614,2)</f>
        <v>0</v>
      </c>
      <c r="H614" s="177"/>
      <c r="I614" s="178">
        <f>ROUND(E614*H614,2)</f>
        <v>0</v>
      </c>
      <c r="J614" s="177"/>
      <c r="K614" s="178">
        <f>ROUND(E614*J614,2)</f>
        <v>0</v>
      </c>
      <c r="L614" s="178">
        <v>21</v>
      </c>
      <c r="M614" s="178">
        <f>G614*(1+L614/100)</f>
        <v>0</v>
      </c>
      <c r="N614" s="176">
        <v>1.1199999999999999E-3</v>
      </c>
      <c r="O614" s="176">
        <f>ROUND(E614*N614,2)</f>
        <v>0.02</v>
      </c>
      <c r="P614" s="176">
        <v>2.5</v>
      </c>
      <c r="Q614" s="176">
        <f>ROUND(E614*P614,2)</f>
        <v>45</v>
      </c>
      <c r="R614" s="178" t="s">
        <v>681</v>
      </c>
      <c r="S614" s="178" t="s">
        <v>245</v>
      </c>
      <c r="T614" s="179" t="s">
        <v>310</v>
      </c>
      <c r="U614" s="158">
        <v>2.605</v>
      </c>
      <c r="V614" s="158">
        <f>ROUND(E614*U614,2)</f>
        <v>46.89</v>
      </c>
      <c r="W614" s="158"/>
      <c r="X614" s="158" t="s">
        <v>304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305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ht="22.5" outlineLevel="1" x14ac:dyDescent="0.2">
      <c r="A615" s="154"/>
      <c r="B615" s="155"/>
      <c r="C615" s="260" t="s">
        <v>723</v>
      </c>
      <c r="D615" s="261"/>
      <c r="E615" s="261"/>
      <c r="F615" s="261"/>
      <c r="G615" s="261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318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80" t="str">
        <f>C615</f>
        <v>nebo vybourání otvorů průřezové plochy přes 4 m2 ve zdivu nadzákladovém, včetně pomocného lešení o výšce podlahy do 1900 mm a pro zatížení do 1,5 kPa  (150 kg/m2),</v>
      </c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5" t="s">
        <v>724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299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5" t="s">
        <v>725</v>
      </c>
      <c r="D617" s="160"/>
      <c r="E617" s="161"/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299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185" t="s">
        <v>726</v>
      </c>
      <c r="D618" s="160"/>
      <c r="E618" s="161">
        <v>18</v>
      </c>
      <c r="F618" s="158"/>
      <c r="G618" s="158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299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54"/>
      <c r="B619" s="155"/>
      <c r="C619" s="245"/>
      <c r="D619" s="246"/>
      <c r="E619" s="246"/>
      <c r="F619" s="246"/>
      <c r="G619" s="246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47"/>
      <c r="Z619" s="147"/>
      <c r="AA619" s="147"/>
      <c r="AB619" s="147"/>
      <c r="AC619" s="147"/>
      <c r="AD619" s="147"/>
      <c r="AE619" s="147"/>
      <c r="AF619" s="147"/>
      <c r="AG619" s="147" t="s">
        <v>251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73">
        <v>89</v>
      </c>
      <c r="B620" s="174" t="s">
        <v>727</v>
      </c>
      <c r="C620" s="184" t="s">
        <v>728</v>
      </c>
      <c r="D620" s="175" t="s">
        <v>308</v>
      </c>
      <c r="E620" s="176">
        <v>104.28</v>
      </c>
      <c r="F620" s="177"/>
      <c r="G620" s="178">
        <f>ROUND(E620*F620,2)</f>
        <v>0</v>
      </c>
      <c r="H620" s="177"/>
      <c r="I620" s="178">
        <f>ROUND(E620*H620,2)</f>
        <v>0</v>
      </c>
      <c r="J620" s="177"/>
      <c r="K620" s="178">
        <f>ROUND(E620*J620,2)</f>
        <v>0</v>
      </c>
      <c r="L620" s="178">
        <v>21</v>
      </c>
      <c r="M620" s="178">
        <f>G620*(1+L620/100)</f>
        <v>0</v>
      </c>
      <c r="N620" s="176">
        <v>6.7000000000000002E-4</v>
      </c>
      <c r="O620" s="176">
        <f>ROUND(E620*N620,2)</f>
        <v>7.0000000000000007E-2</v>
      </c>
      <c r="P620" s="176">
        <v>0.20399999999999999</v>
      </c>
      <c r="Q620" s="176">
        <f>ROUND(E620*P620,2)</f>
        <v>21.27</v>
      </c>
      <c r="R620" s="178" t="s">
        <v>681</v>
      </c>
      <c r="S620" s="178" t="s">
        <v>245</v>
      </c>
      <c r="T620" s="179" t="s">
        <v>310</v>
      </c>
      <c r="U620" s="158">
        <v>0.25</v>
      </c>
      <c r="V620" s="158">
        <f>ROUND(E620*U620,2)</f>
        <v>26.07</v>
      </c>
      <c r="W620" s="158"/>
      <c r="X620" s="158" t="s">
        <v>304</v>
      </c>
      <c r="Y620" s="147"/>
      <c r="Z620" s="147"/>
      <c r="AA620" s="147"/>
      <c r="AB620" s="147"/>
      <c r="AC620" s="147"/>
      <c r="AD620" s="147"/>
      <c r="AE620" s="147"/>
      <c r="AF620" s="147"/>
      <c r="AG620" s="147" t="s">
        <v>305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ht="22.5" outlineLevel="1" x14ac:dyDescent="0.2">
      <c r="A621" s="154"/>
      <c r="B621" s="155"/>
      <c r="C621" s="260" t="s">
        <v>729</v>
      </c>
      <c r="D621" s="261"/>
      <c r="E621" s="261"/>
      <c r="F621" s="261"/>
      <c r="G621" s="261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318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80" t="str">
        <f>C621</f>
        <v>nebo vybourání otvorů průřezové plochy přes 4 m2 v příčkách, včetně pomocného lešení o výšce podlahy do 1900 mm a pro zatížení do 1,5 kPa  (150 kg/m2),</v>
      </c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5" t="s">
        <v>730</v>
      </c>
      <c r="D622" s="160"/>
      <c r="E622" s="161"/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299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185" t="s">
        <v>622</v>
      </c>
      <c r="D623" s="160"/>
      <c r="E623" s="161"/>
      <c r="F623" s="158"/>
      <c r="G623" s="158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299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1" x14ac:dyDescent="0.2">
      <c r="A624" s="154"/>
      <c r="B624" s="155"/>
      <c r="C624" s="185" t="s">
        <v>731</v>
      </c>
      <c r="D624" s="160"/>
      <c r="E624" s="161">
        <v>107.1</v>
      </c>
      <c r="F624" s="158"/>
      <c r="G624" s="158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47"/>
      <c r="Z624" s="147"/>
      <c r="AA624" s="147"/>
      <c r="AB624" s="147"/>
      <c r="AC624" s="147"/>
      <c r="AD624" s="147"/>
      <c r="AE624" s="147"/>
      <c r="AF624" s="147"/>
      <c r="AG624" s="147" t="s">
        <v>299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1" x14ac:dyDescent="0.2">
      <c r="A625" s="154"/>
      <c r="B625" s="155"/>
      <c r="C625" s="185" t="s">
        <v>732</v>
      </c>
      <c r="D625" s="160"/>
      <c r="E625" s="161">
        <v>5.98</v>
      </c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299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5" t="s">
        <v>733</v>
      </c>
      <c r="D626" s="160"/>
      <c r="E626" s="161">
        <v>-8.8000000000000007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299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45"/>
      <c r="D627" s="246"/>
      <c r="E627" s="246"/>
      <c r="F627" s="246"/>
      <c r="G627" s="246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251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ht="22.5" outlineLevel="1" x14ac:dyDescent="0.2">
      <c r="A628" s="173">
        <v>90</v>
      </c>
      <c r="B628" s="174" t="s">
        <v>734</v>
      </c>
      <c r="C628" s="184" t="s">
        <v>735</v>
      </c>
      <c r="D628" s="175" t="s">
        <v>315</v>
      </c>
      <c r="E628" s="176">
        <v>8.3081999999999994</v>
      </c>
      <c r="F628" s="177"/>
      <c r="G628" s="178">
        <f>ROUND(E628*F628,2)</f>
        <v>0</v>
      </c>
      <c r="H628" s="177"/>
      <c r="I628" s="178">
        <f>ROUND(E628*H628,2)</f>
        <v>0</v>
      </c>
      <c r="J628" s="177"/>
      <c r="K628" s="178">
        <f>ROUND(E628*J628,2)</f>
        <v>0</v>
      </c>
      <c r="L628" s="178">
        <v>21</v>
      </c>
      <c r="M628" s="178">
        <f>G628*(1+L628/100)</f>
        <v>0</v>
      </c>
      <c r="N628" s="176">
        <v>1.2800000000000001E-3</v>
      </c>
      <c r="O628" s="176">
        <f>ROUND(E628*N628,2)</f>
        <v>0.01</v>
      </c>
      <c r="P628" s="176">
        <v>1.8</v>
      </c>
      <c r="Q628" s="176">
        <f>ROUND(E628*P628,2)</f>
        <v>14.95</v>
      </c>
      <c r="R628" s="178" t="s">
        <v>681</v>
      </c>
      <c r="S628" s="178" t="s">
        <v>245</v>
      </c>
      <c r="T628" s="179" t="s">
        <v>310</v>
      </c>
      <c r="U628" s="158">
        <v>1.52</v>
      </c>
      <c r="V628" s="158">
        <f>ROUND(E628*U628,2)</f>
        <v>12.63</v>
      </c>
      <c r="W628" s="158"/>
      <c r="X628" s="158" t="s">
        <v>304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305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ht="22.5" outlineLevel="1" x14ac:dyDescent="0.2">
      <c r="A629" s="154"/>
      <c r="B629" s="155"/>
      <c r="C629" s="260" t="s">
        <v>736</v>
      </c>
      <c r="D629" s="261"/>
      <c r="E629" s="261"/>
      <c r="F629" s="261"/>
      <c r="G629" s="261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318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80" t="str">
        <f>C629</f>
        <v>nebo vybourání otvorů průřezové plochy přes 4 m2 ve zdivu nadzákladovém, včetně pomocného lešení o výšce podlahy do 1900 mm a pro zatížení do 1,5 kPa  (150 kg/m2)</v>
      </c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5" t="s">
        <v>730</v>
      </c>
      <c r="D630" s="160"/>
      <c r="E630" s="161"/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299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5" t="s">
        <v>622</v>
      </c>
      <c r="D631" s="160"/>
      <c r="E631" s="161"/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299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185" t="s">
        <v>737</v>
      </c>
      <c r="D632" s="160"/>
      <c r="E632" s="161">
        <v>1.4790000000000001</v>
      </c>
      <c r="F632" s="158"/>
      <c r="G632" s="158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299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54"/>
      <c r="B633" s="155"/>
      <c r="C633" s="185" t="s">
        <v>738</v>
      </c>
      <c r="D633" s="160"/>
      <c r="E633" s="161">
        <v>3.6288</v>
      </c>
      <c r="F633" s="158"/>
      <c r="G633" s="158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47"/>
      <c r="Z633" s="147"/>
      <c r="AA633" s="147"/>
      <c r="AB633" s="147"/>
      <c r="AC633" s="147"/>
      <c r="AD633" s="147"/>
      <c r="AE633" s="147"/>
      <c r="AF633" s="147"/>
      <c r="AG633" s="147" t="s">
        <v>299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5" t="s">
        <v>739</v>
      </c>
      <c r="D634" s="160"/>
      <c r="E634" s="161">
        <v>4.3343999999999996</v>
      </c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299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5" t="s">
        <v>740</v>
      </c>
      <c r="D635" s="160"/>
      <c r="E635" s="161">
        <v>-1.1339999999999999</v>
      </c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299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245"/>
      <c r="D636" s="246"/>
      <c r="E636" s="246"/>
      <c r="F636" s="246"/>
      <c r="G636" s="246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251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22.5" outlineLevel="1" x14ac:dyDescent="0.2">
      <c r="A637" s="173">
        <v>91</v>
      </c>
      <c r="B637" s="174" t="s">
        <v>741</v>
      </c>
      <c r="C637" s="184" t="s">
        <v>742</v>
      </c>
      <c r="D637" s="175" t="s">
        <v>315</v>
      </c>
      <c r="E637" s="176">
        <v>26.594999999999999</v>
      </c>
      <c r="F637" s="177"/>
      <c r="G637" s="178">
        <f>ROUND(E637*F637,2)</f>
        <v>0</v>
      </c>
      <c r="H637" s="177"/>
      <c r="I637" s="178">
        <f>ROUND(E637*H637,2)</f>
        <v>0</v>
      </c>
      <c r="J637" s="177"/>
      <c r="K637" s="178">
        <f>ROUND(E637*J637,2)</f>
        <v>0</v>
      </c>
      <c r="L637" s="178">
        <v>21</v>
      </c>
      <c r="M637" s="178">
        <f>G637*(1+L637/100)</f>
        <v>0</v>
      </c>
      <c r="N637" s="176">
        <v>0</v>
      </c>
      <c r="O637" s="176">
        <f>ROUND(E637*N637,2)</f>
        <v>0</v>
      </c>
      <c r="P637" s="176">
        <v>2.2000000000000002</v>
      </c>
      <c r="Q637" s="176">
        <f>ROUND(E637*P637,2)</f>
        <v>58.51</v>
      </c>
      <c r="R637" s="178" t="s">
        <v>681</v>
      </c>
      <c r="S637" s="178" t="s">
        <v>245</v>
      </c>
      <c r="T637" s="179" t="s">
        <v>310</v>
      </c>
      <c r="U637" s="158">
        <v>5.87</v>
      </c>
      <c r="V637" s="158">
        <f>ROUND(E637*U637,2)</f>
        <v>156.11000000000001</v>
      </c>
      <c r="W637" s="158"/>
      <c r="X637" s="158" t="s">
        <v>304</v>
      </c>
      <c r="Y637" s="147"/>
      <c r="Z637" s="147"/>
      <c r="AA637" s="147"/>
      <c r="AB637" s="147"/>
      <c r="AC637" s="147"/>
      <c r="AD637" s="147"/>
      <c r="AE637" s="147"/>
      <c r="AF637" s="147"/>
      <c r="AG637" s="147" t="s">
        <v>305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54"/>
      <c r="B638" s="155"/>
      <c r="C638" s="185" t="s">
        <v>743</v>
      </c>
      <c r="D638" s="160"/>
      <c r="E638" s="161"/>
      <c r="F638" s="158"/>
      <c r="G638" s="158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47"/>
      <c r="Z638" s="147"/>
      <c r="AA638" s="147"/>
      <c r="AB638" s="147"/>
      <c r="AC638" s="147"/>
      <c r="AD638" s="147"/>
      <c r="AE638" s="147"/>
      <c r="AF638" s="147"/>
      <c r="AG638" s="147" t="s">
        <v>299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5" t="s">
        <v>744</v>
      </c>
      <c r="D639" s="160"/>
      <c r="E639" s="161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299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5" t="s">
        <v>745</v>
      </c>
      <c r="D640" s="160"/>
      <c r="E640" s="161">
        <v>26.594999999999999</v>
      </c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299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245"/>
      <c r="D641" s="246"/>
      <c r="E641" s="246"/>
      <c r="F641" s="246"/>
      <c r="G641" s="246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251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ht="22.5" outlineLevel="1" x14ac:dyDescent="0.2">
      <c r="A642" s="173">
        <v>92</v>
      </c>
      <c r="B642" s="174" t="s">
        <v>746</v>
      </c>
      <c r="C642" s="184" t="s">
        <v>747</v>
      </c>
      <c r="D642" s="175" t="s">
        <v>308</v>
      </c>
      <c r="E642" s="176">
        <v>177.3</v>
      </c>
      <c r="F642" s="177"/>
      <c r="G642" s="178">
        <f>ROUND(E642*F642,2)</f>
        <v>0</v>
      </c>
      <c r="H642" s="177"/>
      <c r="I642" s="178">
        <f>ROUND(E642*H642,2)</f>
        <v>0</v>
      </c>
      <c r="J642" s="177"/>
      <c r="K642" s="178">
        <f>ROUND(E642*J642,2)</f>
        <v>0</v>
      </c>
      <c r="L642" s="178">
        <v>21</v>
      </c>
      <c r="M642" s="178">
        <f>G642*(1+L642/100)</f>
        <v>0</v>
      </c>
      <c r="N642" s="176">
        <v>0</v>
      </c>
      <c r="O642" s="176">
        <f>ROUND(E642*N642,2)</f>
        <v>0</v>
      </c>
      <c r="P642" s="176">
        <v>1.26E-2</v>
      </c>
      <c r="Q642" s="176">
        <f>ROUND(E642*P642,2)</f>
        <v>2.23</v>
      </c>
      <c r="R642" s="178" t="s">
        <v>681</v>
      </c>
      <c r="S642" s="178" t="s">
        <v>245</v>
      </c>
      <c r="T642" s="179" t="s">
        <v>310</v>
      </c>
      <c r="U642" s="158">
        <v>0.33</v>
      </c>
      <c r="V642" s="158">
        <f>ROUND(E642*U642,2)</f>
        <v>58.51</v>
      </c>
      <c r="W642" s="158"/>
      <c r="X642" s="158" t="s">
        <v>304</v>
      </c>
      <c r="Y642" s="147"/>
      <c r="Z642" s="147"/>
      <c r="AA642" s="147"/>
      <c r="AB642" s="147"/>
      <c r="AC642" s="147"/>
      <c r="AD642" s="147"/>
      <c r="AE642" s="147"/>
      <c r="AF642" s="147"/>
      <c r="AG642" s="147" t="s">
        <v>305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54"/>
      <c r="B643" s="155"/>
      <c r="C643" s="185" t="s">
        <v>622</v>
      </c>
      <c r="D643" s="160"/>
      <c r="E643" s="161"/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47"/>
      <c r="Z643" s="147"/>
      <c r="AA643" s="147"/>
      <c r="AB643" s="147"/>
      <c r="AC643" s="147"/>
      <c r="AD643" s="147"/>
      <c r="AE643" s="147"/>
      <c r="AF643" s="147"/>
      <c r="AG643" s="147" t="s">
        <v>299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5" t="s">
        <v>625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299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5" t="s">
        <v>748</v>
      </c>
      <c r="D645" s="160"/>
      <c r="E645" s="161">
        <v>5.0999999999999996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299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5" t="s">
        <v>749</v>
      </c>
      <c r="D646" s="160"/>
      <c r="E646" s="161">
        <v>15.3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299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185" t="s">
        <v>750</v>
      </c>
      <c r="D647" s="160"/>
      <c r="E647" s="161">
        <v>28.2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299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54"/>
      <c r="B648" s="155"/>
      <c r="C648" s="185" t="s">
        <v>751</v>
      </c>
      <c r="D648" s="160"/>
      <c r="E648" s="161"/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47"/>
      <c r="Z648" s="147"/>
      <c r="AA648" s="147"/>
      <c r="AB648" s="147"/>
      <c r="AC648" s="147"/>
      <c r="AD648" s="147"/>
      <c r="AE648" s="147"/>
      <c r="AF648" s="147"/>
      <c r="AG648" s="147" t="s">
        <v>299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5" t="s">
        <v>752</v>
      </c>
      <c r="D649" s="160"/>
      <c r="E649" s="161">
        <v>6.8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299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5" t="s">
        <v>627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299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5" t="s">
        <v>753</v>
      </c>
      <c r="D651" s="160"/>
      <c r="E651" s="161">
        <v>5.4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299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5" t="s">
        <v>754</v>
      </c>
      <c r="D652" s="160"/>
      <c r="E652" s="161"/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299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5" t="s">
        <v>755</v>
      </c>
      <c r="D653" s="160"/>
      <c r="E653" s="161">
        <v>23.3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299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5" t="s">
        <v>756</v>
      </c>
      <c r="D654" s="160"/>
      <c r="E654" s="161">
        <v>80.099999999999994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299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185" t="s">
        <v>623</v>
      </c>
      <c r="D655" s="160"/>
      <c r="E655" s="161"/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299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54"/>
      <c r="B656" s="155"/>
      <c r="C656" s="185" t="s">
        <v>757</v>
      </c>
      <c r="D656" s="160"/>
      <c r="E656" s="161">
        <v>13.1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47"/>
      <c r="Z656" s="147"/>
      <c r="AA656" s="147"/>
      <c r="AB656" s="147"/>
      <c r="AC656" s="147"/>
      <c r="AD656" s="147"/>
      <c r="AE656" s="147"/>
      <c r="AF656" s="147"/>
      <c r="AG656" s="147" t="s">
        <v>299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245"/>
      <c r="D657" s="246"/>
      <c r="E657" s="246"/>
      <c r="F657" s="246"/>
      <c r="G657" s="246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251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ht="22.5" outlineLevel="1" x14ac:dyDescent="0.2">
      <c r="A658" s="173">
        <v>93</v>
      </c>
      <c r="B658" s="174" t="s">
        <v>758</v>
      </c>
      <c r="C658" s="184" t="s">
        <v>759</v>
      </c>
      <c r="D658" s="175" t="s">
        <v>315</v>
      </c>
      <c r="E658" s="176">
        <v>26.594999999999999</v>
      </c>
      <c r="F658" s="177"/>
      <c r="G658" s="178">
        <f>ROUND(E658*F658,2)</f>
        <v>0</v>
      </c>
      <c r="H658" s="177"/>
      <c r="I658" s="178">
        <f>ROUND(E658*H658,2)</f>
        <v>0</v>
      </c>
      <c r="J658" s="177"/>
      <c r="K658" s="178">
        <f>ROUND(E658*J658,2)</f>
        <v>0</v>
      </c>
      <c r="L658" s="178">
        <v>21</v>
      </c>
      <c r="M658" s="178">
        <f>G658*(1+L658/100)</f>
        <v>0</v>
      </c>
      <c r="N658" s="176">
        <v>0</v>
      </c>
      <c r="O658" s="176">
        <f>ROUND(E658*N658,2)</f>
        <v>0</v>
      </c>
      <c r="P658" s="176">
        <v>0</v>
      </c>
      <c r="Q658" s="176">
        <f>ROUND(E658*P658,2)</f>
        <v>0</v>
      </c>
      <c r="R658" s="178" t="s">
        <v>681</v>
      </c>
      <c r="S658" s="178" t="s">
        <v>245</v>
      </c>
      <c r="T658" s="179" t="s">
        <v>310</v>
      </c>
      <c r="U658" s="158">
        <v>4.83</v>
      </c>
      <c r="V658" s="158">
        <f>ROUND(E658*U658,2)</f>
        <v>128.44999999999999</v>
      </c>
      <c r="W658" s="158"/>
      <c r="X658" s="158" t="s">
        <v>304</v>
      </c>
      <c r="Y658" s="147"/>
      <c r="Z658" s="147"/>
      <c r="AA658" s="147"/>
      <c r="AB658" s="147"/>
      <c r="AC658" s="147"/>
      <c r="AD658" s="147"/>
      <c r="AE658" s="147"/>
      <c r="AF658" s="147"/>
      <c r="AG658" s="147" t="s">
        <v>305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5" t="s">
        <v>743</v>
      </c>
      <c r="D659" s="160"/>
      <c r="E659" s="161"/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299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5" t="s">
        <v>744</v>
      </c>
      <c r="D660" s="160"/>
      <c r="E660" s="161"/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299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185" t="s">
        <v>745</v>
      </c>
      <c r="D661" s="160"/>
      <c r="E661" s="161">
        <v>26.594999999999999</v>
      </c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299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54"/>
      <c r="B662" s="155"/>
      <c r="C662" s="245"/>
      <c r="D662" s="246"/>
      <c r="E662" s="246"/>
      <c r="F662" s="246"/>
      <c r="G662" s="246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47"/>
      <c r="Z662" s="147"/>
      <c r="AA662" s="147"/>
      <c r="AB662" s="147"/>
      <c r="AC662" s="147"/>
      <c r="AD662" s="147"/>
      <c r="AE662" s="147"/>
      <c r="AF662" s="147"/>
      <c r="AG662" s="147" t="s">
        <v>251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73">
        <v>94</v>
      </c>
      <c r="B663" s="174" t="s">
        <v>760</v>
      </c>
      <c r="C663" s="184" t="s">
        <v>761</v>
      </c>
      <c r="D663" s="175" t="s">
        <v>308</v>
      </c>
      <c r="E663" s="176">
        <v>48.6</v>
      </c>
      <c r="F663" s="177"/>
      <c r="G663" s="178">
        <f>ROUND(E663*F663,2)</f>
        <v>0</v>
      </c>
      <c r="H663" s="177"/>
      <c r="I663" s="178">
        <f>ROUND(E663*H663,2)</f>
        <v>0</v>
      </c>
      <c r="J663" s="177"/>
      <c r="K663" s="178">
        <f>ROUND(E663*J663,2)</f>
        <v>0</v>
      </c>
      <c r="L663" s="178">
        <v>21</v>
      </c>
      <c r="M663" s="178">
        <f>G663*(1+L663/100)</f>
        <v>0</v>
      </c>
      <c r="N663" s="176">
        <v>0</v>
      </c>
      <c r="O663" s="176">
        <f>ROUND(E663*N663,2)</f>
        <v>0</v>
      </c>
      <c r="P663" s="176">
        <v>0.02</v>
      </c>
      <c r="Q663" s="176">
        <f>ROUND(E663*P663,2)</f>
        <v>0.97</v>
      </c>
      <c r="R663" s="178" t="s">
        <v>681</v>
      </c>
      <c r="S663" s="178" t="s">
        <v>245</v>
      </c>
      <c r="T663" s="179" t="s">
        <v>310</v>
      </c>
      <c r="U663" s="158">
        <v>0.15</v>
      </c>
      <c r="V663" s="158">
        <f>ROUND(E663*U663,2)</f>
        <v>7.29</v>
      </c>
      <c r="W663" s="158"/>
      <c r="X663" s="158" t="s">
        <v>304</v>
      </c>
      <c r="Y663" s="147"/>
      <c r="Z663" s="147"/>
      <c r="AA663" s="147"/>
      <c r="AB663" s="147"/>
      <c r="AC663" s="147"/>
      <c r="AD663" s="147"/>
      <c r="AE663" s="147"/>
      <c r="AF663" s="147"/>
      <c r="AG663" s="147" t="s">
        <v>305</v>
      </c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260" t="s">
        <v>762</v>
      </c>
      <c r="D664" s="261"/>
      <c r="E664" s="261"/>
      <c r="F664" s="261"/>
      <c r="G664" s="261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47"/>
      <c r="Z664" s="147"/>
      <c r="AA664" s="147"/>
      <c r="AB664" s="147"/>
      <c r="AC664" s="147"/>
      <c r="AD664" s="147"/>
      <c r="AE664" s="147"/>
      <c r="AF664" s="147"/>
      <c r="AG664" s="147" t="s">
        <v>318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185" t="s">
        <v>622</v>
      </c>
      <c r="D665" s="160"/>
      <c r="E665" s="161"/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299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1" x14ac:dyDescent="0.2">
      <c r="A666" s="154"/>
      <c r="B666" s="155"/>
      <c r="C666" s="185" t="s">
        <v>625</v>
      </c>
      <c r="D666" s="160"/>
      <c r="E666" s="161"/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47"/>
      <c r="Z666" s="147"/>
      <c r="AA666" s="147"/>
      <c r="AB666" s="147"/>
      <c r="AC666" s="147"/>
      <c r="AD666" s="147"/>
      <c r="AE666" s="147"/>
      <c r="AF666" s="147"/>
      <c r="AG666" s="147" t="s">
        <v>299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5" t="s">
        <v>748</v>
      </c>
      <c r="D667" s="160"/>
      <c r="E667" s="161">
        <v>5.0999999999999996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299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5" t="s">
        <v>749</v>
      </c>
      <c r="D668" s="160"/>
      <c r="E668" s="161">
        <v>15.3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299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185" t="s">
        <v>750</v>
      </c>
      <c r="D669" s="160"/>
      <c r="E669" s="161">
        <v>28.2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299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">
      <c r="A670" s="154"/>
      <c r="B670" s="155"/>
      <c r="C670" s="245"/>
      <c r="D670" s="246"/>
      <c r="E670" s="246"/>
      <c r="F670" s="246"/>
      <c r="G670" s="246"/>
      <c r="H670" s="158"/>
      <c r="I670" s="158"/>
      <c r="J670" s="158"/>
      <c r="K670" s="158"/>
      <c r="L670" s="158"/>
      <c r="M670" s="158"/>
      <c r="N670" s="157"/>
      <c r="O670" s="157"/>
      <c r="P670" s="157"/>
      <c r="Q670" s="157"/>
      <c r="R670" s="158"/>
      <c r="S670" s="158"/>
      <c r="T670" s="158"/>
      <c r="U670" s="158"/>
      <c r="V670" s="158"/>
      <c r="W670" s="158"/>
      <c r="X670" s="158"/>
      <c r="Y670" s="147"/>
      <c r="Z670" s="147"/>
      <c r="AA670" s="147"/>
      <c r="AB670" s="147"/>
      <c r="AC670" s="147"/>
      <c r="AD670" s="147"/>
      <c r="AE670" s="147"/>
      <c r="AF670" s="147"/>
      <c r="AG670" s="147" t="s">
        <v>251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73">
        <v>95</v>
      </c>
      <c r="B671" s="174" t="s">
        <v>763</v>
      </c>
      <c r="C671" s="184" t="s">
        <v>764</v>
      </c>
      <c r="D671" s="175" t="s">
        <v>308</v>
      </c>
      <c r="E671" s="176">
        <v>6.8</v>
      </c>
      <c r="F671" s="177"/>
      <c r="G671" s="178">
        <f>ROUND(E671*F671,2)</f>
        <v>0</v>
      </c>
      <c r="H671" s="177"/>
      <c r="I671" s="178">
        <f>ROUND(E671*H671,2)</f>
        <v>0</v>
      </c>
      <c r="J671" s="177"/>
      <c r="K671" s="178">
        <f>ROUND(E671*J671,2)</f>
        <v>0</v>
      </c>
      <c r="L671" s="178">
        <v>21</v>
      </c>
      <c r="M671" s="178">
        <f>G671*(1+L671/100)</f>
        <v>0</v>
      </c>
      <c r="N671" s="176">
        <v>0</v>
      </c>
      <c r="O671" s="176">
        <f>ROUND(E671*N671,2)</f>
        <v>0</v>
      </c>
      <c r="P671" s="176">
        <v>7.0000000000000007E-2</v>
      </c>
      <c r="Q671" s="176">
        <f>ROUND(E671*P671,2)</f>
        <v>0.48</v>
      </c>
      <c r="R671" s="178" t="s">
        <v>681</v>
      </c>
      <c r="S671" s="178" t="s">
        <v>245</v>
      </c>
      <c r="T671" s="179" t="s">
        <v>310</v>
      </c>
      <c r="U671" s="158">
        <v>0.38</v>
      </c>
      <c r="V671" s="158">
        <f>ROUND(E671*U671,2)</f>
        <v>2.58</v>
      </c>
      <c r="W671" s="158"/>
      <c r="X671" s="158" t="s">
        <v>304</v>
      </c>
      <c r="Y671" s="147"/>
      <c r="Z671" s="147"/>
      <c r="AA671" s="147"/>
      <c r="AB671" s="147"/>
      <c r="AC671" s="147"/>
      <c r="AD671" s="147"/>
      <c r="AE671" s="147"/>
      <c r="AF671" s="147"/>
      <c r="AG671" s="147" t="s">
        <v>305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260" t="s">
        <v>762</v>
      </c>
      <c r="D672" s="261"/>
      <c r="E672" s="261"/>
      <c r="F672" s="261"/>
      <c r="G672" s="261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47"/>
      <c r="Z672" s="147"/>
      <c r="AA672" s="147"/>
      <c r="AB672" s="147"/>
      <c r="AC672" s="147"/>
      <c r="AD672" s="147"/>
      <c r="AE672" s="147"/>
      <c r="AF672" s="147"/>
      <c r="AG672" s="147" t="s">
        <v>318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5" t="s">
        <v>622</v>
      </c>
      <c r="D673" s="160"/>
      <c r="E673" s="161"/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299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5" t="s">
        <v>751</v>
      </c>
      <c r="D674" s="160"/>
      <c r="E674" s="161"/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299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185" t="s">
        <v>752</v>
      </c>
      <c r="D675" s="160"/>
      <c r="E675" s="161">
        <v>6.8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299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54"/>
      <c r="B676" s="155"/>
      <c r="C676" s="245"/>
      <c r="D676" s="246"/>
      <c r="E676" s="246"/>
      <c r="F676" s="246"/>
      <c r="G676" s="246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47"/>
      <c r="Z676" s="147"/>
      <c r="AA676" s="147"/>
      <c r="AB676" s="147"/>
      <c r="AC676" s="147"/>
      <c r="AD676" s="147"/>
      <c r="AE676" s="147"/>
      <c r="AF676" s="147"/>
      <c r="AG676" s="147" t="s">
        <v>251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ht="22.5" outlineLevel="1" x14ac:dyDescent="0.2">
      <c r="A677" s="173">
        <v>96</v>
      </c>
      <c r="B677" s="174" t="s">
        <v>765</v>
      </c>
      <c r="C677" s="184" t="s">
        <v>766</v>
      </c>
      <c r="D677" s="175" t="s">
        <v>308</v>
      </c>
      <c r="E677" s="176">
        <v>5.4</v>
      </c>
      <c r="F677" s="177"/>
      <c r="G677" s="178">
        <f>ROUND(E677*F677,2)</f>
        <v>0</v>
      </c>
      <c r="H677" s="177"/>
      <c r="I677" s="178">
        <f>ROUND(E677*H677,2)</f>
        <v>0</v>
      </c>
      <c r="J677" s="177"/>
      <c r="K677" s="178">
        <f>ROUND(E677*J677,2)</f>
        <v>0</v>
      </c>
      <c r="L677" s="178">
        <v>21</v>
      </c>
      <c r="M677" s="178">
        <f>G677*(1+L677/100)</f>
        <v>0</v>
      </c>
      <c r="N677" s="176">
        <v>0</v>
      </c>
      <c r="O677" s="176">
        <f>ROUND(E677*N677,2)</f>
        <v>0</v>
      </c>
      <c r="P677" s="176">
        <v>0.11</v>
      </c>
      <c r="Q677" s="176">
        <f>ROUND(E677*P677,2)</f>
        <v>0.59</v>
      </c>
      <c r="R677" s="178" t="s">
        <v>681</v>
      </c>
      <c r="S677" s="178" t="s">
        <v>245</v>
      </c>
      <c r="T677" s="179" t="s">
        <v>310</v>
      </c>
      <c r="U677" s="158">
        <v>0.35</v>
      </c>
      <c r="V677" s="158">
        <f>ROUND(E677*U677,2)</f>
        <v>1.89</v>
      </c>
      <c r="W677" s="158"/>
      <c r="X677" s="158" t="s">
        <v>304</v>
      </c>
      <c r="Y677" s="147"/>
      <c r="Z677" s="147"/>
      <c r="AA677" s="147"/>
      <c r="AB677" s="147"/>
      <c r="AC677" s="147"/>
      <c r="AD677" s="147"/>
      <c r="AE677" s="147"/>
      <c r="AF677" s="147"/>
      <c r="AG677" s="147" t="s">
        <v>305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260" t="s">
        <v>762</v>
      </c>
      <c r="D678" s="261"/>
      <c r="E678" s="261"/>
      <c r="F678" s="261"/>
      <c r="G678" s="261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318</v>
      </c>
      <c r="AH678" s="147"/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185" t="s">
        <v>622</v>
      </c>
      <c r="D679" s="160"/>
      <c r="E679" s="161"/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299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54"/>
      <c r="B680" s="155"/>
      <c r="C680" s="185" t="s">
        <v>627</v>
      </c>
      <c r="D680" s="160"/>
      <c r="E680" s="161"/>
      <c r="F680" s="158"/>
      <c r="G680" s="158"/>
      <c r="H680" s="158"/>
      <c r="I680" s="158"/>
      <c r="J680" s="158"/>
      <c r="K680" s="158"/>
      <c r="L680" s="158"/>
      <c r="M680" s="158"/>
      <c r="N680" s="157"/>
      <c r="O680" s="157"/>
      <c r="P680" s="157"/>
      <c r="Q680" s="157"/>
      <c r="R680" s="158"/>
      <c r="S680" s="158"/>
      <c r="T680" s="158"/>
      <c r="U680" s="158"/>
      <c r="V680" s="158"/>
      <c r="W680" s="158"/>
      <c r="X680" s="158"/>
      <c r="Y680" s="147"/>
      <c r="Z680" s="147"/>
      <c r="AA680" s="147"/>
      <c r="AB680" s="147"/>
      <c r="AC680" s="147"/>
      <c r="AD680" s="147"/>
      <c r="AE680" s="147"/>
      <c r="AF680" s="147"/>
      <c r="AG680" s="147" t="s">
        <v>299</v>
      </c>
      <c r="AH680" s="147">
        <v>0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185" t="s">
        <v>753</v>
      </c>
      <c r="D681" s="160"/>
      <c r="E681" s="161">
        <v>5.4</v>
      </c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299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54"/>
      <c r="B682" s="155"/>
      <c r="C682" s="245"/>
      <c r="D682" s="246"/>
      <c r="E682" s="246"/>
      <c r="F682" s="246"/>
      <c r="G682" s="246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47"/>
      <c r="Z682" s="147"/>
      <c r="AA682" s="147"/>
      <c r="AB682" s="147"/>
      <c r="AC682" s="147"/>
      <c r="AD682" s="147"/>
      <c r="AE682" s="147"/>
      <c r="AF682" s="147"/>
      <c r="AG682" s="147" t="s">
        <v>251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ht="22.5" outlineLevel="1" x14ac:dyDescent="0.2">
      <c r="A683" s="173">
        <v>97</v>
      </c>
      <c r="B683" s="174" t="s">
        <v>767</v>
      </c>
      <c r="C683" s="184" t="s">
        <v>768</v>
      </c>
      <c r="D683" s="175" t="s">
        <v>308</v>
      </c>
      <c r="E683" s="176">
        <v>0.999</v>
      </c>
      <c r="F683" s="177"/>
      <c r="G683" s="178">
        <f>ROUND(E683*F683,2)</f>
        <v>0</v>
      </c>
      <c r="H683" s="177"/>
      <c r="I683" s="178">
        <f>ROUND(E683*H683,2)</f>
        <v>0</v>
      </c>
      <c r="J683" s="177"/>
      <c r="K683" s="178">
        <f>ROUND(E683*J683,2)</f>
        <v>0</v>
      </c>
      <c r="L683" s="178">
        <v>21</v>
      </c>
      <c r="M683" s="178">
        <f>G683*(1+L683/100)</f>
        <v>0</v>
      </c>
      <c r="N683" s="176">
        <v>0</v>
      </c>
      <c r="O683" s="176">
        <f>ROUND(E683*N683,2)</f>
        <v>0</v>
      </c>
      <c r="P683" s="176">
        <v>5.5E-2</v>
      </c>
      <c r="Q683" s="176">
        <f>ROUND(E683*P683,2)</f>
        <v>0.05</v>
      </c>
      <c r="R683" s="178" t="s">
        <v>681</v>
      </c>
      <c r="S683" s="178" t="s">
        <v>245</v>
      </c>
      <c r="T683" s="179" t="s">
        <v>310</v>
      </c>
      <c r="U683" s="158">
        <v>0.42499999999999999</v>
      </c>
      <c r="V683" s="158">
        <f>ROUND(E683*U683,2)</f>
        <v>0.42</v>
      </c>
      <c r="W683" s="158"/>
      <c r="X683" s="158" t="s">
        <v>304</v>
      </c>
      <c r="Y683" s="147"/>
      <c r="Z683" s="147"/>
      <c r="AA683" s="147"/>
      <c r="AB683" s="147"/>
      <c r="AC683" s="147"/>
      <c r="AD683" s="147"/>
      <c r="AE683" s="147"/>
      <c r="AF683" s="147"/>
      <c r="AG683" s="147" t="s">
        <v>305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ht="22.5" outlineLevel="1" x14ac:dyDescent="0.2">
      <c r="A684" s="154"/>
      <c r="B684" s="155"/>
      <c r="C684" s="260" t="s">
        <v>769</v>
      </c>
      <c r="D684" s="261"/>
      <c r="E684" s="261"/>
      <c r="F684" s="261"/>
      <c r="G684" s="261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47"/>
      <c r="Z684" s="147"/>
      <c r="AA684" s="147"/>
      <c r="AB684" s="147"/>
      <c r="AC684" s="147"/>
      <c r="AD684" s="147"/>
      <c r="AE684" s="147"/>
      <c r="AF684" s="147"/>
      <c r="AG684" s="147" t="s">
        <v>318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80" t="str">
        <f>C684</f>
        <v>bez odstupu, po hrubém vybourání otvorů v jakémkoliv zdivu cihelném, včetně pomocného lešení o výšce podlahy do 1900 mm a pro zatížení do 1,5 kPa  (150 kg/m2),</v>
      </c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5" t="s">
        <v>622</v>
      </c>
      <c r="D685" s="160"/>
      <c r="E685" s="161"/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299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5" t="s">
        <v>770</v>
      </c>
      <c r="D686" s="160"/>
      <c r="E686" s="161"/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299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185" t="s">
        <v>771</v>
      </c>
      <c r="D687" s="160"/>
      <c r="E687" s="161">
        <v>0.999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299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54"/>
      <c r="B688" s="155"/>
      <c r="C688" s="245"/>
      <c r="D688" s="246"/>
      <c r="E688" s="246"/>
      <c r="F688" s="246"/>
      <c r="G688" s="246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47"/>
      <c r="Z688" s="147"/>
      <c r="AA688" s="147"/>
      <c r="AB688" s="147"/>
      <c r="AC688" s="147"/>
      <c r="AD688" s="147"/>
      <c r="AE688" s="147"/>
      <c r="AF688" s="147"/>
      <c r="AG688" s="147" t="s">
        <v>251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73">
        <v>98</v>
      </c>
      <c r="B689" s="174" t="s">
        <v>772</v>
      </c>
      <c r="C689" s="184" t="s">
        <v>773</v>
      </c>
      <c r="D689" s="175" t="s">
        <v>428</v>
      </c>
      <c r="E689" s="176">
        <v>9</v>
      </c>
      <c r="F689" s="177"/>
      <c r="G689" s="178">
        <f>ROUND(E689*F689,2)</f>
        <v>0</v>
      </c>
      <c r="H689" s="177"/>
      <c r="I689" s="178">
        <f>ROUND(E689*H689,2)</f>
        <v>0</v>
      </c>
      <c r="J689" s="177"/>
      <c r="K689" s="178">
        <f>ROUND(E689*J689,2)</f>
        <v>0</v>
      </c>
      <c r="L689" s="178">
        <v>21</v>
      </c>
      <c r="M689" s="178">
        <f>G689*(1+L689/100)</f>
        <v>0</v>
      </c>
      <c r="N689" s="176">
        <v>0</v>
      </c>
      <c r="O689" s="176">
        <f>ROUND(E689*N689,2)</f>
        <v>0</v>
      </c>
      <c r="P689" s="176">
        <v>0</v>
      </c>
      <c r="Q689" s="176">
        <f>ROUND(E689*P689,2)</f>
        <v>0</v>
      </c>
      <c r="R689" s="178" t="s">
        <v>681</v>
      </c>
      <c r="S689" s="178" t="s">
        <v>245</v>
      </c>
      <c r="T689" s="179" t="s">
        <v>310</v>
      </c>
      <c r="U689" s="158">
        <v>0.05</v>
      </c>
      <c r="V689" s="158">
        <f>ROUND(E689*U689,2)</f>
        <v>0.45</v>
      </c>
      <c r="W689" s="158"/>
      <c r="X689" s="158" t="s">
        <v>304</v>
      </c>
      <c r="Y689" s="147"/>
      <c r="Z689" s="147"/>
      <c r="AA689" s="147"/>
      <c r="AB689" s="147"/>
      <c r="AC689" s="147"/>
      <c r="AD689" s="147"/>
      <c r="AE689" s="147"/>
      <c r="AF689" s="147"/>
      <c r="AG689" s="147" t="s">
        <v>305</v>
      </c>
      <c r="AH689" s="147"/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260" t="s">
        <v>774</v>
      </c>
      <c r="D690" s="261"/>
      <c r="E690" s="261"/>
      <c r="F690" s="261"/>
      <c r="G690" s="261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318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185" t="s">
        <v>622</v>
      </c>
      <c r="D691" s="160"/>
      <c r="E691" s="161"/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299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54"/>
      <c r="B692" s="155"/>
      <c r="C692" s="185" t="s">
        <v>775</v>
      </c>
      <c r="D692" s="160"/>
      <c r="E692" s="161">
        <v>8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47"/>
      <c r="Z692" s="147"/>
      <c r="AA692" s="147"/>
      <c r="AB692" s="147"/>
      <c r="AC692" s="147"/>
      <c r="AD692" s="147"/>
      <c r="AE692" s="147"/>
      <c r="AF692" s="147"/>
      <c r="AG692" s="147" t="s">
        <v>299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185" t="s">
        <v>478</v>
      </c>
      <c r="D693" s="160"/>
      <c r="E693" s="161"/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299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54"/>
      <c r="B694" s="155"/>
      <c r="C694" s="185" t="s">
        <v>163</v>
      </c>
      <c r="D694" s="160"/>
      <c r="E694" s="161">
        <v>1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47"/>
      <c r="Z694" s="147"/>
      <c r="AA694" s="147"/>
      <c r="AB694" s="147"/>
      <c r="AC694" s="147"/>
      <c r="AD694" s="147"/>
      <c r="AE694" s="147"/>
      <c r="AF694" s="147"/>
      <c r="AG694" s="147" t="s">
        <v>299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45"/>
      <c r="D695" s="246"/>
      <c r="E695" s="246"/>
      <c r="F695" s="246"/>
      <c r="G695" s="246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251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ht="33.75" outlineLevel="1" x14ac:dyDescent="0.2">
      <c r="A696" s="173">
        <v>99</v>
      </c>
      <c r="B696" s="174" t="s">
        <v>776</v>
      </c>
      <c r="C696" s="184" t="s">
        <v>777</v>
      </c>
      <c r="D696" s="175" t="s">
        <v>308</v>
      </c>
      <c r="E696" s="176">
        <v>15.2</v>
      </c>
      <c r="F696" s="177"/>
      <c r="G696" s="178">
        <f>ROUND(E696*F696,2)</f>
        <v>0</v>
      </c>
      <c r="H696" s="177"/>
      <c r="I696" s="178">
        <f>ROUND(E696*H696,2)</f>
        <v>0</v>
      </c>
      <c r="J696" s="177"/>
      <c r="K696" s="178">
        <f>ROUND(E696*J696,2)</f>
        <v>0</v>
      </c>
      <c r="L696" s="178">
        <v>21</v>
      </c>
      <c r="M696" s="178">
        <f>G696*(1+L696/100)</f>
        <v>0</v>
      </c>
      <c r="N696" s="176">
        <v>0</v>
      </c>
      <c r="O696" s="176">
        <f>ROUND(E696*N696,2)</f>
        <v>0</v>
      </c>
      <c r="P696" s="176">
        <v>0</v>
      </c>
      <c r="Q696" s="176">
        <f>ROUND(E696*P696,2)</f>
        <v>0</v>
      </c>
      <c r="R696" s="178" t="s">
        <v>681</v>
      </c>
      <c r="S696" s="178" t="s">
        <v>245</v>
      </c>
      <c r="T696" s="179" t="s">
        <v>310</v>
      </c>
      <c r="U696" s="158">
        <v>0.94</v>
      </c>
      <c r="V696" s="158">
        <f>ROUND(E696*U696,2)</f>
        <v>14.29</v>
      </c>
      <c r="W696" s="158"/>
      <c r="X696" s="158" t="s">
        <v>304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305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251" t="s">
        <v>778</v>
      </c>
      <c r="D697" s="252"/>
      <c r="E697" s="252"/>
      <c r="F697" s="252"/>
      <c r="G697" s="252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250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">
      <c r="A698" s="154"/>
      <c r="B698" s="155"/>
      <c r="C698" s="185" t="s">
        <v>622</v>
      </c>
      <c r="D698" s="160"/>
      <c r="E698" s="161"/>
      <c r="F698" s="158"/>
      <c r="G698" s="158"/>
      <c r="H698" s="158"/>
      <c r="I698" s="158"/>
      <c r="J698" s="158"/>
      <c r="K698" s="158"/>
      <c r="L698" s="158"/>
      <c r="M698" s="158"/>
      <c r="N698" s="157"/>
      <c r="O698" s="157"/>
      <c r="P698" s="157"/>
      <c r="Q698" s="157"/>
      <c r="R698" s="158"/>
      <c r="S698" s="158"/>
      <c r="T698" s="158"/>
      <c r="U698" s="158"/>
      <c r="V698" s="158"/>
      <c r="W698" s="158"/>
      <c r="X698" s="158"/>
      <c r="Y698" s="147"/>
      <c r="Z698" s="147"/>
      <c r="AA698" s="147"/>
      <c r="AB698" s="147"/>
      <c r="AC698" s="147"/>
      <c r="AD698" s="147"/>
      <c r="AE698" s="147"/>
      <c r="AF698" s="147"/>
      <c r="AG698" s="147" t="s">
        <v>299</v>
      </c>
      <c r="AH698" s="147">
        <v>0</v>
      </c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185" t="s">
        <v>779</v>
      </c>
      <c r="D699" s="160"/>
      <c r="E699" s="161">
        <v>13.4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299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54"/>
      <c r="B700" s="155"/>
      <c r="C700" s="185" t="s">
        <v>478</v>
      </c>
      <c r="D700" s="160"/>
      <c r="E700" s="161"/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47"/>
      <c r="Z700" s="147"/>
      <c r="AA700" s="147"/>
      <c r="AB700" s="147"/>
      <c r="AC700" s="147"/>
      <c r="AD700" s="147"/>
      <c r="AE700" s="147"/>
      <c r="AF700" s="147"/>
      <c r="AG700" s="147" t="s">
        <v>299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">
      <c r="A701" s="154"/>
      <c r="B701" s="155"/>
      <c r="C701" s="185" t="s">
        <v>780</v>
      </c>
      <c r="D701" s="160"/>
      <c r="E701" s="161">
        <v>1.8</v>
      </c>
      <c r="F701" s="158"/>
      <c r="G701" s="158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299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45"/>
      <c r="D702" s="246"/>
      <c r="E702" s="246"/>
      <c r="F702" s="246"/>
      <c r="G702" s="246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251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3">
        <v>100</v>
      </c>
      <c r="B703" s="174" t="s">
        <v>781</v>
      </c>
      <c r="C703" s="184" t="s">
        <v>782</v>
      </c>
      <c r="D703" s="175" t="s">
        <v>355</v>
      </c>
      <c r="E703" s="176">
        <v>19.72</v>
      </c>
      <c r="F703" s="177"/>
      <c r="G703" s="178">
        <f>ROUND(E703*F703,2)</f>
        <v>0</v>
      </c>
      <c r="H703" s="177"/>
      <c r="I703" s="178">
        <f>ROUND(E703*H703,2)</f>
        <v>0</v>
      </c>
      <c r="J703" s="177"/>
      <c r="K703" s="178">
        <f>ROUND(E703*J703,2)</f>
        <v>0</v>
      </c>
      <c r="L703" s="178">
        <v>21</v>
      </c>
      <c r="M703" s="178">
        <f>G703*(1+L703/100)</f>
        <v>0</v>
      </c>
      <c r="N703" s="176">
        <v>0</v>
      </c>
      <c r="O703" s="176">
        <f>ROUND(E703*N703,2)</f>
        <v>0</v>
      </c>
      <c r="P703" s="176">
        <v>4.6000000000000001E-4</v>
      </c>
      <c r="Q703" s="176">
        <f>ROUND(E703*P703,2)</f>
        <v>0.01</v>
      </c>
      <c r="R703" s="178" t="s">
        <v>681</v>
      </c>
      <c r="S703" s="178" t="s">
        <v>245</v>
      </c>
      <c r="T703" s="179" t="s">
        <v>310</v>
      </c>
      <c r="U703" s="158">
        <v>1.22</v>
      </c>
      <c r="V703" s="158">
        <f>ROUND(E703*U703,2)</f>
        <v>24.06</v>
      </c>
      <c r="W703" s="158"/>
      <c r="X703" s="158" t="s">
        <v>304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305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5" t="s">
        <v>622</v>
      </c>
      <c r="D704" s="160"/>
      <c r="E704" s="161"/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299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5" t="s">
        <v>783</v>
      </c>
      <c r="D705" s="160"/>
      <c r="E705" s="161">
        <v>13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299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185" t="s">
        <v>358</v>
      </c>
      <c r="D706" s="160"/>
      <c r="E706" s="161">
        <v>6.72</v>
      </c>
      <c r="F706" s="158"/>
      <c r="G706" s="158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299</v>
      </c>
      <c r="AH706" s="147">
        <v>0</v>
      </c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54"/>
      <c r="B707" s="155"/>
      <c r="C707" s="245"/>
      <c r="D707" s="246"/>
      <c r="E707" s="246"/>
      <c r="F707" s="246"/>
      <c r="G707" s="246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47"/>
      <c r="Z707" s="147"/>
      <c r="AA707" s="147"/>
      <c r="AB707" s="147"/>
      <c r="AC707" s="147"/>
      <c r="AD707" s="147"/>
      <c r="AE707" s="147"/>
      <c r="AF707" s="147"/>
      <c r="AG707" s="147" t="s">
        <v>251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1" x14ac:dyDescent="0.2">
      <c r="A708" s="173">
        <v>101</v>
      </c>
      <c r="B708" s="174" t="s">
        <v>784</v>
      </c>
      <c r="C708" s="184" t="s">
        <v>785</v>
      </c>
      <c r="D708" s="175" t="s">
        <v>355</v>
      </c>
      <c r="E708" s="176">
        <v>5.8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6">
        <v>0</v>
      </c>
      <c r="O708" s="176">
        <f>ROUND(E708*N708,2)</f>
        <v>0</v>
      </c>
      <c r="P708" s="176">
        <v>4.6000000000000001E-4</v>
      </c>
      <c r="Q708" s="176">
        <f>ROUND(E708*P708,2)</f>
        <v>0</v>
      </c>
      <c r="R708" s="178" t="s">
        <v>681</v>
      </c>
      <c r="S708" s="178" t="s">
        <v>245</v>
      </c>
      <c r="T708" s="179" t="s">
        <v>310</v>
      </c>
      <c r="U708" s="158">
        <v>2.4300000000000002</v>
      </c>
      <c r="V708" s="158">
        <f>ROUND(E708*U708,2)</f>
        <v>14.09</v>
      </c>
      <c r="W708" s="158"/>
      <c r="X708" s="158" t="s">
        <v>304</v>
      </c>
      <c r="Y708" s="147"/>
      <c r="Z708" s="147"/>
      <c r="AA708" s="147"/>
      <c r="AB708" s="147"/>
      <c r="AC708" s="147"/>
      <c r="AD708" s="147"/>
      <c r="AE708" s="147"/>
      <c r="AF708" s="147"/>
      <c r="AG708" s="147" t="s">
        <v>305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5" t="s">
        <v>622</v>
      </c>
      <c r="D709" s="160"/>
      <c r="E709" s="161"/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299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185" t="s">
        <v>786</v>
      </c>
      <c r="D710" s="160"/>
      <c r="E710" s="161">
        <v>5.8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299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">
      <c r="A711" s="154"/>
      <c r="B711" s="155"/>
      <c r="C711" s="245"/>
      <c r="D711" s="246"/>
      <c r="E711" s="246"/>
      <c r="F711" s="246"/>
      <c r="G711" s="246"/>
      <c r="H711" s="158"/>
      <c r="I711" s="158"/>
      <c r="J711" s="158"/>
      <c r="K711" s="158"/>
      <c r="L711" s="158"/>
      <c r="M711" s="158"/>
      <c r="N711" s="157"/>
      <c r="O711" s="157"/>
      <c r="P711" s="157"/>
      <c r="Q711" s="157"/>
      <c r="R711" s="158"/>
      <c r="S711" s="158"/>
      <c r="T711" s="158"/>
      <c r="U711" s="158"/>
      <c r="V711" s="158"/>
      <c r="W711" s="158"/>
      <c r="X711" s="158"/>
      <c r="Y711" s="147"/>
      <c r="Z711" s="147"/>
      <c r="AA711" s="147"/>
      <c r="AB711" s="147"/>
      <c r="AC711" s="147"/>
      <c r="AD711" s="147"/>
      <c r="AE711" s="147"/>
      <c r="AF711" s="147"/>
      <c r="AG711" s="147" t="s">
        <v>251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73">
        <v>102</v>
      </c>
      <c r="B712" s="174" t="s">
        <v>787</v>
      </c>
      <c r="C712" s="184" t="s">
        <v>788</v>
      </c>
      <c r="D712" s="175" t="s">
        <v>355</v>
      </c>
      <c r="E712" s="176">
        <v>9.0449999999999999</v>
      </c>
      <c r="F712" s="177"/>
      <c r="G712" s="178">
        <f>ROUND(E712*F712,2)</f>
        <v>0</v>
      </c>
      <c r="H712" s="177"/>
      <c r="I712" s="178">
        <f>ROUND(E712*H712,2)</f>
        <v>0</v>
      </c>
      <c r="J712" s="177"/>
      <c r="K712" s="178">
        <f>ROUND(E712*J712,2)</f>
        <v>0</v>
      </c>
      <c r="L712" s="178">
        <v>21</v>
      </c>
      <c r="M712" s="178">
        <f>G712*(1+L712/100)</f>
        <v>0</v>
      </c>
      <c r="N712" s="176">
        <v>0</v>
      </c>
      <c r="O712" s="176">
        <f>ROUND(E712*N712,2)</f>
        <v>0</v>
      </c>
      <c r="P712" s="176">
        <v>4.6000000000000001E-4</v>
      </c>
      <c r="Q712" s="176">
        <f>ROUND(E712*P712,2)</f>
        <v>0</v>
      </c>
      <c r="R712" s="178" t="s">
        <v>681</v>
      </c>
      <c r="S712" s="178" t="s">
        <v>245</v>
      </c>
      <c r="T712" s="179" t="s">
        <v>310</v>
      </c>
      <c r="U712" s="158">
        <v>1.35</v>
      </c>
      <c r="V712" s="158">
        <f>ROUND(E712*U712,2)</f>
        <v>12.21</v>
      </c>
      <c r="W712" s="158"/>
      <c r="X712" s="158" t="s">
        <v>304</v>
      </c>
      <c r="Y712" s="147"/>
      <c r="Z712" s="147"/>
      <c r="AA712" s="147"/>
      <c r="AB712" s="147"/>
      <c r="AC712" s="147"/>
      <c r="AD712" s="147"/>
      <c r="AE712" s="147"/>
      <c r="AF712" s="147"/>
      <c r="AG712" s="147" t="s">
        <v>305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5" t="s">
        <v>622</v>
      </c>
      <c r="D713" s="160"/>
      <c r="E713" s="161"/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299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185" t="s">
        <v>623</v>
      </c>
      <c r="D714" s="160"/>
      <c r="E714" s="161"/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299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">
      <c r="A715" s="154"/>
      <c r="B715" s="155"/>
      <c r="C715" s="185" t="s">
        <v>624</v>
      </c>
      <c r="D715" s="160"/>
      <c r="E715" s="161">
        <v>3.6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47"/>
      <c r="Z715" s="147"/>
      <c r="AA715" s="147"/>
      <c r="AB715" s="147"/>
      <c r="AC715" s="147"/>
      <c r="AD715" s="147"/>
      <c r="AE715" s="147"/>
      <c r="AF715" s="147"/>
      <c r="AG715" s="147" t="s">
        <v>299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185" t="s">
        <v>625</v>
      </c>
      <c r="D716" s="160"/>
      <c r="E716" s="161"/>
      <c r="F716" s="158"/>
      <c r="G716" s="158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299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1" x14ac:dyDescent="0.2">
      <c r="A717" s="154"/>
      <c r="B717" s="155"/>
      <c r="C717" s="185" t="s">
        <v>626</v>
      </c>
      <c r="D717" s="160"/>
      <c r="E717" s="161">
        <v>1.8</v>
      </c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47"/>
      <c r="Z717" s="147"/>
      <c r="AA717" s="147"/>
      <c r="AB717" s="147"/>
      <c r="AC717" s="147"/>
      <c r="AD717" s="147"/>
      <c r="AE717" s="147"/>
      <c r="AF717" s="147"/>
      <c r="AG717" s="147" t="s">
        <v>299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54"/>
      <c r="B718" s="155"/>
      <c r="C718" s="185" t="s">
        <v>627</v>
      </c>
      <c r="D718" s="160"/>
      <c r="E718" s="161"/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47"/>
      <c r="Z718" s="147"/>
      <c r="AA718" s="147"/>
      <c r="AB718" s="147"/>
      <c r="AC718" s="147"/>
      <c r="AD718" s="147"/>
      <c r="AE718" s="147"/>
      <c r="AF718" s="147"/>
      <c r="AG718" s="147" t="s">
        <v>299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1" x14ac:dyDescent="0.2">
      <c r="A719" s="154"/>
      <c r="B719" s="155"/>
      <c r="C719" s="185" t="s">
        <v>628</v>
      </c>
      <c r="D719" s="160"/>
      <c r="E719" s="161">
        <v>3.645</v>
      </c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299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245"/>
      <c r="D720" s="246"/>
      <c r="E720" s="246"/>
      <c r="F720" s="246"/>
      <c r="G720" s="246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251</v>
      </c>
      <c r="AH720" s="147"/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ht="22.5" outlineLevel="1" x14ac:dyDescent="0.2">
      <c r="A721" s="173">
        <v>103</v>
      </c>
      <c r="B721" s="174" t="s">
        <v>789</v>
      </c>
      <c r="C721" s="184" t="s">
        <v>790</v>
      </c>
      <c r="D721" s="175" t="s">
        <v>308</v>
      </c>
      <c r="E721" s="176">
        <v>3.54</v>
      </c>
      <c r="F721" s="177"/>
      <c r="G721" s="178">
        <f>ROUND(E721*F721,2)</f>
        <v>0</v>
      </c>
      <c r="H721" s="177"/>
      <c r="I721" s="178">
        <f>ROUND(E721*H721,2)</f>
        <v>0</v>
      </c>
      <c r="J721" s="177"/>
      <c r="K721" s="178">
        <f>ROUND(E721*J721,2)</f>
        <v>0</v>
      </c>
      <c r="L721" s="178">
        <v>21</v>
      </c>
      <c r="M721" s="178">
        <f>G721*(1+L721/100)</f>
        <v>0</v>
      </c>
      <c r="N721" s="176">
        <v>1.65E-3</v>
      </c>
      <c r="O721" s="176">
        <f>ROUND(E721*N721,2)</f>
        <v>0.01</v>
      </c>
      <c r="P721" s="176">
        <v>0.27</v>
      </c>
      <c r="Q721" s="176">
        <f>ROUND(E721*P721,2)</f>
        <v>0.96</v>
      </c>
      <c r="R721" s="178" t="s">
        <v>681</v>
      </c>
      <c r="S721" s="178" t="s">
        <v>245</v>
      </c>
      <c r="T721" s="179" t="s">
        <v>310</v>
      </c>
      <c r="U721" s="158">
        <v>0.70499999999999996</v>
      </c>
      <c r="V721" s="158">
        <f>ROUND(E721*U721,2)</f>
        <v>2.5</v>
      </c>
      <c r="W721" s="158"/>
      <c r="X721" s="158" t="s">
        <v>304</v>
      </c>
      <c r="Y721" s="147"/>
      <c r="Z721" s="147"/>
      <c r="AA721" s="147"/>
      <c r="AB721" s="147"/>
      <c r="AC721" s="147"/>
      <c r="AD721" s="147"/>
      <c r="AE721" s="147"/>
      <c r="AF721" s="147"/>
      <c r="AG721" s="147" t="s">
        <v>305</v>
      </c>
      <c r="AH721" s="147"/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260" t="s">
        <v>791</v>
      </c>
      <c r="D722" s="261"/>
      <c r="E722" s="261"/>
      <c r="F722" s="261"/>
      <c r="G722" s="261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47"/>
      <c r="Z722" s="147"/>
      <c r="AA722" s="147"/>
      <c r="AB722" s="147"/>
      <c r="AC722" s="147"/>
      <c r="AD722" s="147"/>
      <c r="AE722" s="147"/>
      <c r="AF722" s="147"/>
      <c r="AG722" s="147" t="s">
        <v>318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247" t="s">
        <v>778</v>
      </c>
      <c r="D723" s="248"/>
      <c r="E723" s="248"/>
      <c r="F723" s="248"/>
      <c r="G723" s="24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250</v>
      </c>
      <c r="AH723" s="147"/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185" t="s">
        <v>730</v>
      </c>
      <c r="D724" s="160"/>
      <c r="E724" s="161"/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299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185" t="s">
        <v>622</v>
      </c>
      <c r="D725" s="160"/>
      <c r="E725" s="161"/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299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85" t="s">
        <v>792</v>
      </c>
      <c r="D726" s="160"/>
      <c r="E726" s="161">
        <v>6.24</v>
      </c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299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185" t="s">
        <v>793</v>
      </c>
      <c r="D727" s="160"/>
      <c r="E727" s="161">
        <v>-2.7</v>
      </c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299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54"/>
      <c r="B728" s="155"/>
      <c r="C728" s="245"/>
      <c r="D728" s="246"/>
      <c r="E728" s="246"/>
      <c r="F728" s="246"/>
      <c r="G728" s="246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47"/>
      <c r="Z728" s="147"/>
      <c r="AA728" s="147"/>
      <c r="AB728" s="147"/>
      <c r="AC728" s="147"/>
      <c r="AD728" s="147"/>
      <c r="AE728" s="147"/>
      <c r="AF728" s="147"/>
      <c r="AG728" s="147" t="s">
        <v>251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73">
        <v>104</v>
      </c>
      <c r="B729" s="174" t="s">
        <v>794</v>
      </c>
      <c r="C729" s="184" t="s">
        <v>795</v>
      </c>
      <c r="D729" s="175" t="s">
        <v>315</v>
      </c>
      <c r="E729" s="176">
        <v>0.74924999999999997</v>
      </c>
      <c r="F729" s="177"/>
      <c r="G729" s="178">
        <f>ROUND(E729*F729,2)</f>
        <v>0</v>
      </c>
      <c r="H729" s="177"/>
      <c r="I729" s="178">
        <f>ROUND(E729*H729,2)</f>
        <v>0</v>
      </c>
      <c r="J729" s="177"/>
      <c r="K729" s="178">
        <f>ROUND(E729*J729,2)</f>
        <v>0</v>
      </c>
      <c r="L729" s="178">
        <v>21</v>
      </c>
      <c r="M729" s="178">
        <f>G729*(1+L729/100)</f>
        <v>0</v>
      </c>
      <c r="N729" s="176">
        <v>1.82E-3</v>
      </c>
      <c r="O729" s="176">
        <f>ROUND(E729*N729,2)</f>
        <v>0</v>
      </c>
      <c r="P729" s="176">
        <v>1.8</v>
      </c>
      <c r="Q729" s="176">
        <f>ROUND(E729*P729,2)</f>
        <v>1.35</v>
      </c>
      <c r="R729" s="178" t="s">
        <v>681</v>
      </c>
      <c r="S729" s="178" t="s">
        <v>245</v>
      </c>
      <c r="T729" s="179" t="s">
        <v>310</v>
      </c>
      <c r="U729" s="158">
        <v>3.6080000000000001</v>
      </c>
      <c r="V729" s="158">
        <f>ROUND(E729*U729,2)</f>
        <v>2.7</v>
      </c>
      <c r="W729" s="158"/>
      <c r="X729" s="158" t="s">
        <v>304</v>
      </c>
      <c r="Y729" s="147"/>
      <c r="Z729" s="147"/>
      <c r="AA729" s="147"/>
      <c r="AB729" s="147"/>
      <c r="AC729" s="147"/>
      <c r="AD729" s="147"/>
      <c r="AE729" s="147"/>
      <c r="AF729" s="147"/>
      <c r="AG729" s="147" t="s">
        <v>305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260" t="s">
        <v>791</v>
      </c>
      <c r="D730" s="261"/>
      <c r="E730" s="261"/>
      <c r="F730" s="261"/>
      <c r="G730" s="261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318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247" t="s">
        <v>778</v>
      </c>
      <c r="D731" s="248"/>
      <c r="E731" s="248"/>
      <c r="F731" s="248"/>
      <c r="G731" s="24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250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5" t="s">
        <v>622</v>
      </c>
      <c r="D732" s="160"/>
      <c r="E732" s="161"/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299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5" t="s">
        <v>770</v>
      </c>
      <c r="D733" s="160"/>
      <c r="E733" s="161"/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299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5" t="s">
        <v>796</v>
      </c>
      <c r="D734" s="160"/>
      <c r="E734" s="161">
        <v>0.74924999999999997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299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245"/>
      <c r="D735" s="246"/>
      <c r="E735" s="246"/>
      <c r="F735" s="246"/>
      <c r="G735" s="246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251</v>
      </c>
      <c r="AH735" s="147"/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ht="22.5" outlineLevel="1" x14ac:dyDescent="0.2">
      <c r="A736" s="173">
        <v>105</v>
      </c>
      <c r="B736" s="174" t="s">
        <v>797</v>
      </c>
      <c r="C736" s="184" t="s">
        <v>798</v>
      </c>
      <c r="D736" s="175" t="s">
        <v>355</v>
      </c>
      <c r="E736" s="176">
        <v>15.64</v>
      </c>
      <c r="F736" s="177"/>
      <c r="G736" s="178">
        <f>ROUND(E736*F736,2)</f>
        <v>0</v>
      </c>
      <c r="H736" s="177"/>
      <c r="I736" s="178">
        <f>ROUND(E736*H736,2)</f>
        <v>0</v>
      </c>
      <c r="J736" s="177"/>
      <c r="K736" s="178">
        <f>ROUND(E736*J736,2)</f>
        <v>0</v>
      </c>
      <c r="L736" s="178">
        <v>21</v>
      </c>
      <c r="M736" s="178">
        <f>G736*(1+L736/100)</f>
        <v>0</v>
      </c>
      <c r="N736" s="176">
        <v>0</v>
      </c>
      <c r="O736" s="176">
        <f>ROUND(E736*N736,2)</f>
        <v>0</v>
      </c>
      <c r="P736" s="176">
        <v>4.2000000000000003E-2</v>
      </c>
      <c r="Q736" s="176">
        <f>ROUND(E736*P736,2)</f>
        <v>0.66</v>
      </c>
      <c r="R736" s="178" t="s">
        <v>681</v>
      </c>
      <c r="S736" s="178" t="s">
        <v>245</v>
      </c>
      <c r="T736" s="179" t="s">
        <v>310</v>
      </c>
      <c r="U736" s="158">
        <v>0.71499999999999997</v>
      </c>
      <c r="V736" s="158">
        <f>ROUND(E736*U736,2)</f>
        <v>11.18</v>
      </c>
      <c r="W736" s="158"/>
      <c r="X736" s="158" t="s">
        <v>304</v>
      </c>
      <c r="Y736" s="147"/>
      <c r="Z736" s="147"/>
      <c r="AA736" s="147"/>
      <c r="AB736" s="147"/>
      <c r="AC736" s="147"/>
      <c r="AD736" s="147"/>
      <c r="AE736" s="147"/>
      <c r="AF736" s="147"/>
      <c r="AG736" s="147" t="s">
        <v>305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5" t="s">
        <v>311</v>
      </c>
      <c r="D737" s="160"/>
      <c r="E737" s="161"/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299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5" t="s">
        <v>799</v>
      </c>
      <c r="D738" s="160"/>
      <c r="E738" s="161">
        <v>5.98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299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185" t="s">
        <v>800</v>
      </c>
      <c r="D739" s="160"/>
      <c r="E739" s="161">
        <v>9.66</v>
      </c>
      <c r="F739" s="158"/>
      <c r="G739" s="158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299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54"/>
      <c r="B740" s="155"/>
      <c r="C740" s="245"/>
      <c r="D740" s="246"/>
      <c r="E740" s="246"/>
      <c r="F740" s="246"/>
      <c r="G740" s="246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47"/>
      <c r="Z740" s="147"/>
      <c r="AA740" s="147"/>
      <c r="AB740" s="147"/>
      <c r="AC740" s="147"/>
      <c r="AD740" s="147"/>
      <c r="AE740" s="147"/>
      <c r="AF740" s="147"/>
      <c r="AG740" s="147" t="s">
        <v>251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3">
        <v>106</v>
      </c>
      <c r="B741" s="174" t="s">
        <v>801</v>
      </c>
      <c r="C741" s="184" t="s">
        <v>802</v>
      </c>
      <c r="D741" s="175" t="s">
        <v>355</v>
      </c>
      <c r="E741" s="176">
        <v>5.0599999999999996</v>
      </c>
      <c r="F741" s="177"/>
      <c r="G741" s="178">
        <f>ROUND(E741*F741,2)</f>
        <v>0</v>
      </c>
      <c r="H741" s="177"/>
      <c r="I741" s="178">
        <f>ROUND(E741*H741,2)</f>
        <v>0</v>
      </c>
      <c r="J741" s="177"/>
      <c r="K741" s="178">
        <f>ROUND(E741*J741,2)</f>
        <v>0</v>
      </c>
      <c r="L741" s="178">
        <v>21</v>
      </c>
      <c r="M741" s="178">
        <f>G741*(1+L741/100)</f>
        <v>0</v>
      </c>
      <c r="N741" s="176">
        <v>0</v>
      </c>
      <c r="O741" s="176">
        <f>ROUND(E741*N741,2)</f>
        <v>0</v>
      </c>
      <c r="P741" s="176">
        <v>6.5000000000000002E-2</v>
      </c>
      <c r="Q741" s="176">
        <f>ROUND(E741*P741,2)</f>
        <v>0.33</v>
      </c>
      <c r="R741" s="178" t="s">
        <v>681</v>
      </c>
      <c r="S741" s="178" t="s">
        <v>245</v>
      </c>
      <c r="T741" s="179" t="s">
        <v>310</v>
      </c>
      <c r="U741" s="158">
        <v>0.93</v>
      </c>
      <c r="V741" s="158">
        <f>ROUND(E741*U741,2)</f>
        <v>4.71</v>
      </c>
      <c r="W741" s="158"/>
      <c r="X741" s="158" t="s">
        <v>304</v>
      </c>
      <c r="Y741" s="147"/>
      <c r="Z741" s="147"/>
      <c r="AA741" s="147"/>
      <c r="AB741" s="147"/>
      <c r="AC741" s="147"/>
      <c r="AD741" s="147"/>
      <c r="AE741" s="147"/>
      <c r="AF741" s="147"/>
      <c r="AG741" s="147" t="s">
        <v>305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5" t="s">
        <v>311</v>
      </c>
      <c r="D742" s="160"/>
      <c r="E742" s="161"/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299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185" t="s">
        <v>803</v>
      </c>
      <c r="D743" s="160"/>
      <c r="E743" s="161">
        <v>5.0599999999999996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299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245"/>
      <c r="D744" s="246"/>
      <c r="E744" s="246"/>
      <c r="F744" s="246"/>
      <c r="G744" s="246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251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73">
        <v>107</v>
      </c>
      <c r="B745" s="174" t="s">
        <v>804</v>
      </c>
      <c r="C745" s="184" t="s">
        <v>805</v>
      </c>
      <c r="D745" s="175" t="s">
        <v>355</v>
      </c>
      <c r="E745" s="176">
        <v>10</v>
      </c>
      <c r="F745" s="177"/>
      <c r="G745" s="178">
        <f>ROUND(E745*F745,2)</f>
        <v>0</v>
      </c>
      <c r="H745" s="177"/>
      <c r="I745" s="178">
        <f>ROUND(E745*H745,2)</f>
        <v>0</v>
      </c>
      <c r="J745" s="177"/>
      <c r="K745" s="178">
        <f>ROUND(E745*J745,2)</f>
        <v>0</v>
      </c>
      <c r="L745" s="178">
        <v>21</v>
      </c>
      <c r="M745" s="178">
        <f>G745*(1+L745/100)</f>
        <v>0</v>
      </c>
      <c r="N745" s="176">
        <v>0</v>
      </c>
      <c r="O745" s="176">
        <f>ROUND(E745*N745,2)</f>
        <v>0</v>
      </c>
      <c r="P745" s="176">
        <v>3.6999999999999998E-2</v>
      </c>
      <c r="Q745" s="176">
        <f>ROUND(E745*P745,2)</f>
        <v>0.37</v>
      </c>
      <c r="R745" s="178" t="s">
        <v>681</v>
      </c>
      <c r="S745" s="178" t="s">
        <v>245</v>
      </c>
      <c r="T745" s="179" t="s">
        <v>310</v>
      </c>
      <c r="U745" s="158">
        <v>0.55000000000000004</v>
      </c>
      <c r="V745" s="158">
        <f>ROUND(E745*U745,2)</f>
        <v>5.5</v>
      </c>
      <c r="W745" s="158"/>
      <c r="X745" s="158" t="s">
        <v>304</v>
      </c>
      <c r="Y745" s="147"/>
      <c r="Z745" s="147"/>
      <c r="AA745" s="147"/>
      <c r="AB745" s="147"/>
      <c r="AC745" s="147"/>
      <c r="AD745" s="147"/>
      <c r="AE745" s="147"/>
      <c r="AF745" s="147"/>
      <c r="AG745" s="147" t="s">
        <v>305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5" t="s">
        <v>806</v>
      </c>
      <c r="D746" s="160"/>
      <c r="E746" s="161"/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299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185" t="s">
        <v>725</v>
      </c>
      <c r="D747" s="160"/>
      <c r="E747" s="161"/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299</v>
      </c>
      <c r="AH747" s="147">
        <v>0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1" x14ac:dyDescent="0.2">
      <c r="A748" s="154"/>
      <c r="B748" s="155"/>
      <c r="C748" s="185" t="s">
        <v>397</v>
      </c>
      <c r="D748" s="160"/>
      <c r="E748" s="161">
        <v>10</v>
      </c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47"/>
      <c r="Z748" s="147"/>
      <c r="AA748" s="147"/>
      <c r="AB748" s="147"/>
      <c r="AC748" s="147"/>
      <c r="AD748" s="147"/>
      <c r="AE748" s="147"/>
      <c r="AF748" s="147"/>
      <c r="AG748" s="147" t="s">
        <v>299</v>
      </c>
      <c r="AH748" s="147">
        <v>0</v>
      </c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1" x14ac:dyDescent="0.2">
      <c r="A749" s="154"/>
      <c r="B749" s="155"/>
      <c r="C749" s="245"/>
      <c r="D749" s="246"/>
      <c r="E749" s="246"/>
      <c r="F749" s="246"/>
      <c r="G749" s="246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251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3">
        <v>108</v>
      </c>
      <c r="B750" s="174" t="s">
        <v>807</v>
      </c>
      <c r="C750" s="184" t="s">
        <v>808</v>
      </c>
      <c r="D750" s="175" t="s">
        <v>308</v>
      </c>
      <c r="E750" s="176">
        <v>28.97</v>
      </c>
      <c r="F750" s="177"/>
      <c r="G750" s="178">
        <f>ROUND(E750*F750,2)</f>
        <v>0</v>
      </c>
      <c r="H750" s="177"/>
      <c r="I750" s="178">
        <f>ROUND(E750*H750,2)</f>
        <v>0</v>
      </c>
      <c r="J750" s="177"/>
      <c r="K750" s="178">
        <f>ROUND(E750*J750,2)</f>
        <v>0</v>
      </c>
      <c r="L750" s="178">
        <v>21</v>
      </c>
      <c r="M750" s="178">
        <f>G750*(1+L750/100)</f>
        <v>0</v>
      </c>
      <c r="N750" s="176">
        <v>0</v>
      </c>
      <c r="O750" s="176">
        <f>ROUND(E750*N750,2)</f>
        <v>0</v>
      </c>
      <c r="P750" s="176">
        <v>0.05</v>
      </c>
      <c r="Q750" s="176">
        <f>ROUND(E750*P750,2)</f>
        <v>1.45</v>
      </c>
      <c r="R750" s="178" t="s">
        <v>681</v>
      </c>
      <c r="S750" s="178" t="s">
        <v>245</v>
      </c>
      <c r="T750" s="179" t="s">
        <v>310</v>
      </c>
      <c r="U750" s="158">
        <v>0.33</v>
      </c>
      <c r="V750" s="158">
        <f>ROUND(E750*U750,2)</f>
        <v>9.56</v>
      </c>
      <c r="W750" s="158"/>
      <c r="X750" s="158" t="s">
        <v>304</v>
      </c>
      <c r="Y750" s="147"/>
      <c r="Z750" s="147"/>
      <c r="AA750" s="147"/>
      <c r="AB750" s="147"/>
      <c r="AC750" s="147"/>
      <c r="AD750" s="147"/>
      <c r="AE750" s="147"/>
      <c r="AF750" s="147"/>
      <c r="AG750" s="147" t="s">
        <v>305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5" t="s">
        <v>478</v>
      </c>
      <c r="D751" s="160"/>
      <c r="E751" s="161"/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299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185" t="s">
        <v>502</v>
      </c>
      <c r="D752" s="160"/>
      <c r="E752" s="161">
        <v>28.97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299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1" x14ac:dyDescent="0.2">
      <c r="A753" s="154"/>
      <c r="B753" s="155"/>
      <c r="C753" s="245"/>
      <c r="D753" s="246"/>
      <c r="E753" s="246"/>
      <c r="F753" s="246"/>
      <c r="G753" s="246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47"/>
      <c r="Z753" s="147"/>
      <c r="AA753" s="147"/>
      <c r="AB753" s="147"/>
      <c r="AC753" s="147"/>
      <c r="AD753" s="147"/>
      <c r="AE753" s="147"/>
      <c r="AF753" s="147"/>
      <c r="AG753" s="147" t="s">
        <v>251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ht="22.5" outlineLevel="1" x14ac:dyDescent="0.2">
      <c r="A754" s="173">
        <v>109</v>
      </c>
      <c r="B754" s="174" t="s">
        <v>809</v>
      </c>
      <c r="C754" s="184" t="s">
        <v>810</v>
      </c>
      <c r="D754" s="175" t="s">
        <v>308</v>
      </c>
      <c r="E754" s="176">
        <v>271.51949999999999</v>
      </c>
      <c r="F754" s="177"/>
      <c r="G754" s="178">
        <f>ROUND(E754*F754,2)</f>
        <v>0</v>
      </c>
      <c r="H754" s="177"/>
      <c r="I754" s="178">
        <f>ROUND(E754*H754,2)</f>
        <v>0</v>
      </c>
      <c r="J754" s="177"/>
      <c r="K754" s="178">
        <f>ROUND(E754*J754,2)</f>
        <v>0</v>
      </c>
      <c r="L754" s="178">
        <v>21</v>
      </c>
      <c r="M754" s="178">
        <f>G754*(1+L754/100)</f>
        <v>0</v>
      </c>
      <c r="N754" s="176">
        <v>0</v>
      </c>
      <c r="O754" s="176">
        <f>ROUND(E754*N754,2)</f>
        <v>0</v>
      </c>
      <c r="P754" s="176">
        <v>4.5999999999999999E-2</v>
      </c>
      <c r="Q754" s="176">
        <f>ROUND(E754*P754,2)</f>
        <v>12.49</v>
      </c>
      <c r="R754" s="178" t="s">
        <v>681</v>
      </c>
      <c r="S754" s="178" t="s">
        <v>245</v>
      </c>
      <c r="T754" s="179" t="s">
        <v>310</v>
      </c>
      <c r="U754" s="158">
        <v>0.26</v>
      </c>
      <c r="V754" s="158">
        <f>ROUND(E754*U754,2)</f>
        <v>70.599999999999994</v>
      </c>
      <c r="W754" s="158"/>
      <c r="X754" s="158" t="s">
        <v>304</v>
      </c>
      <c r="Y754" s="147"/>
      <c r="Z754" s="147"/>
      <c r="AA754" s="147"/>
      <c r="AB754" s="147"/>
      <c r="AC754" s="147"/>
      <c r="AD754" s="147"/>
      <c r="AE754" s="147"/>
      <c r="AF754" s="147"/>
      <c r="AG754" s="147" t="s">
        <v>305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85" t="s">
        <v>311</v>
      </c>
      <c r="D755" s="160"/>
      <c r="E755" s="161"/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299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185" t="s">
        <v>555</v>
      </c>
      <c r="D756" s="160"/>
      <c r="E756" s="161">
        <v>21.3</v>
      </c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299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185" t="s">
        <v>478</v>
      </c>
      <c r="D757" s="160"/>
      <c r="E757" s="161"/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299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">
      <c r="A758" s="154"/>
      <c r="B758" s="155"/>
      <c r="C758" s="185" t="s">
        <v>512</v>
      </c>
      <c r="D758" s="160"/>
      <c r="E758" s="161"/>
      <c r="F758" s="158"/>
      <c r="G758" s="158"/>
      <c r="H758" s="158"/>
      <c r="I758" s="158"/>
      <c r="J758" s="158"/>
      <c r="K758" s="158"/>
      <c r="L758" s="158"/>
      <c r="M758" s="158"/>
      <c r="N758" s="157"/>
      <c r="O758" s="157"/>
      <c r="P758" s="157"/>
      <c r="Q758" s="157"/>
      <c r="R758" s="158"/>
      <c r="S758" s="158"/>
      <c r="T758" s="158"/>
      <c r="U758" s="158"/>
      <c r="V758" s="158"/>
      <c r="W758" s="158"/>
      <c r="X758" s="158"/>
      <c r="Y758" s="147"/>
      <c r="Z758" s="147"/>
      <c r="AA758" s="147"/>
      <c r="AB758" s="147"/>
      <c r="AC758" s="147"/>
      <c r="AD758" s="147"/>
      <c r="AE758" s="147"/>
      <c r="AF758" s="147"/>
      <c r="AG758" s="147" t="s">
        <v>299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185" t="s">
        <v>513</v>
      </c>
      <c r="D759" s="160"/>
      <c r="E759" s="161">
        <v>26.7</v>
      </c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299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185" t="s">
        <v>514</v>
      </c>
      <c r="D760" s="160"/>
      <c r="E760" s="161">
        <v>6.24</v>
      </c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299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185" t="s">
        <v>515</v>
      </c>
      <c r="D761" s="160"/>
      <c r="E761" s="161"/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299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185" t="s">
        <v>516</v>
      </c>
      <c r="D762" s="160"/>
      <c r="E762" s="161">
        <v>42.6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299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185" t="s">
        <v>517</v>
      </c>
      <c r="D763" s="160"/>
      <c r="E763" s="161">
        <v>-5.7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299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1" x14ac:dyDescent="0.2">
      <c r="A764" s="154"/>
      <c r="B764" s="155"/>
      <c r="C764" s="185" t="s">
        <v>518</v>
      </c>
      <c r="D764" s="160"/>
      <c r="E764" s="161">
        <v>2.19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47"/>
      <c r="Z764" s="147"/>
      <c r="AA764" s="147"/>
      <c r="AB764" s="147"/>
      <c r="AC764" s="147"/>
      <c r="AD764" s="147"/>
      <c r="AE764" s="147"/>
      <c r="AF764" s="147"/>
      <c r="AG764" s="147" t="s">
        <v>299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185" t="s">
        <v>519</v>
      </c>
      <c r="D765" s="160"/>
      <c r="E765" s="161"/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299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185" t="s">
        <v>520</v>
      </c>
      <c r="D766" s="160"/>
      <c r="E766" s="161">
        <v>38.700000000000003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299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185" t="s">
        <v>517</v>
      </c>
      <c r="D767" s="160"/>
      <c r="E767" s="161">
        <v>-5.7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299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85" t="s">
        <v>311</v>
      </c>
      <c r="D768" s="160"/>
      <c r="E768" s="161"/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299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185" t="s">
        <v>521</v>
      </c>
      <c r="D769" s="160"/>
      <c r="E769" s="161"/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299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185" t="s">
        <v>522</v>
      </c>
      <c r="D770" s="160"/>
      <c r="E770" s="161"/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299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185" t="s">
        <v>523</v>
      </c>
      <c r="D771" s="160"/>
      <c r="E771" s="161">
        <v>22.668749999999999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299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85" t="s">
        <v>524</v>
      </c>
      <c r="D772" s="160"/>
      <c r="E772" s="161">
        <v>-9.1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299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185" t="s">
        <v>525</v>
      </c>
      <c r="D773" s="160"/>
      <c r="E773" s="161"/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299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185" t="s">
        <v>526</v>
      </c>
      <c r="D774" s="160"/>
      <c r="E774" s="161">
        <v>39.243749999999999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299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85" t="s">
        <v>527</v>
      </c>
      <c r="D775" s="160"/>
      <c r="E775" s="161">
        <v>-12.3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299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85" t="s">
        <v>528</v>
      </c>
      <c r="D776" s="160"/>
      <c r="E776" s="161"/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299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185" t="s">
        <v>529</v>
      </c>
      <c r="D777" s="160"/>
      <c r="E777" s="161">
        <v>1.4624999999999999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299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185" t="s">
        <v>530</v>
      </c>
      <c r="D778" s="160"/>
      <c r="E778" s="161"/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299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1" x14ac:dyDescent="0.2">
      <c r="A779" s="154"/>
      <c r="B779" s="155"/>
      <c r="C779" s="185" t="s">
        <v>531</v>
      </c>
      <c r="D779" s="160"/>
      <c r="E779" s="161">
        <v>19.012499999999999</v>
      </c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47"/>
      <c r="Z779" s="147"/>
      <c r="AA779" s="147"/>
      <c r="AB779" s="147"/>
      <c r="AC779" s="147"/>
      <c r="AD779" s="147"/>
      <c r="AE779" s="147"/>
      <c r="AF779" s="147"/>
      <c r="AG779" s="147" t="s">
        <v>299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185" t="s">
        <v>532</v>
      </c>
      <c r="D780" s="160"/>
      <c r="E780" s="161">
        <v>-9.2249999999999996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299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5" t="s">
        <v>533</v>
      </c>
      <c r="D781" s="160"/>
      <c r="E781" s="161"/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299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85" t="s">
        <v>534</v>
      </c>
      <c r="D782" s="160"/>
      <c r="E782" s="161">
        <v>7.3125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299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85" t="s">
        <v>535</v>
      </c>
      <c r="D783" s="160"/>
      <c r="E783" s="161">
        <v>-3.0750000000000002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299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5" t="s">
        <v>536</v>
      </c>
      <c r="D784" s="160"/>
      <c r="E784" s="161"/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299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5" t="s">
        <v>537</v>
      </c>
      <c r="D785" s="160"/>
      <c r="E785" s="161">
        <v>35.262500000000003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299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5" t="s">
        <v>538</v>
      </c>
      <c r="D786" s="160"/>
      <c r="E786" s="161">
        <v>0.51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299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185" t="s">
        <v>539</v>
      </c>
      <c r="D787" s="160"/>
      <c r="E787" s="161"/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299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54"/>
      <c r="B788" s="155"/>
      <c r="C788" s="185" t="s">
        <v>540</v>
      </c>
      <c r="D788" s="160"/>
      <c r="E788" s="161">
        <v>6.7437500000000004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47"/>
      <c r="Z788" s="147"/>
      <c r="AA788" s="147"/>
      <c r="AB788" s="147"/>
      <c r="AC788" s="147"/>
      <c r="AD788" s="147"/>
      <c r="AE788" s="147"/>
      <c r="AF788" s="147"/>
      <c r="AG788" s="147" t="s">
        <v>299</v>
      </c>
      <c r="AH788" s="147">
        <v>0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185" t="s">
        <v>541</v>
      </c>
      <c r="D789" s="160"/>
      <c r="E789" s="161"/>
      <c r="F789" s="158"/>
      <c r="G789" s="158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299</v>
      </c>
      <c r="AH789" s="147">
        <v>0</v>
      </c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5" t="s">
        <v>542</v>
      </c>
      <c r="D790" s="160"/>
      <c r="E790" s="161">
        <v>20.475000000000001</v>
      </c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299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5" t="s">
        <v>543</v>
      </c>
      <c r="D791" s="160"/>
      <c r="E791" s="161"/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299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185" t="s">
        <v>544</v>
      </c>
      <c r="D792" s="160"/>
      <c r="E792" s="161">
        <v>14.86875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299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5" t="s">
        <v>352</v>
      </c>
      <c r="D793" s="160"/>
      <c r="E793" s="161">
        <v>-1.6</v>
      </c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299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5" t="s">
        <v>550</v>
      </c>
      <c r="D794" s="160"/>
      <c r="E794" s="161"/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299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185" t="s">
        <v>811</v>
      </c>
      <c r="D795" s="160"/>
      <c r="E795" s="161">
        <v>12.929500000000001</v>
      </c>
      <c r="F795" s="158"/>
      <c r="G795" s="158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299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54"/>
      <c r="B796" s="155"/>
      <c r="C796" s="245"/>
      <c r="D796" s="246"/>
      <c r="E796" s="246"/>
      <c r="F796" s="246"/>
      <c r="G796" s="246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47"/>
      <c r="Z796" s="147"/>
      <c r="AA796" s="147"/>
      <c r="AB796" s="147"/>
      <c r="AC796" s="147"/>
      <c r="AD796" s="147"/>
      <c r="AE796" s="147"/>
      <c r="AF796" s="147"/>
      <c r="AG796" s="147" t="s">
        <v>251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73">
        <v>110</v>
      </c>
      <c r="B797" s="174" t="s">
        <v>812</v>
      </c>
      <c r="C797" s="184" t="s">
        <v>813</v>
      </c>
      <c r="D797" s="175" t="s">
        <v>308</v>
      </c>
      <c r="E797" s="176">
        <v>271.51949999999999</v>
      </c>
      <c r="F797" s="177"/>
      <c r="G797" s="178">
        <f>ROUND(E797*F797,2)</f>
        <v>0</v>
      </c>
      <c r="H797" s="177"/>
      <c r="I797" s="178">
        <f>ROUND(E797*H797,2)</f>
        <v>0</v>
      </c>
      <c r="J797" s="177"/>
      <c r="K797" s="178">
        <f>ROUND(E797*J797,2)</f>
        <v>0</v>
      </c>
      <c r="L797" s="178">
        <v>21</v>
      </c>
      <c r="M797" s="178">
        <f>G797*(1+L797/100)</f>
        <v>0</v>
      </c>
      <c r="N797" s="176">
        <v>0</v>
      </c>
      <c r="O797" s="176">
        <f>ROUND(E797*N797,2)</f>
        <v>0</v>
      </c>
      <c r="P797" s="176">
        <v>1.4E-2</v>
      </c>
      <c r="Q797" s="176">
        <f>ROUND(E797*P797,2)</f>
        <v>3.8</v>
      </c>
      <c r="R797" s="178" t="s">
        <v>681</v>
      </c>
      <c r="S797" s="178" t="s">
        <v>245</v>
      </c>
      <c r="T797" s="179" t="s">
        <v>310</v>
      </c>
      <c r="U797" s="158">
        <v>0.22</v>
      </c>
      <c r="V797" s="158">
        <f>ROUND(E797*U797,2)</f>
        <v>59.73</v>
      </c>
      <c r="W797" s="158"/>
      <c r="X797" s="158" t="s">
        <v>304</v>
      </c>
      <c r="Y797" s="147"/>
      <c r="Z797" s="147"/>
      <c r="AA797" s="147"/>
      <c r="AB797" s="147"/>
      <c r="AC797" s="147"/>
      <c r="AD797" s="147"/>
      <c r="AE797" s="147"/>
      <c r="AF797" s="147"/>
      <c r="AG797" s="147" t="s">
        <v>305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5" t="s">
        <v>311</v>
      </c>
      <c r="D798" s="160"/>
      <c r="E798" s="161"/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299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5" t="s">
        <v>555</v>
      </c>
      <c r="D799" s="160"/>
      <c r="E799" s="161">
        <v>21.3</v>
      </c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299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5" t="s">
        <v>478</v>
      </c>
      <c r="D800" s="160"/>
      <c r="E800" s="161"/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299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1" x14ac:dyDescent="0.2">
      <c r="A801" s="154"/>
      <c r="B801" s="155"/>
      <c r="C801" s="185" t="s">
        <v>512</v>
      </c>
      <c r="D801" s="160"/>
      <c r="E801" s="161"/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299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5" t="s">
        <v>513</v>
      </c>
      <c r="D802" s="160"/>
      <c r="E802" s="161">
        <v>26.7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299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5" t="s">
        <v>514</v>
      </c>
      <c r="D803" s="160"/>
      <c r="E803" s="161">
        <v>6.24</v>
      </c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299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5" t="s">
        <v>515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299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5" t="s">
        <v>516</v>
      </c>
      <c r="D805" s="160"/>
      <c r="E805" s="161">
        <v>42.6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299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185" t="s">
        <v>517</v>
      </c>
      <c r="D806" s="160"/>
      <c r="E806" s="161">
        <v>-5.7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299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1" x14ac:dyDescent="0.2">
      <c r="A807" s="154"/>
      <c r="B807" s="155"/>
      <c r="C807" s="185" t="s">
        <v>518</v>
      </c>
      <c r="D807" s="160"/>
      <c r="E807" s="161">
        <v>2.19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299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1" x14ac:dyDescent="0.2">
      <c r="A808" s="154"/>
      <c r="B808" s="155"/>
      <c r="C808" s="185" t="s">
        <v>519</v>
      </c>
      <c r="D808" s="160"/>
      <c r="E808" s="161"/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299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85" t="s">
        <v>520</v>
      </c>
      <c r="D809" s="160"/>
      <c r="E809" s="161">
        <v>38.700000000000003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299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185" t="s">
        <v>517</v>
      </c>
      <c r="D810" s="160"/>
      <c r="E810" s="161">
        <v>-5.7</v>
      </c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299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54"/>
      <c r="B811" s="155"/>
      <c r="C811" s="185" t="s">
        <v>311</v>
      </c>
      <c r="D811" s="160"/>
      <c r="E811" s="161"/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47"/>
      <c r="Z811" s="147"/>
      <c r="AA811" s="147"/>
      <c r="AB811" s="147"/>
      <c r="AC811" s="147"/>
      <c r="AD811" s="147"/>
      <c r="AE811" s="147"/>
      <c r="AF811" s="147"/>
      <c r="AG811" s="147" t="s">
        <v>299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185" t="s">
        <v>521</v>
      </c>
      <c r="D812" s="160"/>
      <c r="E812" s="161"/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299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85" t="s">
        <v>522</v>
      </c>
      <c r="D813" s="160"/>
      <c r="E813" s="161"/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299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5" t="s">
        <v>523</v>
      </c>
      <c r="D814" s="160"/>
      <c r="E814" s="161">
        <v>22.668749999999999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299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5" t="s">
        <v>524</v>
      </c>
      <c r="D815" s="160"/>
      <c r="E815" s="161">
        <v>-9.1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299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5" t="s">
        <v>525</v>
      </c>
      <c r="D816" s="160"/>
      <c r="E816" s="161"/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299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5" t="s">
        <v>526</v>
      </c>
      <c r="D817" s="160"/>
      <c r="E817" s="161">
        <v>39.243749999999999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299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5" t="s">
        <v>527</v>
      </c>
      <c r="D818" s="160"/>
      <c r="E818" s="161">
        <v>-12.3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299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185" t="s">
        <v>528</v>
      </c>
      <c r="D819" s="160"/>
      <c r="E819" s="161"/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299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5" t="s">
        <v>529</v>
      </c>
      <c r="D820" s="160"/>
      <c r="E820" s="161">
        <v>1.4624999999999999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299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185" t="s">
        <v>530</v>
      </c>
      <c r="D821" s="160"/>
      <c r="E821" s="161"/>
      <c r="F821" s="158"/>
      <c r="G821" s="158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299</v>
      </c>
      <c r="AH821" s="147">
        <v>0</v>
      </c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54"/>
      <c r="B822" s="155"/>
      <c r="C822" s="185" t="s">
        <v>531</v>
      </c>
      <c r="D822" s="160"/>
      <c r="E822" s="161">
        <v>19.012499999999999</v>
      </c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47"/>
      <c r="Z822" s="147"/>
      <c r="AA822" s="147"/>
      <c r="AB822" s="147"/>
      <c r="AC822" s="147"/>
      <c r="AD822" s="147"/>
      <c r="AE822" s="147"/>
      <c r="AF822" s="147"/>
      <c r="AG822" s="147" t="s">
        <v>299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185" t="s">
        <v>532</v>
      </c>
      <c r="D823" s="160"/>
      <c r="E823" s="161">
        <v>-9.2249999999999996</v>
      </c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299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5" t="s">
        <v>533</v>
      </c>
      <c r="D824" s="160"/>
      <c r="E824" s="161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299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5" t="s">
        <v>534</v>
      </c>
      <c r="D825" s="160"/>
      <c r="E825" s="161">
        <v>7.3125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299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5" t="s">
        <v>535</v>
      </c>
      <c r="D826" s="160"/>
      <c r="E826" s="161">
        <v>-3.0750000000000002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299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5" t="s">
        <v>536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299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5" t="s">
        <v>537</v>
      </c>
      <c r="D828" s="160"/>
      <c r="E828" s="161">
        <v>35.262500000000003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299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185" t="s">
        <v>538</v>
      </c>
      <c r="D829" s="160"/>
      <c r="E829" s="161">
        <v>0.51</v>
      </c>
      <c r="F829" s="158"/>
      <c r="G829" s="158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299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54"/>
      <c r="B830" s="155"/>
      <c r="C830" s="185" t="s">
        <v>539</v>
      </c>
      <c r="D830" s="160"/>
      <c r="E830" s="161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47"/>
      <c r="Z830" s="147"/>
      <c r="AA830" s="147"/>
      <c r="AB830" s="147"/>
      <c r="AC830" s="147"/>
      <c r="AD830" s="147"/>
      <c r="AE830" s="147"/>
      <c r="AF830" s="147"/>
      <c r="AG830" s="147" t="s">
        <v>299</v>
      </c>
      <c r="AH830" s="147">
        <v>0</v>
      </c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185" t="s">
        <v>540</v>
      </c>
      <c r="D831" s="160"/>
      <c r="E831" s="161">
        <v>6.7437500000000004</v>
      </c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299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5" t="s">
        <v>541</v>
      </c>
      <c r="D832" s="160"/>
      <c r="E832" s="161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299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5" t="s">
        <v>542</v>
      </c>
      <c r="D833" s="160"/>
      <c r="E833" s="161">
        <v>20.475000000000001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299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5" t="s">
        <v>543</v>
      </c>
      <c r="D834" s="160"/>
      <c r="E834" s="161"/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299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5" t="s">
        <v>544</v>
      </c>
      <c r="D835" s="160"/>
      <c r="E835" s="161">
        <v>14.86875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299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5" t="s">
        <v>352</v>
      </c>
      <c r="D836" s="160"/>
      <c r="E836" s="161">
        <v>-1.6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299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85" t="s">
        <v>550</v>
      </c>
      <c r="D837" s="160"/>
      <c r="E837" s="161"/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299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5" t="s">
        <v>811</v>
      </c>
      <c r="D838" s="160"/>
      <c r="E838" s="161">
        <v>12.929500000000001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299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245"/>
      <c r="D839" s="246"/>
      <c r="E839" s="246"/>
      <c r="F839" s="246"/>
      <c r="G839" s="246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251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22.5" outlineLevel="1" x14ac:dyDescent="0.2">
      <c r="A840" s="173">
        <v>111</v>
      </c>
      <c r="B840" s="174" t="s">
        <v>814</v>
      </c>
      <c r="C840" s="184" t="s">
        <v>815</v>
      </c>
      <c r="D840" s="175" t="s">
        <v>308</v>
      </c>
      <c r="E840" s="176">
        <v>6.6449999999999996</v>
      </c>
      <c r="F840" s="177"/>
      <c r="G840" s="178">
        <f>ROUND(E840*F840,2)</f>
        <v>0</v>
      </c>
      <c r="H840" s="177"/>
      <c r="I840" s="178">
        <f>ROUND(E840*H840,2)</f>
        <v>0</v>
      </c>
      <c r="J840" s="177"/>
      <c r="K840" s="178">
        <f>ROUND(E840*J840,2)</f>
        <v>0</v>
      </c>
      <c r="L840" s="178">
        <v>21</v>
      </c>
      <c r="M840" s="178">
        <f>G840*(1+L840/100)</f>
        <v>0</v>
      </c>
      <c r="N840" s="176">
        <v>0</v>
      </c>
      <c r="O840" s="176">
        <f>ROUND(E840*N840,2)</f>
        <v>0</v>
      </c>
      <c r="P840" s="176">
        <v>2.7119999999999998E-2</v>
      </c>
      <c r="Q840" s="176">
        <f>ROUND(E840*P840,2)</f>
        <v>0.18</v>
      </c>
      <c r="R840" s="178" t="s">
        <v>681</v>
      </c>
      <c r="S840" s="178" t="s">
        <v>245</v>
      </c>
      <c r="T840" s="179" t="s">
        <v>310</v>
      </c>
      <c r="U840" s="158">
        <v>0.441</v>
      </c>
      <c r="V840" s="158">
        <f>ROUND(E840*U840,2)</f>
        <v>2.93</v>
      </c>
      <c r="W840" s="158"/>
      <c r="X840" s="158" t="s">
        <v>304</v>
      </c>
      <c r="Y840" s="14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85" t="s">
        <v>622</v>
      </c>
      <c r="D841" s="160"/>
      <c r="E841" s="161"/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299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5" t="s">
        <v>816</v>
      </c>
      <c r="D842" s="160"/>
      <c r="E842" s="161"/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299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85" t="s">
        <v>817</v>
      </c>
      <c r="D843" s="160"/>
      <c r="E843" s="161"/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299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185" t="s">
        <v>818</v>
      </c>
      <c r="D844" s="160"/>
      <c r="E844" s="161">
        <v>6.6449999999999996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299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54"/>
      <c r="B845" s="155"/>
      <c r="C845" s="245"/>
      <c r="D845" s="246"/>
      <c r="E845" s="246"/>
      <c r="F845" s="246"/>
      <c r="G845" s="246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47"/>
      <c r="Z845" s="147"/>
      <c r="AA845" s="147"/>
      <c r="AB845" s="147"/>
      <c r="AC845" s="147"/>
      <c r="AD845" s="147"/>
      <c r="AE845" s="147"/>
      <c r="AF845" s="147"/>
      <c r="AG845" s="147" t="s">
        <v>251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73">
        <v>112</v>
      </c>
      <c r="B846" s="174" t="s">
        <v>819</v>
      </c>
      <c r="C846" s="184" t="s">
        <v>820</v>
      </c>
      <c r="D846" s="175" t="s">
        <v>428</v>
      </c>
      <c r="E846" s="176">
        <v>1</v>
      </c>
      <c r="F846" s="177"/>
      <c r="G846" s="178">
        <f>ROUND(E846*F846,2)</f>
        <v>0</v>
      </c>
      <c r="H846" s="177"/>
      <c r="I846" s="178">
        <f>ROUND(E846*H846,2)</f>
        <v>0</v>
      </c>
      <c r="J846" s="177"/>
      <c r="K846" s="178">
        <f>ROUND(E846*J846,2)</f>
        <v>0</v>
      </c>
      <c r="L846" s="178">
        <v>21</v>
      </c>
      <c r="M846" s="178">
        <f>G846*(1+L846/100)</f>
        <v>0</v>
      </c>
      <c r="N846" s="176">
        <v>0</v>
      </c>
      <c r="O846" s="176">
        <f>ROUND(E846*N846,2)</f>
        <v>0</v>
      </c>
      <c r="P846" s="176">
        <v>1.8E-3</v>
      </c>
      <c r="Q846" s="176">
        <f>ROUND(E846*P846,2)</f>
        <v>0</v>
      </c>
      <c r="R846" s="178" t="s">
        <v>821</v>
      </c>
      <c r="S846" s="178" t="s">
        <v>245</v>
      </c>
      <c r="T846" s="179" t="s">
        <v>310</v>
      </c>
      <c r="U846" s="158">
        <v>0.11</v>
      </c>
      <c r="V846" s="158">
        <f>ROUND(E846*U846,2)</f>
        <v>0.11</v>
      </c>
      <c r="W846" s="158"/>
      <c r="X846" s="158" t="s">
        <v>304</v>
      </c>
      <c r="Y846" s="147"/>
      <c r="Z846" s="147"/>
      <c r="AA846" s="147"/>
      <c r="AB846" s="147"/>
      <c r="AC846" s="147"/>
      <c r="AD846" s="147"/>
      <c r="AE846" s="147"/>
      <c r="AF846" s="147"/>
      <c r="AG846" s="147" t="s">
        <v>349</v>
      </c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5" t="s">
        <v>478</v>
      </c>
      <c r="D847" s="160"/>
      <c r="E847" s="161"/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299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5" t="s">
        <v>163</v>
      </c>
      <c r="D848" s="160"/>
      <c r="E848" s="161">
        <v>1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299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245"/>
      <c r="D849" s="246"/>
      <c r="E849" s="246"/>
      <c r="F849" s="246"/>
      <c r="G849" s="246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251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ht="22.5" outlineLevel="1" x14ac:dyDescent="0.2">
      <c r="A850" s="173">
        <v>113</v>
      </c>
      <c r="B850" s="174" t="s">
        <v>822</v>
      </c>
      <c r="C850" s="184" t="s">
        <v>823</v>
      </c>
      <c r="D850" s="175" t="s">
        <v>308</v>
      </c>
      <c r="E850" s="176">
        <v>103.4</v>
      </c>
      <c r="F850" s="177"/>
      <c r="G850" s="178">
        <f>ROUND(E850*F850,2)</f>
        <v>0</v>
      </c>
      <c r="H850" s="177"/>
      <c r="I850" s="178">
        <f>ROUND(E850*H850,2)</f>
        <v>0</v>
      </c>
      <c r="J850" s="177"/>
      <c r="K850" s="178">
        <f>ROUND(E850*J850,2)</f>
        <v>0</v>
      </c>
      <c r="L850" s="178">
        <v>21</v>
      </c>
      <c r="M850" s="178">
        <f>G850*(1+L850/100)</f>
        <v>0</v>
      </c>
      <c r="N850" s="176">
        <v>0</v>
      </c>
      <c r="O850" s="176">
        <f>ROUND(E850*N850,2)</f>
        <v>0</v>
      </c>
      <c r="P850" s="176">
        <v>1E-3</v>
      </c>
      <c r="Q850" s="176">
        <f>ROUND(E850*P850,2)</f>
        <v>0.1</v>
      </c>
      <c r="R850" s="178" t="s">
        <v>824</v>
      </c>
      <c r="S850" s="178" t="s">
        <v>245</v>
      </c>
      <c r="T850" s="179" t="s">
        <v>310</v>
      </c>
      <c r="U850" s="158">
        <v>0.26</v>
      </c>
      <c r="V850" s="158">
        <f>ROUND(E850*U850,2)</f>
        <v>26.88</v>
      </c>
      <c r="W850" s="158"/>
      <c r="X850" s="158" t="s">
        <v>304</v>
      </c>
      <c r="Y850" s="147"/>
      <c r="Z850" s="147"/>
      <c r="AA850" s="147"/>
      <c r="AB850" s="147"/>
      <c r="AC850" s="147"/>
      <c r="AD850" s="147"/>
      <c r="AE850" s="147"/>
      <c r="AF850" s="147"/>
      <c r="AG850" s="147" t="s">
        <v>349</v>
      </c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5" t="s">
        <v>622</v>
      </c>
      <c r="D851" s="160"/>
      <c r="E851" s="161"/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299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185" t="s">
        <v>754</v>
      </c>
      <c r="D852" s="160"/>
      <c r="E852" s="161"/>
      <c r="F852" s="158"/>
      <c r="G852" s="158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299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54"/>
      <c r="B853" s="155"/>
      <c r="C853" s="185" t="s">
        <v>755</v>
      </c>
      <c r="D853" s="160"/>
      <c r="E853" s="161">
        <v>23.3</v>
      </c>
      <c r="F853" s="158"/>
      <c r="G853" s="15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47"/>
      <c r="Z853" s="147"/>
      <c r="AA853" s="147"/>
      <c r="AB853" s="147"/>
      <c r="AC853" s="147"/>
      <c r="AD853" s="147"/>
      <c r="AE853" s="147"/>
      <c r="AF853" s="147"/>
      <c r="AG853" s="147" t="s">
        <v>299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5" t="s">
        <v>756</v>
      </c>
      <c r="D854" s="160"/>
      <c r="E854" s="161">
        <v>80.099999999999994</v>
      </c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299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245"/>
      <c r="D855" s="246"/>
      <c r="E855" s="246"/>
      <c r="F855" s="246"/>
      <c r="G855" s="246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251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ht="22.5" outlineLevel="1" x14ac:dyDescent="0.2">
      <c r="A856" s="173">
        <v>114</v>
      </c>
      <c r="B856" s="174" t="s">
        <v>825</v>
      </c>
      <c r="C856" s="184" t="s">
        <v>826</v>
      </c>
      <c r="D856" s="175" t="s">
        <v>308</v>
      </c>
      <c r="E856" s="176">
        <v>13.1</v>
      </c>
      <c r="F856" s="177"/>
      <c r="G856" s="178">
        <f>ROUND(E856*F856,2)</f>
        <v>0</v>
      </c>
      <c r="H856" s="177"/>
      <c r="I856" s="178">
        <f>ROUND(E856*H856,2)</f>
        <v>0</v>
      </c>
      <c r="J856" s="177"/>
      <c r="K856" s="178">
        <f>ROUND(E856*J856,2)</f>
        <v>0</v>
      </c>
      <c r="L856" s="178">
        <v>21</v>
      </c>
      <c r="M856" s="178">
        <f>G856*(1+L856/100)</f>
        <v>0</v>
      </c>
      <c r="N856" s="176">
        <v>0</v>
      </c>
      <c r="O856" s="176">
        <f>ROUND(E856*N856,2)</f>
        <v>0</v>
      </c>
      <c r="P856" s="176">
        <v>1E-3</v>
      </c>
      <c r="Q856" s="176">
        <f>ROUND(E856*P856,2)</f>
        <v>0.01</v>
      </c>
      <c r="R856" s="178" t="s">
        <v>824</v>
      </c>
      <c r="S856" s="178" t="s">
        <v>245</v>
      </c>
      <c r="T856" s="179" t="s">
        <v>310</v>
      </c>
      <c r="U856" s="158">
        <v>0.27</v>
      </c>
      <c r="V856" s="158">
        <f>ROUND(E856*U856,2)</f>
        <v>3.54</v>
      </c>
      <c r="W856" s="158"/>
      <c r="X856" s="158" t="s">
        <v>304</v>
      </c>
      <c r="Y856" s="14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5" t="s">
        <v>622</v>
      </c>
      <c r="D857" s="160"/>
      <c r="E857" s="161"/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299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5" t="s">
        <v>623</v>
      </c>
      <c r="D858" s="160"/>
      <c r="E858" s="161"/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299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5" t="s">
        <v>757</v>
      </c>
      <c r="D859" s="160"/>
      <c r="E859" s="161">
        <v>13.1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299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245"/>
      <c r="D860" s="246"/>
      <c r="E860" s="246"/>
      <c r="F860" s="246"/>
      <c r="G860" s="246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251</v>
      </c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3">
        <v>115</v>
      </c>
      <c r="B861" s="174" t="s">
        <v>827</v>
      </c>
      <c r="C861" s="184" t="s">
        <v>828</v>
      </c>
      <c r="D861" s="175" t="s">
        <v>428</v>
      </c>
      <c r="E861" s="176">
        <v>5</v>
      </c>
      <c r="F861" s="177"/>
      <c r="G861" s="178">
        <f>ROUND(E861*F861,2)</f>
        <v>0</v>
      </c>
      <c r="H861" s="177"/>
      <c r="I861" s="178">
        <f>ROUND(E861*H861,2)</f>
        <v>0</v>
      </c>
      <c r="J861" s="177"/>
      <c r="K861" s="178">
        <f>ROUND(E861*J861,2)</f>
        <v>0</v>
      </c>
      <c r="L861" s="178">
        <v>21</v>
      </c>
      <c r="M861" s="178">
        <f>G861*(1+L861/100)</f>
        <v>0</v>
      </c>
      <c r="N861" s="176">
        <v>0</v>
      </c>
      <c r="O861" s="176">
        <f>ROUND(E861*N861,2)</f>
        <v>0</v>
      </c>
      <c r="P861" s="176">
        <v>5.0000000000000001E-3</v>
      </c>
      <c r="Q861" s="176">
        <f>ROUND(E861*P861,2)</f>
        <v>0.03</v>
      </c>
      <c r="R861" s="178"/>
      <c r="S861" s="178" t="s">
        <v>265</v>
      </c>
      <c r="T861" s="179" t="s">
        <v>829</v>
      </c>
      <c r="U861" s="158">
        <v>7.0000000000000007E-2</v>
      </c>
      <c r="V861" s="158">
        <f>ROUND(E861*U861,2)</f>
        <v>0.35</v>
      </c>
      <c r="W861" s="158"/>
      <c r="X861" s="158" t="s">
        <v>304</v>
      </c>
      <c r="Y861" s="147"/>
      <c r="Z861" s="147"/>
      <c r="AA861" s="147"/>
      <c r="AB861" s="147"/>
      <c r="AC861" s="147"/>
      <c r="AD861" s="147"/>
      <c r="AE861" s="147"/>
      <c r="AF861" s="147"/>
      <c r="AG861" s="147" t="s">
        <v>305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185" t="s">
        <v>830</v>
      </c>
      <c r="D862" s="160"/>
      <c r="E862" s="161"/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299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1" x14ac:dyDescent="0.2">
      <c r="A863" s="154"/>
      <c r="B863" s="155"/>
      <c r="C863" s="185" t="s">
        <v>693</v>
      </c>
      <c r="D863" s="160"/>
      <c r="E863" s="161">
        <v>5</v>
      </c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47"/>
      <c r="Z863" s="147"/>
      <c r="AA863" s="147"/>
      <c r="AB863" s="147"/>
      <c r="AC863" s="147"/>
      <c r="AD863" s="147"/>
      <c r="AE863" s="147"/>
      <c r="AF863" s="147"/>
      <c r="AG863" s="147" t="s">
        <v>299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245"/>
      <c r="D864" s="246"/>
      <c r="E864" s="246"/>
      <c r="F864" s="246"/>
      <c r="G864" s="246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251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73">
        <v>116</v>
      </c>
      <c r="B865" s="174" t="s">
        <v>831</v>
      </c>
      <c r="C865" s="184" t="s">
        <v>832</v>
      </c>
      <c r="D865" s="175" t="s">
        <v>833</v>
      </c>
      <c r="E865" s="176">
        <v>2.0247000000000002</v>
      </c>
      <c r="F865" s="177"/>
      <c r="G865" s="178">
        <f>ROUND(E865*F865,2)</f>
        <v>0</v>
      </c>
      <c r="H865" s="177"/>
      <c r="I865" s="178">
        <f>ROUND(E865*H865,2)</f>
        <v>0</v>
      </c>
      <c r="J865" s="177"/>
      <c r="K865" s="178">
        <f>ROUND(E865*J865,2)</f>
        <v>0</v>
      </c>
      <c r="L865" s="178">
        <v>21</v>
      </c>
      <c r="M865" s="178">
        <f>G865*(1+L865/100)</f>
        <v>0</v>
      </c>
      <c r="N865" s="176">
        <v>0</v>
      </c>
      <c r="O865" s="176">
        <f>ROUND(E865*N865,2)</f>
        <v>0</v>
      </c>
      <c r="P865" s="176">
        <v>1.625</v>
      </c>
      <c r="Q865" s="176">
        <f>ROUND(E865*P865,2)</f>
        <v>3.29</v>
      </c>
      <c r="R865" s="178"/>
      <c r="S865" s="178" t="s">
        <v>265</v>
      </c>
      <c r="T865" s="179" t="s">
        <v>246</v>
      </c>
      <c r="U865" s="158">
        <v>0</v>
      </c>
      <c r="V865" s="158">
        <f>ROUND(E865*U865,2)</f>
        <v>0</v>
      </c>
      <c r="W865" s="158"/>
      <c r="X865" s="158" t="s">
        <v>304</v>
      </c>
      <c r="Y865" s="147"/>
      <c r="Z865" s="147"/>
      <c r="AA865" s="147"/>
      <c r="AB865" s="147"/>
      <c r="AC865" s="147"/>
      <c r="AD865" s="147"/>
      <c r="AE865" s="147"/>
      <c r="AF865" s="147"/>
      <c r="AG865" s="147" t="s">
        <v>349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5" t="s">
        <v>730</v>
      </c>
      <c r="D866" s="160"/>
      <c r="E866" s="161"/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299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5" t="s">
        <v>622</v>
      </c>
      <c r="D867" s="160"/>
      <c r="E867" s="161"/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299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5" t="s">
        <v>834</v>
      </c>
      <c r="D868" s="160"/>
      <c r="E868" s="161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299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5" t="s">
        <v>835</v>
      </c>
      <c r="D869" s="160"/>
      <c r="E869" s="161">
        <v>1.0458000000000001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299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185" t="s">
        <v>836</v>
      </c>
      <c r="D870" s="160"/>
      <c r="E870" s="161">
        <v>0.43680000000000002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299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185" t="s">
        <v>837</v>
      </c>
      <c r="D871" s="160"/>
      <c r="E871" s="161">
        <v>0.28139999999999998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299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185" t="s">
        <v>838</v>
      </c>
      <c r="D872" s="160"/>
      <c r="E872" s="161">
        <v>7.8E-2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299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85" t="s">
        <v>839</v>
      </c>
      <c r="D873" s="160"/>
      <c r="E873" s="161">
        <v>0.1827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299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245"/>
      <c r="D874" s="246"/>
      <c r="E874" s="246"/>
      <c r="F874" s="246"/>
      <c r="G874" s="246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251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73">
        <v>117</v>
      </c>
      <c r="B875" s="174" t="s">
        <v>840</v>
      </c>
      <c r="C875" s="184" t="s">
        <v>841</v>
      </c>
      <c r="D875" s="175" t="s">
        <v>569</v>
      </c>
      <c r="E875" s="176">
        <v>13.08</v>
      </c>
      <c r="F875" s="177"/>
      <c r="G875" s="178">
        <f>ROUND(E875*F875,2)</f>
        <v>0</v>
      </c>
      <c r="H875" s="177"/>
      <c r="I875" s="178">
        <f>ROUND(E875*H875,2)</f>
        <v>0</v>
      </c>
      <c r="J875" s="177"/>
      <c r="K875" s="178">
        <f>ROUND(E875*J875,2)</f>
        <v>0</v>
      </c>
      <c r="L875" s="178">
        <v>21</v>
      </c>
      <c r="M875" s="178">
        <f>G875*(1+L875/100)</f>
        <v>0</v>
      </c>
      <c r="N875" s="176">
        <v>0</v>
      </c>
      <c r="O875" s="176">
        <f>ROUND(E875*N875,2)</f>
        <v>0</v>
      </c>
      <c r="P875" s="176">
        <v>0</v>
      </c>
      <c r="Q875" s="176">
        <f>ROUND(E875*P875,2)</f>
        <v>0</v>
      </c>
      <c r="R875" s="178"/>
      <c r="S875" s="178" t="s">
        <v>265</v>
      </c>
      <c r="T875" s="179" t="s">
        <v>246</v>
      </c>
      <c r="U875" s="158">
        <v>0</v>
      </c>
      <c r="V875" s="158">
        <f>ROUND(E875*U875,2)</f>
        <v>0</v>
      </c>
      <c r="W875" s="158"/>
      <c r="X875" s="158" t="s">
        <v>304</v>
      </c>
      <c r="Y875" s="147"/>
      <c r="Z875" s="147"/>
      <c r="AA875" s="147"/>
      <c r="AB875" s="147"/>
      <c r="AC875" s="147"/>
      <c r="AD875" s="147"/>
      <c r="AE875" s="147"/>
      <c r="AF875" s="147"/>
      <c r="AG875" s="147" t="s">
        <v>305</v>
      </c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85" t="s">
        <v>622</v>
      </c>
      <c r="D876" s="160"/>
      <c r="E876" s="161"/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299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85" t="s">
        <v>842</v>
      </c>
      <c r="D877" s="160"/>
      <c r="E877" s="161"/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299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185" t="s">
        <v>843</v>
      </c>
      <c r="D878" s="160"/>
      <c r="E878" s="161">
        <v>13.08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299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1" x14ac:dyDescent="0.2">
      <c r="A879" s="154"/>
      <c r="B879" s="155"/>
      <c r="C879" s="245"/>
      <c r="D879" s="246"/>
      <c r="E879" s="246"/>
      <c r="F879" s="246"/>
      <c r="G879" s="246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47"/>
      <c r="Z879" s="147"/>
      <c r="AA879" s="147"/>
      <c r="AB879" s="147"/>
      <c r="AC879" s="147"/>
      <c r="AD879" s="147"/>
      <c r="AE879" s="147"/>
      <c r="AF879" s="147"/>
      <c r="AG879" s="147" t="s">
        <v>251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73">
        <v>118</v>
      </c>
      <c r="B880" s="174" t="s">
        <v>844</v>
      </c>
      <c r="C880" s="184" t="s">
        <v>845</v>
      </c>
      <c r="D880" s="175" t="s">
        <v>569</v>
      </c>
      <c r="E880" s="176">
        <v>10.455</v>
      </c>
      <c r="F880" s="177"/>
      <c r="G880" s="178">
        <f>ROUND(E880*F880,2)</f>
        <v>0</v>
      </c>
      <c r="H880" s="177"/>
      <c r="I880" s="178">
        <f>ROUND(E880*H880,2)</f>
        <v>0</v>
      </c>
      <c r="J880" s="177"/>
      <c r="K880" s="178">
        <f>ROUND(E880*J880,2)</f>
        <v>0</v>
      </c>
      <c r="L880" s="178">
        <v>21</v>
      </c>
      <c r="M880" s="178">
        <f>G880*(1+L880/100)</f>
        <v>0</v>
      </c>
      <c r="N880" s="176">
        <v>0</v>
      </c>
      <c r="O880" s="176">
        <f>ROUND(E880*N880,2)</f>
        <v>0</v>
      </c>
      <c r="P880" s="176">
        <v>0</v>
      </c>
      <c r="Q880" s="176">
        <f>ROUND(E880*P880,2)</f>
        <v>0</v>
      </c>
      <c r="R880" s="178"/>
      <c r="S880" s="178" t="s">
        <v>265</v>
      </c>
      <c r="T880" s="179" t="s">
        <v>246</v>
      </c>
      <c r="U880" s="158">
        <v>0</v>
      </c>
      <c r="V880" s="158">
        <f>ROUND(E880*U880,2)</f>
        <v>0</v>
      </c>
      <c r="W880" s="158"/>
      <c r="X880" s="158" t="s">
        <v>304</v>
      </c>
      <c r="Y880" s="147"/>
      <c r="Z880" s="147"/>
      <c r="AA880" s="147"/>
      <c r="AB880" s="147"/>
      <c r="AC880" s="147"/>
      <c r="AD880" s="147"/>
      <c r="AE880" s="147"/>
      <c r="AF880" s="147"/>
      <c r="AG880" s="147" t="s">
        <v>305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185" t="s">
        <v>622</v>
      </c>
      <c r="D881" s="160"/>
      <c r="E881" s="161"/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299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85" t="s">
        <v>770</v>
      </c>
      <c r="D882" s="160"/>
      <c r="E882" s="161"/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299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5" t="s">
        <v>846</v>
      </c>
      <c r="D883" s="160"/>
      <c r="E883" s="161">
        <v>3.0750000000000002</v>
      </c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299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5" t="s">
        <v>847</v>
      </c>
      <c r="D884" s="160"/>
      <c r="E884" s="161"/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299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185" t="s">
        <v>848</v>
      </c>
      <c r="D885" s="160"/>
      <c r="E885" s="161">
        <v>3.78</v>
      </c>
      <c r="F885" s="158"/>
      <c r="G885" s="15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299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54"/>
      <c r="B886" s="155"/>
      <c r="C886" s="185" t="s">
        <v>849</v>
      </c>
      <c r="D886" s="160"/>
      <c r="E886" s="161"/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47"/>
      <c r="Z886" s="147"/>
      <c r="AA886" s="147"/>
      <c r="AB886" s="147"/>
      <c r="AC886" s="147"/>
      <c r="AD886" s="147"/>
      <c r="AE886" s="147"/>
      <c r="AF886" s="147"/>
      <c r="AG886" s="147" t="s">
        <v>299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185" t="s">
        <v>850</v>
      </c>
      <c r="D887" s="160"/>
      <c r="E887" s="161">
        <v>3.6</v>
      </c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299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245"/>
      <c r="D888" s="246"/>
      <c r="E888" s="246"/>
      <c r="F888" s="246"/>
      <c r="G888" s="246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251</v>
      </c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73">
        <v>119</v>
      </c>
      <c r="B889" s="174" t="s">
        <v>851</v>
      </c>
      <c r="C889" s="184" t="s">
        <v>852</v>
      </c>
      <c r="D889" s="175" t="s">
        <v>493</v>
      </c>
      <c r="E889" s="176">
        <v>9.5</v>
      </c>
      <c r="F889" s="177"/>
      <c r="G889" s="178">
        <f>ROUND(E889*F889,2)</f>
        <v>0</v>
      </c>
      <c r="H889" s="177"/>
      <c r="I889" s="178">
        <f>ROUND(E889*H889,2)</f>
        <v>0</v>
      </c>
      <c r="J889" s="177"/>
      <c r="K889" s="178">
        <f>ROUND(E889*J889,2)</f>
        <v>0</v>
      </c>
      <c r="L889" s="178">
        <v>21</v>
      </c>
      <c r="M889" s="178">
        <f>G889*(1+L889/100)</f>
        <v>0</v>
      </c>
      <c r="N889" s="176">
        <v>0</v>
      </c>
      <c r="O889" s="176">
        <f>ROUND(E889*N889,2)</f>
        <v>0</v>
      </c>
      <c r="P889" s="176">
        <v>0</v>
      </c>
      <c r="Q889" s="176">
        <f>ROUND(E889*P889,2)</f>
        <v>0</v>
      </c>
      <c r="R889" s="178"/>
      <c r="S889" s="178" t="s">
        <v>265</v>
      </c>
      <c r="T889" s="179" t="s">
        <v>246</v>
      </c>
      <c r="U889" s="158">
        <v>0</v>
      </c>
      <c r="V889" s="158">
        <f>ROUND(E889*U889,2)</f>
        <v>0</v>
      </c>
      <c r="W889" s="158"/>
      <c r="X889" s="158" t="s">
        <v>304</v>
      </c>
      <c r="Y889" s="147"/>
      <c r="Z889" s="147"/>
      <c r="AA889" s="147"/>
      <c r="AB889" s="147"/>
      <c r="AC889" s="147"/>
      <c r="AD889" s="147"/>
      <c r="AE889" s="147"/>
      <c r="AF889" s="147"/>
      <c r="AG889" s="147" t="s">
        <v>305</v>
      </c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5" t="s">
        <v>622</v>
      </c>
      <c r="D890" s="160"/>
      <c r="E890" s="161"/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299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5" t="s">
        <v>853</v>
      </c>
      <c r="D891" s="160"/>
      <c r="E891" s="161">
        <v>9.5</v>
      </c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299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245"/>
      <c r="D892" s="246"/>
      <c r="E892" s="246"/>
      <c r="F892" s="246"/>
      <c r="G892" s="246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251</v>
      </c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ht="22.5" outlineLevel="1" x14ac:dyDescent="0.2">
      <c r="A893" s="173">
        <v>120</v>
      </c>
      <c r="B893" s="174" t="s">
        <v>854</v>
      </c>
      <c r="C893" s="184" t="s">
        <v>855</v>
      </c>
      <c r="D893" s="175" t="s">
        <v>373</v>
      </c>
      <c r="E893" s="176">
        <v>1</v>
      </c>
      <c r="F893" s="177"/>
      <c r="G893" s="178">
        <f>ROUND(E893*F893,2)</f>
        <v>0</v>
      </c>
      <c r="H893" s="177"/>
      <c r="I893" s="178">
        <f>ROUND(E893*H893,2)</f>
        <v>0</v>
      </c>
      <c r="J893" s="177"/>
      <c r="K893" s="178">
        <f>ROUND(E893*J893,2)</f>
        <v>0</v>
      </c>
      <c r="L893" s="178">
        <v>21</v>
      </c>
      <c r="M893" s="178">
        <f>G893*(1+L893/100)</f>
        <v>0</v>
      </c>
      <c r="N893" s="176">
        <v>0</v>
      </c>
      <c r="O893" s="176">
        <f>ROUND(E893*N893,2)</f>
        <v>0</v>
      </c>
      <c r="P893" s="176">
        <v>0</v>
      </c>
      <c r="Q893" s="176">
        <f>ROUND(E893*P893,2)</f>
        <v>0</v>
      </c>
      <c r="R893" s="178"/>
      <c r="S893" s="178" t="s">
        <v>265</v>
      </c>
      <c r="T893" s="179" t="s">
        <v>246</v>
      </c>
      <c r="U893" s="158">
        <v>0</v>
      </c>
      <c r="V893" s="158">
        <f>ROUND(E893*U893,2)</f>
        <v>0</v>
      </c>
      <c r="W893" s="158"/>
      <c r="X893" s="158" t="s">
        <v>304</v>
      </c>
      <c r="Y893" s="147"/>
      <c r="Z893" s="147"/>
      <c r="AA893" s="147"/>
      <c r="AB893" s="147"/>
      <c r="AC893" s="147"/>
      <c r="AD893" s="147"/>
      <c r="AE893" s="147"/>
      <c r="AF893" s="147"/>
      <c r="AG893" s="147" t="s">
        <v>305</v>
      </c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5" t="s">
        <v>725</v>
      </c>
      <c r="D894" s="160"/>
      <c r="E894" s="161"/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299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5" t="s">
        <v>163</v>
      </c>
      <c r="D895" s="160"/>
      <c r="E895" s="161">
        <v>1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299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245"/>
      <c r="D896" s="246"/>
      <c r="E896" s="246"/>
      <c r="F896" s="246"/>
      <c r="G896" s="246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251</v>
      </c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73">
        <v>121</v>
      </c>
      <c r="B897" s="174" t="s">
        <v>856</v>
      </c>
      <c r="C897" s="184" t="s">
        <v>857</v>
      </c>
      <c r="D897" s="175" t="s">
        <v>308</v>
      </c>
      <c r="E897" s="176">
        <v>177.3</v>
      </c>
      <c r="F897" s="177"/>
      <c r="G897" s="178">
        <f>ROUND(E897*F897,2)</f>
        <v>0</v>
      </c>
      <c r="H897" s="177"/>
      <c r="I897" s="178">
        <f>ROUND(E897*H897,2)</f>
        <v>0</v>
      </c>
      <c r="J897" s="177"/>
      <c r="K897" s="178">
        <f>ROUND(E897*J897,2)</f>
        <v>0</v>
      </c>
      <c r="L897" s="178">
        <v>21</v>
      </c>
      <c r="M897" s="178">
        <f>G897*(1+L897/100)</f>
        <v>0</v>
      </c>
      <c r="N897" s="176">
        <v>0</v>
      </c>
      <c r="O897" s="176">
        <f>ROUND(E897*N897,2)</f>
        <v>0</v>
      </c>
      <c r="P897" s="176">
        <v>0</v>
      </c>
      <c r="Q897" s="176">
        <f>ROUND(E897*P897,2)</f>
        <v>0</v>
      </c>
      <c r="R897" s="178"/>
      <c r="S897" s="178" t="s">
        <v>265</v>
      </c>
      <c r="T897" s="179" t="s">
        <v>246</v>
      </c>
      <c r="U897" s="158">
        <v>0.17</v>
      </c>
      <c r="V897" s="158">
        <f>ROUND(E897*U897,2)</f>
        <v>30.14</v>
      </c>
      <c r="W897" s="158"/>
      <c r="X897" s="158" t="s">
        <v>304</v>
      </c>
      <c r="Y897" s="147"/>
      <c r="Z897" s="147"/>
      <c r="AA897" s="147"/>
      <c r="AB897" s="147"/>
      <c r="AC897" s="147"/>
      <c r="AD897" s="147"/>
      <c r="AE897" s="147"/>
      <c r="AF897" s="147"/>
      <c r="AG897" s="147" t="s">
        <v>305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54"/>
      <c r="B898" s="155"/>
      <c r="C898" s="185" t="s">
        <v>744</v>
      </c>
      <c r="D898" s="160"/>
      <c r="E898" s="161"/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47"/>
      <c r="Z898" s="147"/>
      <c r="AA898" s="147"/>
      <c r="AB898" s="147"/>
      <c r="AC898" s="147"/>
      <c r="AD898" s="147"/>
      <c r="AE898" s="147"/>
      <c r="AF898" s="147"/>
      <c r="AG898" s="147" t="s">
        <v>299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185" t="s">
        <v>858</v>
      </c>
      <c r="D899" s="160"/>
      <c r="E899" s="161">
        <v>177.3</v>
      </c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299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245"/>
      <c r="D900" s="246"/>
      <c r="E900" s="246"/>
      <c r="F900" s="246"/>
      <c r="G900" s="246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251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73">
        <v>122</v>
      </c>
      <c r="B901" s="174" t="s">
        <v>859</v>
      </c>
      <c r="C901" s="184" t="s">
        <v>860</v>
      </c>
      <c r="D901" s="175" t="s">
        <v>355</v>
      </c>
      <c r="E901" s="176">
        <v>2</v>
      </c>
      <c r="F901" s="177"/>
      <c r="G901" s="178">
        <f>ROUND(E901*F901,2)</f>
        <v>0</v>
      </c>
      <c r="H901" s="177"/>
      <c r="I901" s="178">
        <f>ROUND(E901*H901,2)</f>
        <v>0</v>
      </c>
      <c r="J901" s="177"/>
      <c r="K901" s="178">
        <f>ROUND(E901*J901,2)</f>
        <v>0</v>
      </c>
      <c r="L901" s="178">
        <v>21</v>
      </c>
      <c r="M901" s="178">
        <f>G901*(1+L901/100)</f>
        <v>0</v>
      </c>
      <c r="N901" s="176">
        <v>0</v>
      </c>
      <c r="O901" s="176">
        <f>ROUND(E901*N901,2)</f>
        <v>0</v>
      </c>
      <c r="P901" s="176">
        <v>5.2499999999999998E-2</v>
      </c>
      <c r="Q901" s="176">
        <f>ROUND(E901*P901,2)</f>
        <v>0.11</v>
      </c>
      <c r="R901" s="178"/>
      <c r="S901" s="178" t="s">
        <v>265</v>
      </c>
      <c r="T901" s="179" t="s">
        <v>246</v>
      </c>
      <c r="U901" s="158">
        <v>0.15</v>
      </c>
      <c r="V901" s="158">
        <f>ROUND(E901*U901,2)</f>
        <v>0.3</v>
      </c>
      <c r="W901" s="158"/>
      <c r="X901" s="158" t="s">
        <v>304</v>
      </c>
      <c r="Y901" s="147"/>
      <c r="Z901" s="147"/>
      <c r="AA901" s="147"/>
      <c r="AB901" s="147"/>
      <c r="AC901" s="147"/>
      <c r="AD901" s="147"/>
      <c r="AE901" s="147"/>
      <c r="AF901" s="147"/>
      <c r="AG901" s="147" t="s">
        <v>305</v>
      </c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185" t="s">
        <v>622</v>
      </c>
      <c r="D902" s="160"/>
      <c r="E902" s="161"/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299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1" x14ac:dyDescent="0.2">
      <c r="A903" s="154"/>
      <c r="B903" s="155"/>
      <c r="C903" s="185" t="s">
        <v>861</v>
      </c>
      <c r="D903" s="160"/>
      <c r="E903" s="161"/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47"/>
      <c r="Z903" s="147"/>
      <c r="AA903" s="147"/>
      <c r="AB903" s="147"/>
      <c r="AC903" s="147"/>
      <c r="AD903" s="147"/>
      <c r="AE903" s="147"/>
      <c r="AF903" s="147"/>
      <c r="AG903" s="147" t="s">
        <v>299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5" t="s">
        <v>862</v>
      </c>
      <c r="D904" s="160"/>
      <c r="E904" s="161">
        <v>2</v>
      </c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299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245"/>
      <c r="D905" s="246"/>
      <c r="E905" s="246"/>
      <c r="F905" s="246"/>
      <c r="G905" s="246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251</v>
      </c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73">
        <v>123</v>
      </c>
      <c r="B906" s="174" t="s">
        <v>863</v>
      </c>
      <c r="C906" s="184" t="s">
        <v>864</v>
      </c>
      <c r="D906" s="175" t="s">
        <v>260</v>
      </c>
      <c r="E906" s="176">
        <v>20</v>
      </c>
      <c r="F906" s="177"/>
      <c r="G906" s="178">
        <f>ROUND(E906*F906,2)</f>
        <v>0</v>
      </c>
      <c r="H906" s="177"/>
      <c r="I906" s="178">
        <f>ROUND(E906*H906,2)</f>
        <v>0</v>
      </c>
      <c r="J906" s="177"/>
      <c r="K906" s="178">
        <f>ROUND(E906*J906,2)</f>
        <v>0</v>
      </c>
      <c r="L906" s="178">
        <v>21</v>
      </c>
      <c r="M906" s="178">
        <f>G906*(1+L906/100)</f>
        <v>0</v>
      </c>
      <c r="N906" s="176">
        <v>0</v>
      </c>
      <c r="O906" s="176">
        <f>ROUND(E906*N906,2)</f>
        <v>0</v>
      </c>
      <c r="P906" s="176">
        <v>0</v>
      </c>
      <c r="Q906" s="176">
        <f>ROUND(E906*P906,2)</f>
        <v>0</v>
      </c>
      <c r="R906" s="178"/>
      <c r="S906" s="178" t="s">
        <v>265</v>
      </c>
      <c r="T906" s="179" t="s">
        <v>246</v>
      </c>
      <c r="U906" s="158">
        <v>0</v>
      </c>
      <c r="V906" s="158">
        <f>ROUND(E906*U906,2)</f>
        <v>0</v>
      </c>
      <c r="W906" s="158"/>
      <c r="X906" s="158" t="s">
        <v>304</v>
      </c>
      <c r="Y906" s="147"/>
      <c r="Z906" s="147"/>
      <c r="AA906" s="147"/>
      <c r="AB906" s="147"/>
      <c r="AC906" s="147"/>
      <c r="AD906" s="147"/>
      <c r="AE906" s="147"/>
      <c r="AF906" s="147"/>
      <c r="AG906" s="147" t="s">
        <v>305</v>
      </c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249"/>
      <c r="D907" s="250"/>
      <c r="E907" s="250"/>
      <c r="F907" s="250"/>
      <c r="G907" s="250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251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x14ac:dyDescent="0.2">
      <c r="A908" s="163" t="s">
        <v>240</v>
      </c>
      <c r="B908" s="164" t="s">
        <v>108</v>
      </c>
      <c r="C908" s="183" t="s">
        <v>109</v>
      </c>
      <c r="D908" s="165"/>
      <c r="E908" s="166"/>
      <c r="F908" s="167"/>
      <c r="G908" s="167">
        <f>SUMIF(AG909:AG916,"&lt;&gt;NOR",G909:G916)</f>
        <v>0</v>
      </c>
      <c r="H908" s="167"/>
      <c r="I908" s="167">
        <f>SUM(I909:I916)</f>
        <v>0</v>
      </c>
      <c r="J908" s="167"/>
      <c r="K908" s="167">
        <f>SUM(K909:K916)</f>
        <v>0</v>
      </c>
      <c r="L908" s="167"/>
      <c r="M908" s="167">
        <f>SUM(M909:M916)</f>
        <v>0</v>
      </c>
      <c r="N908" s="166"/>
      <c r="O908" s="166">
        <f>SUM(O909:O916)</f>
        <v>0</v>
      </c>
      <c r="P908" s="166"/>
      <c r="Q908" s="166">
        <f>SUM(Q909:Q916)</f>
        <v>0</v>
      </c>
      <c r="R908" s="167"/>
      <c r="S908" s="167"/>
      <c r="T908" s="168"/>
      <c r="U908" s="162"/>
      <c r="V908" s="162">
        <f>SUM(V909:V916)</f>
        <v>174.52</v>
      </c>
      <c r="W908" s="162"/>
      <c r="X908" s="162"/>
      <c r="AG908" t="s">
        <v>241</v>
      </c>
    </row>
    <row r="909" spans="1:60" ht="22.5" outlineLevel="1" x14ac:dyDescent="0.2">
      <c r="A909" s="173">
        <v>124</v>
      </c>
      <c r="B909" s="174" t="s">
        <v>865</v>
      </c>
      <c r="C909" s="184" t="s">
        <v>866</v>
      </c>
      <c r="D909" s="175" t="s">
        <v>324</v>
      </c>
      <c r="E909" s="176">
        <v>92.241849999999999</v>
      </c>
      <c r="F909" s="177"/>
      <c r="G909" s="178">
        <f>ROUND(E909*F909,2)</f>
        <v>0</v>
      </c>
      <c r="H909" s="177"/>
      <c r="I909" s="178">
        <f>ROUND(E909*H909,2)</f>
        <v>0</v>
      </c>
      <c r="J909" s="177"/>
      <c r="K909" s="178">
        <f>ROUND(E909*J909,2)</f>
        <v>0</v>
      </c>
      <c r="L909" s="178">
        <v>21</v>
      </c>
      <c r="M909" s="178">
        <f>G909*(1+L909/100)</f>
        <v>0</v>
      </c>
      <c r="N909" s="176">
        <v>0</v>
      </c>
      <c r="O909" s="176">
        <f>ROUND(E909*N909,2)</f>
        <v>0</v>
      </c>
      <c r="P909" s="176">
        <v>0</v>
      </c>
      <c r="Q909" s="176">
        <f>ROUND(E909*P909,2)</f>
        <v>0</v>
      </c>
      <c r="R909" s="178" t="s">
        <v>316</v>
      </c>
      <c r="S909" s="178" t="s">
        <v>245</v>
      </c>
      <c r="T909" s="179" t="s">
        <v>310</v>
      </c>
      <c r="U909" s="158">
        <v>1.8919999999999999</v>
      </c>
      <c r="V909" s="158">
        <f>ROUND(E909*U909,2)</f>
        <v>174.52</v>
      </c>
      <c r="W909" s="158"/>
      <c r="X909" s="158" t="s">
        <v>867</v>
      </c>
      <c r="Y909" s="147"/>
      <c r="Z909" s="147"/>
      <c r="AA909" s="147"/>
      <c r="AB909" s="147"/>
      <c r="AC909" s="147"/>
      <c r="AD909" s="147"/>
      <c r="AE909" s="147"/>
      <c r="AF909" s="147"/>
      <c r="AG909" s="147" t="s">
        <v>868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260" t="s">
        <v>869</v>
      </c>
      <c r="D910" s="261"/>
      <c r="E910" s="261"/>
      <c r="F910" s="261"/>
      <c r="G910" s="261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318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85" t="s">
        <v>870</v>
      </c>
      <c r="D911" s="160"/>
      <c r="E911" s="161"/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299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ht="22.5" outlineLevel="1" x14ac:dyDescent="0.2">
      <c r="A912" s="154"/>
      <c r="B912" s="155"/>
      <c r="C912" s="185" t="s">
        <v>871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299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22.5" outlineLevel="1" x14ac:dyDescent="0.2">
      <c r="A913" s="154"/>
      <c r="B913" s="155"/>
      <c r="C913" s="185" t="s">
        <v>872</v>
      </c>
      <c r="D913" s="160"/>
      <c r="E913" s="161"/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299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5" t="s">
        <v>873</v>
      </c>
      <c r="D914" s="160"/>
      <c r="E914" s="161"/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299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5" t="s">
        <v>874</v>
      </c>
      <c r="D915" s="160"/>
      <c r="E915" s="161">
        <v>92.241849999999999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299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245"/>
      <c r="D916" s="246"/>
      <c r="E916" s="246"/>
      <c r="F916" s="246"/>
      <c r="G916" s="246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251</v>
      </c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x14ac:dyDescent="0.2">
      <c r="A917" s="163" t="s">
        <v>240</v>
      </c>
      <c r="B917" s="164" t="s">
        <v>110</v>
      </c>
      <c r="C917" s="183" t="s">
        <v>111</v>
      </c>
      <c r="D917" s="165"/>
      <c r="E917" s="166"/>
      <c r="F917" s="167"/>
      <c r="G917" s="167">
        <f>SUMIF(AG918:AG923,"&lt;&gt;NOR",G918:G923)</f>
        <v>0</v>
      </c>
      <c r="H917" s="167"/>
      <c r="I917" s="167">
        <f>SUM(I918:I923)</f>
        <v>0</v>
      </c>
      <c r="J917" s="167"/>
      <c r="K917" s="167">
        <f>SUM(K918:K923)</f>
        <v>0</v>
      </c>
      <c r="L917" s="167"/>
      <c r="M917" s="167">
        <f>SUM(M918:M923)</f>
        <v>0</v>
      </c>
      <c r="N917" s="166"/>
      <c r="O917" s="166">
        <f>SUM(O918:O923)</f>
        <v>0</v>
      </c>
      <c r="P917" s="166"/>
      <c r="Q917" s="166">
        <f>SUM(Q918:Q923)</f>
        <v>0</v>
      </c>
      <c r="R917" s="167"/>
      <c r="S917" s="167"/>
      <c r="T917" s="168"/>
      <c r="U917" s="162"/>
      <c r="V917" s="162">
        <f>SUM(V918:V923)</f>
        <v>0</v>
      </c>
      <c r="W917" s="162"/>
      <c r="X917" s="162"/>
      <c r="AG917" t="s">
        <v>241</v>
      </c>
    </row>
    <row r="918" spans="1:60" outlineLevel="1" x14ac:dyDescent="0.2">
      <c r="A918" s="173">
        <v>125</v>
      </c>
      <c r="B918" s="174" t="s">
        <v>875</v>
      </c>
      <c r="C918" s="184" t="s">
        <v>876</v>
      </c>
      <c r="D918" s="175" t="s">
        <v>373</v>
      </c>
      <c r="E918" s="176">
        <v>2</v>
      </c>
      <c r="F918" s="177"/>
      <c r="G918" s="178">
        <f>ROUND(E918*F918,2)</f>
        <v>0</v>
      </c>
      <c r="H918" s="177"/>
      <c r="I918" s="178">
        <f>ROUND(E918*H918,2)</f>
        <v>0</v>
      </c>
      <c r="J918" s="177"/>
      <c r="K918" s="178">
        <f>ROUND(E918*J918,2)</f>
        <v>0</v>
      </c>
      <c r="L918" s="178">
        <v>21</v>
      </c>
      <c r="M918" s="178">
        <f>G918*(1+L918/100)</f>
        <v>0</v>
      </c>
      <c r="N918" s="176">
        <v>0</v>
      </c>
      <c r="O918" s="176">
        <f>ROUND(E918*N918,2)</f>
        <v>0</v>
      </c>
      <c r="P918" s="176">
        <v>0</v>
      </c>
      <c r="Q918" s="176">
        <f>ROUND(E918*P918,2)</f>
        <v>0</v>
      </c>
      <c r="R918" s="178"/>
      <c r="S918" s="178" t="s">
        <v>265</v>
      </c>
      <c r="T918" s="179" t="s">
        <v>246</v>
      </c>
      <c r="U918" s="158">
        <v>0</v>
      </c>
      <c r="V918" s="158">
        <f>ROUND(E918*U918,2)</f>
        <v>0</v>
      </c>
      <c r="W918" s="158"/>
      <c r="X918" s="158" t="s">
        <v>304</v>
      </c>
      <c r="Y918" s="147"/>
      <c r="Z918" s="147"/>
      <c r="AA918" s="147"/>
      <c r="AB918" s="147"/>
      <c r="AC918" s="147"/>
      <c r="AD918" s="147"/>
      <c r="AE918" s="147"/>
      <c r="AF918" s="147"/>
      <c r="AG918" s="147" t="s">
        <v>305</v>
      </c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249"/>
      <c r="D919" s="250"/>
      <c r="E919" s="250"/>
      <c r="F919" s="250"/>
      <c r="G919" s="250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251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73">
        <v>126</v>
      </c>
      <c r="B920" s="174" t="s">
        <v>877</v>
      </c>
      <c r="C920" s="184" t="s">
        <v>878</v>
      </c>
      <c r="D920" s="175" t="s">
        <v>373</v>
      </c>
      <c r="E920" s="176">
        <v>20</v>
      </c>
      <c r="F920" s="177"/>
      <c r="G920" s="178">
        <f>ROUND(E920*F920,2)</f>
        <v>0</v>
      </c>
      <c r="H920" s="177"/>
      <c r="I920" s="178">
        <f>ROUND(E920*H920,2)</f>
        <v>0</v>
      </c>
      <c r="J920" s="177"/>
      <c r="K920" s="178">
        <f>ROUND(E920*J920,2)</f>
        <v>0</v>
      </c>
      <c r="L920" s="178">
        <v>21</v>
      </c>
      <c r="M920" s="178">
        <f>G920*(1+L920/100)</f>
        <v>0</v>
      </c>
      <c r="N920" s="176">
        <v>0</v>
      </c>
      <c r="O920" s="176">
        <f>ROUND(E920*N920,2)</f>
        <v>0</v>
      </c>
      <c r="P920" s="176">
        <v>0</v>
      </c>
      <c r="Q920" s="176">
        <f>ROUND(E920*P920,2)</f>
        <v>0</v>
      </c>
      <c r="R920" s="178"/>
      <c r="S920" s="178" t="s">
        <v>265</v>
      </c>
      <c r="T920" s="179" t="s">
        <v>246</v>
      </c>
      <c r="U920" s="158">
        <v>0</v>
      </c>
      <c r="V920" s="158">
        <f>ROUND(E920*U920,2)</f>
        <v>0</v>
      </c>
      <c r="W920" s="158"/>
      <c r="X920" s="158" t="s">
        <v>304</v>
      </c>
      <c r="Y920" s="147"/>
      <c r="Z920" s="147"/>
      <c r="AA920" s="147"/>
      <c r="AB920" s="147"/>
      <c r="AC920" s="147"/>
      <c r="AD920" s="147"/>
      <c r="AE920" s="147"/>
      <c r="AF920" s="147"/>
      <c r="AG920" s="147" t="s">
        <v>305</v>
      </c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249"/>
      <c r="D921" s="250"/>
      <c r="E921" s="250"/>
      <c r="F921" s="250"/>
      <c r="G921" s="250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251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73">
        <v>127</v>
      </c>
      <c r="B922" s="174" t="s">
        <v>879</v>
      </c>
      <c r="C922" s="184" t="s">
        <v>880</v>
      </c>
      <c r="D922" s="175" t="s">
        <v>244</v>
      </c>
      <c r="E922" s="176">
        <v>1</v>
      </c>
      <c r="F922" s="177"/>
      <c r="G922" s="178">
        <f>ROUND(E922*F922,2)</f>
        <v>0</v>
      </c>
      <c r="H922" s="177"/>
      <c r="I922" s="178">
        <f>ROUND(E922*H922,2)</f>
        <v>0</v>
      </c>
      <c r="J922" s="177"/>
      <c r="K922" s="178">
        <f>ROUND(E922*J922,2)</f>
        <v>0</v>
      </c>
      <c r="L922" s="178">
        <v>21</v>
      </c>
      <c r="M922" s="178">
        <f>G922*(1+L922/100)</f>
        <v>0</v>
      </c>
      <c r="N922" s="176">
        <v>0</v>
      </c>
      <c r="O922" s="176">
        <f>ROUND(E922*N922,2)</f>
        <v>0</v>
      </c>
      <c r="P922" s="176">
        <v>0</v>
      </c>
      <c r="Q922" s="176">
        <f>ROUND(E922*P922,2)</f>
        <v>0</v>
      </c>
      <c r="R922" s="178"/>
      <c r="S922" s="178" t="s">
        <v>265</v>
      </c>
      <c r="T922" s="179" t="s">
        <v>246</v>
      </c>
      <c r="U922" s="158">
        <v>0</v>
      </c>
      <c r="V922" s="158">
        <f>ROUND(E922*U922,2)</f>
        <v>0</v>
      </c>
      <c r="W922" s="158"/>
      <c r="X922" s="158" t="s">
        <v>304</v>
      </c>
      <c r="Y922" s="147"/>
      <c r="Z922" s="147"/>
      <c r="AA922" s="147"/>
      <c r="AB922" s="147"/>
      <c r="AC922" s="147"/>
      <c r="AD922" s="147"/>
      <c r="AE922" s="147"/>
      <c r="AF922" s="147"/>
      <c r="AG922" s="147" t="s">
        <v>305</v>
      </c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249"/>
      <c r="D923" s="250"/>
      <c r="E923" s="250"/>
      <c r="F923" s="250"/>
      <c r="G923" s="250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251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x14ac:dyDescent="0.2">
      <c r="A924" s="163" t="s">
        <v>240</v>
      </c>
      <c r="B924" s="164" t="s">
        <v>116</v>
      </c>
      <c r="C924" s="183" t="s">
        <v>117</v>
      </c>
      <c r="D924" s="165"/>
      <c r="E924" s="166"/>
      <c r="F924" s="167"/>
      <c r="G924" s="167">
        <f>SUMIF(AG925:AG936,"&lt;&gt;NOR",G925:G936)</f>
        <v>0</v>
      </c>
      <c r="H924" s="167"/>
      <c r="I924" s="167">
        <f>SUM(I925:I936)</f>
        <v>0</v>
      </c>
      <c r="J924" s="167"/>
      <c r="K924" s="167">
        <f>SUM(K925:K936)</f>
        <v>0</v>
      </c>
      <c r="L924" s="167"/>
      <c r="M924" s="167">
        <f>SUM(M925:M936)</f>
        <v>0</v>
      </c>
      <c r="N924" s="166"/>
      <c r="O924" s="166">
        <f>SUM(O925:O936)</f>
        <v>7.0000000000000007E-2</v>
      </c>
      <c r="P924" s="166"/>
      <c r="Q924" s="166">
        <f>SUM(Q925:Q936)</f>
        <v>0</v>
      </c>
      <c r="R924" s="167"/>
      <c r="S924" s="167"/>
      <c r="T924" s="168"/>
      <c r="U924" s="162"/>
      <c r="V924" s="162">
        <f>SUM(V925:V936)</f>
        <v>6.89</v>
      </c>
      <c r="W924" s="162"/>
      <c r="X924" s="162"/>
      <c r="AG924" t="s">
        <v>241</v>
      </c>
    </row>
    <row r="925" spans="1:60" outlineLevel="1" x14ac:dyDescent="0.2">
      <c r="A925" s="173">
        <v>128</v>
      </c>
      <c r="B925" s="174" t="s">
        <v>881</v>
      </c>
      <c r="C925" s="184" t="s">
        <v>882</v>
      </c>
      <c r="D925" s="175" t="s">
        <v>308</v>
      </c>
      <c r="E925" s="176">
        <v>17.664000000000001</v>
      </c>
      <c r="F925" s="177"/>
      <c r="G925" s="178">
        <f>ROUND(E925*F925,2)</f>
        <v>0</v>
      </c>
      <c r="H925" s="177"/>
      <c r="I925" s="178">
        <f>ROUND(E925*H925,2)</f>
        <v>0</v>
      </c>
      <c r="J925" s="177"/>
      <c r="K925" s="178">
        <f>ROUND(E925*J925,2)</f>
        <v>0</v>
      </c>
      <c r="L925" s="178">
        <v>21</v>
      </c>
      <c r="M925" s="178">
        <f>G925*(1+L925/100)</f>
        <v>0</v>
      </c>
      <c r="N925" s="176">
        <v>3.6800000000000001E-3</v>
      </c>
      <c r="O925" s="176">
        <f>ROUND(E925*N925,2)</f>
        <v>7.0000000000000007E-2</v>
      </c>
      <c r="P925" s="176">
        <v>0</v>
      </c>
      <c r="Q925" s="176">
        <f>ROUND(E925*P925,2)</f>
        <v>0</v>
      </c>
      <c r="R925" s="178"/>
      <c r="S925" s="178" t="s">
        <v>265</v>
      </c>
      <c r="T925" s="179" t="s">
        <v>246</v>
      </c>
      <c r="U925" s="158">
        <v>0.39</v>
      </c>
      <c r="V925" s="158">
        <f>ROUND(E925*U925,2)</f>
        <v>6.89</v>
      </c>
      <c r="W925" s="158"/>
      <c r="X925" s="158" t="s">
        <v>304</v>
      </c>
      <c r="Y925" s="147"/>
      <c r="Z925" s="147"/>
      <c r="AA925" s="147"/>
      <c r="AB925" s="147"/>
      <c r="AC925" s="147"/>
      <c r="AD925" s="147"/>
      <c r="AE925" s="147"/>
      <c r="AF925" s="147"/>
      <c r="AG925" s="147" t="s">
        <v>305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251" t="s">
        <v>883</v>
      </c>
      <c r="D926" s="252"/>
      <c r="E926" s="252"/>
      <c r="F926" s="252"/>
      <c r="G926" s="252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250</v>
      </c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5" t="s">
        <v>605</v>
      </c>
      <c r="D927" s="160"/>
      <c r="E927" s="161"/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299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5" t="s">
        <v>608</v>
      </c>
      <c r="D928" s="160"/>
      <c r="E928" s="161"/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299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5" t="s">
        <v>385</v>
      </c>
      <c r="D929" s="160"/>
      <c r="E929" s="161">
        <v>9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299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5" t="s">
        <v>884</v>
      </c>
      <c r="D930" s="160"/>
      <c r="E930" s="161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299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5" t="s">
        <v>885</v>
      </c>
      <c r="D931" s="160"/>
      <c r="E931" s="161"/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299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5" t="s">
        <v>886</v>
      </c>
      <c r="D932" s="160"/>
      <c r="E932" s="161">
        <v>8.6639999999999997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299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245"/>
      <c r="D933" s="246"/>
      <c r="E933" s="246"/>
      <c r="F933" s="246"/>
      <c r="G933" s="246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251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>
        <v>129</v>
      </c>
      <c r="B934" s="155" t="s">
        <v>887</v>
      </c>
      <c r="C934" s="189" t="s">
        <v>888</v>
      </c>
      <c r="D934" s="156" t="s">
        <v>0</v>
      </c>
      <c r="E934" s="181"/>
      <c r="F934" s="159"/>
      <c r="G934" s="158">
        <f>ROUND(E934*F934,2)</f>
        <v>0</v>
      </c>
      <c r="H934" s="159"/>
      <c r="I934" s="158">
        <f>ROUND(E934*H934,2)</f>
        <v>0</v>
      </c>
      <c r="J934" s="159"/>
      <c r="K934" s="158">
        <f>ROUND(E934*J934,2)</f>
        <v>0</v>
      </c>
      <c r="L934" s="158">
        <v>21</v>
      </c>
      <c r="M934" s="158">
        <f>G934*(1+L934/100)</f>
        <v>0</v>
      </c>
      <c r="N934" s="157">
        <v>0</v>
      </c>
      <c r="O934" s="157">
        <f>ROUND(E934*N934,2)</f>
        <v>0</v>
      </c>
      <c r="P934" s="157">
        <v>0</v>
      </c>
      <c r="Q934" s="157">
        <f>ROUND(E934*P934,2)</f>
        <v>0</v>
      </c>
      <c r="R934" s="158" t="s">
        <v>889</v>
      </c>
      <c r="S934" s="158" t="s">
        <v>245</v>
      </c>
      <c r="T934" s="158" t="s">
        <v>310</v>
      </c>
      <c r="U934" s="158">
        <v>0</v>
      </c>
      <c r="V934" s="158">
        <f>ROUND(E934*U934,2)</f>
        <v>0</v>
      </c>
      <c r="W934" s="158"/>
      <c r="X934" s="158" t="s">
        <v>867</v>
      </c>
      <c r="Y934" s="147"/>
      <c r="Z934" s="147"/>
      <c r="AA934" s="147"/>
      <c r="AB934" s="147"/>
      <c r="AC934" s="147"/>
      <c r="AD934" s="147"/>
      <c r="AE934" s="147"/>
      <c r="AF934" s="147"/>
      <c r="AG934" s="147" t="s">
        <v>868</v>
      </c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262" t="s">
        <v>890</v>
      </c>
      <c r="D935" s="263"/>
      <c r="E935" s="263"/>
      <c r="F935" s="263"/>
      <c r="G935" s="263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318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245"/>
      <c r="D936" s="246"/>
      <c r="E936" s="246"/>
      <c r="F936" s="246"/>
      <c r="G936" s="246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251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x14ac:dyDescent="0.2">
      <c r="A937" s="163" t="s">
        <v>240</v>
      </c>
      <c r="B937" s="164" t="s">
        <v>118</v>
      </c>
      <c r="C937" s="183" t="s">
        <v>119</v>
      </c>
      <c r="D937" s="165"/>
      <c r="E937" s="166"/>
      <c r="F937" s="167"/>
      <c r="G937" s="167">
        <f>SUMIF(AG938:AG946,"&lt;&gt;NOR",G938:G946)</f>
        <v>0</v>
      </c>
      <c r="H937" s="167"/>
      <c r="I937" s="167">
        <f>SUM(I938:I946)</f>
        <v>0</v>
      </c>
      <c r="J937" s="167"/>
      <c r="K937" s="167">
        <f>SUM(K938:K946)</f>
        <v>0</v>
      </c>
      <c r="L937" s="167"/>
      <c r="M937" s="167">
        <f>SUM(M938:M946)</f>
        <v>0</v>
      </c>
      <c r="N937" s="166"/>
      <c r="O937" s="166">
        <f>SUM(O938:O946)</f>
        <v>0</v>
      </c>
      <c r="P937" s="166"/>
      <c r="Q937" s="166">
        <f>SUM(Q938:Q946)</f>
        <v>0</v>
      </c>
      <c r="R937" s="167"/>
      <c r="S937" s="167"/>
      <c r="T937" s="168"/>
      <c r="U937" s="162"/>
      <c r="V937" s="162">
        <f>SUM(V938:V946)</f>
        <v>0</v>
      </c>
      <c r="W937" s="162"/>
      <c r="X937" s="162"/>
      <c r="AG937" t="s">
        <v>241</v>
      </c>
    </row>
    <row r="938" spans="1:60" ht="22.5" outlineLevel="1" x14ac:dyDescent="0.2">
      <c r="A938" s="173">
        <v>130</v>
      </c>
      <c r="B938" s="174" t="s">
        <v>891</v>
      </c>
      <c r="C938" s="184" t="s">
        <v>892</v>
      </c>
      <c r="D938" s="175" t="s">
        <v>569</v>
      </c>
      <c r="E938" s="176">
        <v>5</v>
      </c>
      <c r="F938" s="177"/>
      <c r="G938" s="178">
        <f>ROUND(E938*F938,2)</f>
        <v>0</v>
      </c>
      <c r="H938" s="177"/>
      <c r="I938" s="178">
        <f>ROUND(E938*H938,2)</f>
        <v>0</v>
      </c>
      <c r="J938" s="177"/>
      <c r="K938" s="178">
        <f>ROUND(E938*J938,2)</f>
        <v>0</v>
      </c>
      <c r="L938" s="178">
        <v>21</v>
      </c>
      <c r="M938" s="178">
        <f>G938*(1+L938/100)</f>
        <v>0</v>
      </c>
      <c r="N938" s="176">
        <v>0</v>
      </c>
      <c r="O938" s="176">
        <f>ROUND(E938*N938,2)</f>
        <v>0</v>
      </c>
      <c r="P938" s="176">
        <v>0</v>
      </c>
      <c r="Q938" s="176">
        <f>ROUND(E938*P938,2)</f>
        <v>0</v>
      </c>
      <c r="R938" s="178"/>
      <c r="S938" s="178" t="s">
        <v>265</v>
      </c>
      <c r="T938" s="179" t="s">
        <v>246</v>
      </c>
      <c r="U938" s="158">
        <v>0</v>
      </c>
      <c r="V938" s="158">
        <f>ROUND(E938*U938,2)</f>
        <v>0</v>
      </c>
      <c r="W938" s="158"/>
      <c r="X938" s="158" t="s">
        <v>304</v>
      </c>
      <c r="Y938" s="147"/>
      <c r="Z938" s="147"/>
      <c r="AA938" s="147"/>
      <c r="AB938" s="147"/>
      <c r="AC938" s="147"/>
      <c r="AD938" s="147"/>
      <c r="AE938" s="147"/>
      <c r="AF938" s="147"/>
      <c r="AG938" s="147" t="s">
        <v>305</v>
      </c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85" t="s">
        <v>893</v>
      </c>
      <c r="D939" s="160"/>
      <c r="E939" s="161"/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299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5" t="s">
        <v>894</v>
      </c>
      <c r="D940" s="160"/>
      <c r="E940" s="161"/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299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5" t="s">
        <v>895</v>
      </c>
      <c r="D941" s="160"/>
      <c r="E941" s="161"/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299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5" t="s">
        <v>896</v>
      </c>
      <c r="D942" s="160"/>
      <c r="E942" s="161">
        <v>5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299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245"/>
      <c r="D943" s="246"/>
      <c r="E943" s="246"/>
      <c r="F943" s="246"/>
      <c r="G943" s="246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251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>
        <v>131</v>
      </c>
      <c r="B944" s="155" t="s">
        <v>897</v>
      </c>
      <c r="C944" s="189" t="s">
        <v>898</v>
      </c>
      <c r="D944" s="156" t="s">
        <v>0</v>
      </c>
      <c r="E944" s="181"/>
      <c r="F944" s="159"/>
      <c r="G944" s="158">
        <f>ROUND(E944*F944,2)</f>
        <v>0</v>
      </c>
      <c r="H944" s="159"/>
      <c r="I944" s="158">
        <f>ROUND(E944*H944,2)</f>
        <v>0</v>
      </c>
      <c r="J944" s="159"/>
      <c r="K944" s="158">
        <f>ROUND(E944*J944,2)</f>
        <v>0</v>
      </c>
      <c r="L944" s="158">
        <v>21</v>
      </c>
      <c r="M944" s="158">
        <f>G944*(1+L944/100)</f>
        <v>0</v>
      </c>
      <c r="N944" s="157">
        <v>0</v>
      </c>
      <c r="O944" s="157">
        <f>ROUND(E944*N944,2)</f>
        <v>0</v>
      </c>
      <c r="P944" s="157">
        <v>0</v>
      </c>
      <c r="Q944" s="157">
        <f>ROUND(E944*P944,2)</f>
        <v>0</v>
      </c>
      <c r="R944" s="158" t="s">
        <v>889</v>
      </c>
      <c r="S944" s="158" t="s">
        <v>245</v>
      </c>
      <c r="T944" s="158" t="s">
        <v>310</v>
      </c>
      <c r="U944" s="158">
        <v>0</v>
      </c>
      <c r="V944" s="158">
        <f>ROUND(E944*U944,2)</f>
        <v>0</v>
      </c>
      <c r="W944" s="158"/>
      <c r="X944" s="158" t="s">
        <v>867</v>
      </c>
      <c r="Y944" s="147"/>
      <c r="Z944" s="147"/>
      <c r="AA944" s="147"/>
      <c r="AB944" s="147"/>
      <c r="AC944" s="147"/>
      <c r="AD944" s="147"/>
      <c r="AE944" s="147"/>
      <c r="AF944" s="147"/>
      <c r="AG944" s="147" t="s">
        <v>868</v>
      </c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262" t="s">
        <v>899</v>
      </c>
      <c r="D945" s="263"/>
      <c r="E945" s="263"/>
      <c r="F945" s="263"/>
      <c r="G945" s="263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318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245"/>
      <c r="D946" s="246"/>
      <c r="E946" s="246"/>
      <c r="F946" s="246"/>
      <c r="G946" s="246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251</v>
      </c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x14ac:dyDescent="0.2">
      <c r="A947" s="163" t="s">
        <v>240</v>
      </c>
      <c r="B947" s="164" t="s">
        <v>120</v>
      </c>
      <c r="C947" s="183" t="s">
        <v>121</v>
      </c>
      <c r="D947" s="165"/>
      <c r="E947" s="166"/>
      <c r="F947" s="167"/>
      <c r="G947" s="167">
        <f>SUMIF(AG948:AG1013,"&lt;&gt;NOR",G948:G1013)</f>
        <v>0</v>
      </c>
      <c r="H947" s="167"/>
      <c r="I947" s="167">
        <f>SUM(I948:I1013)</f>
        <v>0</v>
      </c>
      <c r="J947" s="167"/>
      <c r="K947" s="167">
        <f>SUM(K948:K1013)</f>
        <v>0</v>
      </c>
      <c r="L947" s="167"/>
      <c r="M947" s="167">
        <f>SUM(M948:M1013)</f>
        <v>0</v>
      </c>
      <c r="N947" s="166"/>
      <c r="O947" s="166">
        <f>SUM(O948:O1013)</f>
        <v>1.1500000000000001</v>
      </c>
      <c r="P947" s="166"/>
      <c r="Q947" s="166">
        <f>SUM(Q948:Q1013)</f>
        <v>0</v>
      </c>
      <c r="R947" s="167"/>
      <c r="S947" s="167"/>
      <c r="T947" s="168"/>
      <c r="U947" s="162"/>
      <c r="V947" s="162">
        <f>SUM(V948:V1013)</f>
        <v>31.279999999999998</v>
      </c>
      <c r="W947" s="162"/>
      <c r="X947" s="162"/>
      <c r="AG947" t="s">
        <v>241</v>
      </c>
    </row>
    <row r="948" spans="1:60" outlineLevel="1" x14ac:dyDescent="0.2">
      <c r="A948" s="173">
        <v>132</v>
      </c>
      <c r="B948" s="174" t="s">
        <v>900</v>
      </c>
      <c r="C948" s="184" t="s">
        <v>901</v>
      </c>
      <c r="D948" s="175" t="s">
        <v>308</v>
      </c>
      <c r="E948" s="176">
        <v>174.6</v>
      </c>
      <c r="F948" s="177"/>
      <c r="G948" s="178">
        <f>ROUND(E948*F948,2)</f>
        <v>0</v>
      </c>
      <c r="H948" s="177"/>
      <c r="I948" s="178">
        <f>ROUND(E948*H948,2)</f>
        <v>0</v>
      </c>
      <c r="J948" s="177"/>
      <c r="K948" s="178">
        <f>ROUND(E948*J948,2)</f>
        <v>0</v>
      </c>
      <c r="L948" s="178">
        <v>21</v>
      </c>
      <c r="M948" s="178">
        <f>G948*(1+L948/100)</f>
        <v>0</v>
      </c>
      <c r="N948" s="176">
        <v>0</v>
      </c>
      <c r="O948" s="176">
        <f>ROUND(E948*N948,2)</f>
        <v>0</v>
      </c>
      <c r="P948" s="176">
        <v>0</v>
      </c>
      <c r="Q948" s="176">
        <f>ROUND(E948*P948,2)</f>
        <v>0</v>
      </c>
      <c r="R948" s="178" t="s">
        <v>902</v>
      </c>
      <c r="S948" s="178" t="s">
        <v>245</v>
      </c>
      <c r="T948" s="179" t="s">
        <v>310</v>
      </c>
      <c r="U948" s="158">
        <v>0.08</v>
      </c>
      <c r="V948" s="158">
        <f>ROUND(E948*U948,2)</f>
        <v>13.97</v>
      </c>
      <c r="W948" s="158"/>
      <c r="X948" s="158" t="s">
        <v>304</v>
      </c>
      <c r="Y948" s="147"/>
      <c r="Z948" s="147"/>
      <c r="AA948" s="147"/>
      <c r="AB948" s="147"/>
      <c r="AC948" s="147"/>
      <c r="AD948" s="147"/>
      <c r="AE948" s="147"/>
      <c r="AF948" s="147"/>
      <c r="AG948" s="147" t="s">
        <v>305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5" t="s">
        <v>605</v>
      </c>
      <c r="D949" s="160"/>
      <c r="E949" s="161"/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299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5" t="s">
        <v>311</v>
      </c>
      <c r="D950" s="160"/>
      <c r="E950" s="161"/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299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5" t="s">
        <v>606</v>
      </c>
      <c r="D951" s="160"/>
      <c r="E951" s="161"/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299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5" t="s">
        <v>607</v>
      </c>
      <c r="D952" s="160"/>
      <c r="E952" s="161">
        <v>94</v>
      </c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299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5" t="s">
        <v>605</v>
      </c>
      <c r="D953" s="160"/>
      <c r="E953" s="161"/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299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5" t="s">
        <v>608</v>
      </c>
      <c r="D954" s="160"/>
      <c r="E954" s="161"/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299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5" t="s">
        <v>385</v>
      </c>
      <c r="D955" s="160"/>
      <c r="E955" s="161">
        <v>9</v>
      </c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299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5" t="s">
        <v>605</v>
      </c>
      <c r="D956" s="160"/>
      <c r="E956" s="161"/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299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5" t="s">
        <v>311</v>
      </c>
      <c r="D957" s="160"/>
      <c r="E957" s="161"/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299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5" t="s">
        <v>609</v>
      </c>
      <c r="D958" s="160"/>
      <c r="E958" s="161"/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299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5" t="s">
        <v>610</v>
      </c>
      <c r="D959" s="160"/>
      <c r="E959" s="161">
        <v>71.599999999999994</v>
      </c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299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245"/>
      <c r="D960" s="246"/>
      <c r="E960" s="246"/>
      <c r="F960" s="246"/>
      <c r="G960" s="246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251</v>
      </c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ht="22.5" outlineLevel="1" x14ac:dyDescent="0.2">
      <c r="A961" s="173">
        <v>133</v>
      </c>
      <c r="B961" s="174" t="s">
        <v>903</v>
      </c>
      <c r="C961" s="184" t="s">
        <v>904</v>
      </c>
      <c r="D961" s="175" t="s">
        <v>308</v>
      </c>
      <c r="E961" s="176">
        <v>11.0625</v>
      </c>
      <c r="F961" s="177"/>
      <c r="G961" s="178">
        <f>ROUND(E961*F961,2)</f>
        <v>0</v>
      </c>
      <c r="H961" s="177"/>
      <c r="I961" s="178">
        <f>ROUND(E961*H961,2)</f>
        <v>0</v>
      </c>
      <c r="J961" s="177"/>
      <c r="K961" s="178">
        <f>ROUND(E961*J961,2)</f>
        <v>0</v>
      </c>
      <c r="L961" s="178">
        <v>21</v>
      </c>
      <c r="M961" s="178">
        <f>G961*(1+L961/100)</f>
        <v>0</v>
      </c>
      <c r="N961" s="176">
        <v>0</v>
      </c>
      <c r="O961" s="176">
        <f>ROUND(E961*N961,2)</f>
        <v>0</v>
      </c>
      <c r="P961" s="176">
        <v>0</v>
      </c>
      <c r="Q961" s="176">
        <f>ROUND(E961*P961,2)</f>
        <v>0</v>
      </c>
      <c r="R961" s="178" t="s">
        <v>902</v>
      </c>
      <c r="S961" s="178" t="s">
        <v>245</v>
      </c>
      <c r="T961" s="179" t="s">
        <v>310</v>
      </c>
      <c r="U961" s="158">
        <v>0.37440000000000001</v>
      </c>
      <c r="V961" s="158">
        <f>ROUND(E961*U961,2)</f>
        <v>4.1399999999999997</v>
      </c>
      <c r="W961" s="158"/>
      <c r="X961" s="158" t="s">
        <v>304</v>
      </c>
      <c r="Y961" s="147"/>
      <c r="Z961" s="147"/>
      <c r="AA961" s="147"/>
      <c r="AB961" s="147"/>
      <c r="AC961" s="147"/>
      <c r="AD961" s="147"/>
      <c r="AE961" s="147"/>
      <c r="AF961" s="147"/>
      <c r="AG961" s="147" t="s">
        <v>305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5" t="s">
        <v>311</v>
      </c>
      <c r="D962" s="160"/>
      <c r="E962" s="161"/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299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5" t="s">
        <v>577</v>
      </c>
      <c r="D963" s="160"/>
      <c r="E963" s="161"/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299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5" t="s">
        <v>578</v>
      </c>
      <c r="D964" s="160"/>
      <c r="E964" s="161">
        <v>17.212499999999999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299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5" t="s">
        <v>579</v>
      </c>
      <c r="D965" s="160"/>
      <c r="E965" s="161">
        <v>-6.15</v>
      </c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299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245"/>
      <c r="D966" s="246"/>
      <c r="E966" s="246"/>
      <c r="F966" s="246"/>
      <c r="G966" s="246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251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ht="22.5" outlineLevel="1" x14ac:dyDescent="0.2">
      <c r="A967" s="173">
        <v>134</v>
      </c>
      <c r="B967" s="174" t="s">
        <v>905</v>
      </c>
      <c r="C967" s="184" t="s">
        <v>906</v>
      </c>
      <c r="D967" s="175" t="s">
        <v>308</v>
      </c>
      <c r="E967" s="176">
        <v>174.6</v>
      </c>
      <c r="F967" s="177"/>
      <c r="G967" s="178">
        <f>ROUND(E967*F967,2)</f>
        <v>0</v>
      </c>
      <c r="H967" s="177"/>
      <c r="I967" s="178">
        <f>ROUND(E967*H967,2)</f>
        <v>0</v>
      </c>
      <c r="J967" s="177"/>
      <c r="K967" s="178">
        <f>ROUND(E967*J967,2)</f>
        <v>0</v>
      </c>
      <c r="L967" s="178">
        <v>21</v>
      </c>
      <c r="M967" s="178">
        <f>G967*(1+L967/100)</f>
        <v>0</v>
      </c>
      <c r="N967" s="176">
        <v>1.0000000000000001E-5</v>
      </c>
      <c r="O967" s="176">
        <f>ROUND(E967*N967,2)</f>
        <v>0</v>
      </c>
      <c r="P967" s="176">
        <v>0</v>
      </c>
      <c r="Q967" s="176">
        <f>ROUND(E967*P967,2)</f>
        <v>0</v>
      </c>
      <c r="R967" s="178" t="s">
        <v>902</v>
      </c>
      <c r="S967" s="178" t="s">
        <v>245</v>
      </c>
      <c r="T967" s="179" t="s">
        <v>310</v>
      </c>
      <c r="U967" s="158">
        <v>7.0000000000000007E-2</v>
      </c>
      <c r="V967" s="158">
        <f>ROUND(E967*U967,2)</f>
        <v>12.22</v>
      </c>
      <c r="W967" s="158"/>
      <c r="X967" s="158" t="s">
        <v>304</v>
      </c>
      <c r="Y967" s="147"/>
      <c r="Z967" s="147"/>
      <c r="AA967" s="147"/>
      <c r="AB967" s="147"/>
      <c r="AC967" s="147"/>
      <c r="AD967" s="147"/>
      <c r="AE967" s="147"/>
      <c r="AF967" s="147"/>
      <c r="AG967" s="147" t="s">
        <v>305</v>
      </c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5" t="s">
        <v>605</v>
      </c>
      <c r="D968" s="160"/>
      <c r="E968" s="161"/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299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5" t="s">
        <v>311</v>
      </c>
      <c r="D969" s="160"/>
      <c r="E969" s="161"/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299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5" t="s">
        <v>606</v>
      </c>
      <c r="D970" s="160"/>
      <c r="E970" s="161"/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299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5" t="s">
        <v>607</v>
      </c>
      <c r="D971" s="160"/>
      <c r="E971" s="161">
        <v>94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299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5" t="s">
        <v>605</v>
      </c>
      <c r="D972" s="160"/>
      <c r="E972" s="161"/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299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5" t="s">
        <v>608</v>
      </c>
      <c r="D973" s="160"/>
      <c r="E973" s="161"/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299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5" t="s">
        <v>385</v>
      </c>
      <c r="D974" s="160"/>
      <c r="E974" s="161">
        <v>9</v>
      </c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299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5" t="s">
        <v>605</v>
      </c>
      <c r="D975" s="160"/>
      <c r="E975" s="161"/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299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5" t="s">
        <v>311</v>
      </c>
      <c r="D976" s="160"/>
      <c r="E976" s="161"/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299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5" t="s">
        <v>609</v>
      </c>
      <c r="D977" s="160"/>
      <c r="E977" s="161"/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299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5" t="s">
        <v>610</v>
      </c>
      <c r="D978" s="160"/>
      <c r="E978" s="161">
        <v>71.599999999999994</v>
      </c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299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245"/>
      <c r="D979" s="246"/>
      <c r="E979" s="246"/>
      <c r="F979" s="246"/>
      <c r="G979" s="246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251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73">
        <v>135</v>
      </c>
      <c r="B980" s="174" t="s">
        <v>907</v>
      </c>
      <c r="C980" s="184" t="s">
        <v>908</v>
      </c>
      <c r="D980" s="175" t="s">
        <v>308</v>
      </c>
      <c r="E980" s="176">
        <v>23.648599999999998</v>
      </c>
      <c r="F980" s="177"/>
      <c r="G980" s="178">
        <f>ROUND(E980*F980,2)</f>
        <v>0</v>
      </c>
      <c r="H980" s="177"/>
      <c r="I980" s="178">
        <f>ROUND(E980*H980,2)</f>
        <v>0</v>
      </c>
      <c r="J980" s="177"/>
      <c r="K980" s="178">
        <f>ROUND(E980*J980,2)</f>
        <v>0</v>
      </c>
      <c r="L980" s="178">
        <v>21</v>
      </c>
      <c r="M980" s="178">
        <f>G980*(1+L980/100)</f>
        <v>0</v>
      </c>
      <c r="N980" s="176">
        <v>4.0000000000000003E-5</v>
      </c>
      <c r="O980" s="176">
        <f>ROUND(E980*N980,2)</f>
        <v>0</v>
      </c>
      <c r="P980" s="176">
        <v>0</v>
      </c>
      <c r="Q980" s="176">
        <f>ROUND(E980*P980,2)</f>
        <v>0</v>
      </c>
      <c r="R980" s="178"/>
      <c r="S980" s="178" t="s">
        <v>265</v>
      </c>
      <c r="T980" s="179" t="s">
        <v>246</v>
      </c>
      <c r="U980" s="158">
        <v>0.04</v>
      </c>
      <c r="V980" s="158">
        <f>ROUND(E980*U980,2)</f>
        <v>0.95</v>
      </c>
      <c r="W980" s="158"/>
      <c r="X980" s="158" t="s">
        <v>304</v>
      </c>
      <c r="Y980" s="147"/>
      <c r="Z980" s="147"/>
      <c r="AA980" s="147"/>
      <c r="AB980" s="147"/>
      <c r="AC980" s="147"/>
      <c r="AD980" s="147"/>
      <c r="AE980" s="147"/>
      <c r="AF980" s="147"/>
      <c r="AG980" s="147" t="s">
        <v>615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5" t="s">
        <v>311</v>
      </c>
      <c r="D981" s="160"/>
      <c r="E981" s="161"/>
      <c r="F981" s="158"/>
      <c r="G981" s="158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299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85" t="s">
        <v>909</v>
      </c>
      <c r="D982" s="160"/>
      <c r="E982" s="161">
        <v>0.54049999999999998</v>
      </c>
      <c r="F982" s="158"/>
      <c r="G982" s="158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299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85" t="s">
        <v>910</v>
      </c>
      <c r="D983" s="160"/>
      <c r="E983" s="161">
        <v>1.242</v>
      </c>
      <c r="F983" s="158"/>
      <c r="G983" s="158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299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85" t="s">
        <v>911</v>
      </c>
      <c r="D984" s="160"/>
      <c r="E984" s="161">
        <v>7.6089799999999999</v>
      </c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299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85" t="s">
        <v>912</v>
      </c>
      <c r="D985" s="160"/>
      <c r="E985" s="161">
        <v>3.9329999999999998</v>
      </c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299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85" t="s">
        <v>913</v>
      </c>
      <c r="D986" s="160"/>
      <c r="E986" s="161">
        <v>0.93149999999999999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299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85" t="s">
        <v>914</v>
      </c>
      <c r="D987" s="160"/>
      <c r="E987" s="161">
        <v>0.82799999999999996</v>
      </c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299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85" t="s">
        <v>915</v>
      </c>
      <c r="D988" s="160"/>
      <c r="E988" s="161">
        <v>1.1385000000000001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299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85" t="s">
        <v>916</v>
      </c>
      <c r="D989" s="160"/>
      <c r="E989" s="161">
        <v>3.5103800000000001</v>
      </c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299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85" t="s">
        <v>917</v>
      </c>
      <c r="D990" s="160"/>
      <c r="E990" s="161">
        <v>3.9157500000000001</v>
      </c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299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245"/>
      <c r="D991" s="246"/>
      <c r="E991" s="246"/>
      <c r="F991" s="246"/>
      <c r="G991" s="246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251</v>
      </c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ht="22.5" outlineLevel="1" x14ac:dyDescent="0.2">
      <c r="A992" s="173">
        <v>136</v>
      </c>
      <c r="B992" s="174" t="s">
        <v>918</v>
      </c>
      <c r="C992" s="184" t="s">
        <v>919</v>
      </c>
      <c r="D992" s="175" t="s">
        <v>308</v>
      </c>
      <c r="E992" s="176">
        <v>11.28375</v>
      </c>
      <c r="F992" s="177"/>
      <c r="G992" s="178">
        <f>ROUND(E992*F992,2)</f>
        <v>0</v>
      </c>
      <c r="H992" s="177"/>
      <c r="I992" s="178">
        <f>ROUND(E992*H992,2)</f>
        <v>0</v>
      </c>
      <c r="J992" s="177"/>
      <c r="K992" s="178">
        <f>ROUND(E992*J992,2)</f>
        <v>0</v>
      </c>
      <c r="L992" s="178">
        <v>21</v>
      </c>
      <c r="M992" s="178">
        <f>G992*(1+L992/100)</f>
        <v>0</v>
      </c>
      <c r="N992" s="176">
        <v>7.0000000000000001E-3</v>
      </c>
      <c r="O992" s="176">
        <f>ROUND(E992*N992,2)</f>
        <v>0.08</v>
      </c>
      <c r="P992" s="176">
        <v>0</v>
      </c>
      <c r="Q992" s="176">
        <f>ROUND(E992*P992,2)</f>
        <v>0</v>
      </c>
      <c r="R992" s="178" t="s">
        <v>920</v>
      </c>
      <c r="S992" s="178" t="s">
        <v>245</v>
      </c>
      <c r="T992" s="179" t="s">
        <v>310</v>
      </c>
      <c r="U992" s="158">
        <v>0</v>
      </c>
      <c r="V992" s="158">
        <f>ROUND(E992*U992,2)</f>
        <v>0</v>
      </c>
      <c r="W992" s="158"/>
      <c r="X992" s="158" t="s">
        <v>921</v>
      </c>
      <c r="Y992" s="147"/>
      <c r="Z992" s="147"/>
      <c r="AA992" s="147"/>
      <c r="AB992" s="147"/>
      <c r="AC992" s="147"/>
      <c r="AD992" s="147"/>
      <c r="AE992" s="147"/>
      <c r="AF992" s="147"/>
      <c r="AG992" s="147" t="s">
        <v>922</v>
      </c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5" t="s">
        <v>311</v>
      </c>
      <c r="D993" s="160"/>
      <c r="E993" s="161"/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299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85" t="s">
        <v>577</v>
      </c>
      <c r="D994" s="160"/>
      <c r="E994" s="161"/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299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185" t="s">
        <v>923</v>
      </c>
      <c r="D995" s="160"/>
      <c r="E995" s="161">
        <v>17.556750000000001</v>
      </c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299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185" t="s">
        <v>924</v>
      </c>
      <c r="D996" s="160"/>
      <c r="E996" s="161">
        <v>-6.2729999999999997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299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245"/>
      <c r="D997" s="246"/>
      <c r="E997" s="246"/>
      <c r="F997" s="246"/>
      <c r="G997" s="246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251</v>
      </c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33.75" outlineLevel="1" x14ac:dyDescent="0.2">
      <c r="A998" s="173">
        <v>137</v>
      </c>
      <c r="B998" s="174" t="s">
        <v>925</v>
      </c>
      <c r="C998" s="184" t="s">
        <v>926</v>
      </c>
      <c r="D998" s="175" t="s">
        <v>308</v>
      </c>
      <c r="E998" s="176">
        <v>178.09200000000001</v>
      </c>
      <c r="F998" s="177"/>
      <c r="G998" s="178">
        <f>ROUND(E998*F998,2)</f>
        <v>0</v>
      </c>
      <c r="H998" s="177"/>
      <c r="I998" s="178">
        <f>ROUND(E998*H998,2)</f>
        <v>0</v>
      </c>
      <c r="J998" s="177"/>
      <c r="K998" s="178">
        <f>ROUND(E998*J998,2)</f>
        <v>0</v>
      </c>
      <c r="L998" s="178">
        <v>21</v>
      </c>
      <c r="M998" s="178">
        <f>G998*(1+L998/100)</f>
        <v>0</v>
      </c>
      <c r="N998" s="176">
        <v>6.0000000000000001E-3</v>
      </c>
      <c r="O998" s="176">
        <f>ROUND(E998*N998,2)</f>
        <v>1.07</v>
      </c>
      <c r="P998" s="176">
        <v>0</v>
      </c>
      <c r="Q998" s="176">
        <f>ROUND(E998*P998,2)</f>
        <v>0</v>
      </c>
      <c r="R998" s="178" t="s">
        <v>920</v>
      </c>
      <c r="S998" s="178" t="s">
        <v>245</v>
      </c>
      <c r="T998" s="179" t="s">
        <v>310</v>
      </c>
      <c r="U998" s="158">
        <v>0</v>
      </c>
      <c r="V998" s="158">
        <f>ROUND(E998*U998,2)</f>
        <v>0</v>
      </c>
      <c r="W998" s="158"/>
      <c r="X998" s="158" t="s">
        <v>921</v>
      </c>
      <c r="Y998" s="147"/>
      <c r="Z998" s="147"/>
      <c r="AA998" s="147"/>
      <c r="AB998" s="147"/>
      <c r="AC998" s="147"/>
      <c r="AD998" s="147"/>
      <c r="AE998" s="147"/>
      <c r="AF998" s="147"/>
      <c r="AG998" s="147" t="s">
        <v>922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85" t="s">
        <v>605</v>
      </c>
      <c r="D999" s="160"/>
      <c r="E999" s="161"/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299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85" t="s">
        <v>311</v>
      </c>
      <c r="D1000" s="160"/>
      <c r="E1000" s="161"/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299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1" x14ac:dyDescent="0.2">
      <c r="A1001" s="154"/>
      <c r="B1001" s="155"/>
      <c r="C1001" s="185" t="s">
        <v>606</v>
      </c>
      <c r="D1001" s="160"/>
      <c r="E1001" s="161"/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299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5" t="s">
        <v>927</v>
      </c>
      <c r="D1002" s="160"/>
      <c r="E1002" s="161">
        <v>95.88</v>
      </c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299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85" t="s">
        <v>605</v>
      </c>
      <c r="D1003" s="160"/>
      <c r="E1003" s="161"/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299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5" t="s">
        <v>608</v>
      </c>
      <c r="D1004" s="160"/>
      <c r="E1004" s="161"/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299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85" t="s">
        <v>928</v>
      </c>
      <c r="D1005" s="160"/>
      <c r="E1005" s="161">
        <v>9.18</v>
      </c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299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85" t="s">
        <v>605</v>
      </c>
      <c r="D1006" s="160"/>
      <c r="E1006" s="161"/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299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85" t="s">
        <v>311</v>
      </c>
      <c r="D1007" s="160"/>
      <c r="E1007" s="161"/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299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85" t="s">
        <v>609</v>
      </c>
      <c r="D1008" s="160"/>
      <c r="E1008" s="161"/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299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85" t="s">
        <v>929</v>
      </c>
      <c r="D1009" s="160"/>
      <c r="E1009" s="161">
        <v>73.031999999999996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299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245"/>
      <c r="D1010" s="246"/>
      <c r="E1010" s="246"/>
      <c r="F1010" s="246"/>
      <c r="G1010" s="246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251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54">
        <v>138</v>
      </c>
      <c r="B1011" s="155" t="s">
        <v>930</v>
      </c>
      <c r="C1011" s="189" t="s">
        <v>931</v>
      </c>
      <c r="D1011" s="156" t="s">
        <v>0</v>
      </c>
      <c r="E1011" s="181"/>
      <c r="F1011" s="159"/>
      <c r="G1011" s="158">
        <f>ROUND(E1011*F1011,2)</f>
        <v>0</v>
      </c>
      <c r="H1011" s="159"/>
      <c r="I1011" s="158">
        <f>ROUND(E1011*H1011,2)</f>
        <v>0</v>
      </c>
      <c r="J1011" s="159"/>
      <c r="K1011" s="158">
        <f>ROUND(E1011*J1011,2)</f>
        <v>0</v>
      </c>
      <c r="L1011" s="158">
        <v>21</v>
      </c>
      <c r="M1011" s="158">
        <f>G1011*(1+L1011/100)</f>
        <v>0</v>
      </c>
      <c r="N1011" s="157">
        <v>0</v>
      </c>
      <c r="O1011" s="157">
        <f>ROUND(E1011*N1011,2)</f>
        <v>0</v>
      </c>
      <c r="P1011" s="157">
        <v>0</v>
      </c>
      <c r="Q1011" s="157">
        <f>ROUND(E1011*P1011,2)</f>
        <v>0</v>
      </c>
      <c r="R1011" s="158" t="s">
        <v>902</v>
      </c>
      <c r="S1011" s="158" t="s">
        <v>245</v>
      </c>
      <c r="T1011" s="158" t="s">
        <v>310</v>
      </c>
      <c r="U1011" s="158">
        <v>0</v>
      </c>
      <c r="V1011" s="158">
        <f>ROUND(E1011*U1011,2)</f>
        <v>0</v>
      </c>
      <c r="W1011" s="158"/>
      <c r="X1011" s="158" t="s">
        <v>867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868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262" t="s">
        <v>899</v>
      </c>
      <c r="D1012" s="263"/>
      <c r="E1012" s="263"/>
      <c r="F1012" s="263"/>
      <c r="G1012" s="263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318</v>
      </c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245"/>
      <c r="D1013" s="246"/>
      <c r="E1013" s="246"/>
      <c r="F1013" s="246"/>
      <c r="G1013" s="246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251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x14ac:dyDescent="0.2">
      <c r="A1014" s="163" t="s">
        <v>240</v>
      </c>
      <c r="B1014" s="164" t="s">
        <v>134</v>
      </c>
      <c r="C1014" s="183" t="s">
        <v>135</v>
      </c>
      <c r="D1014" s="165"/>
      <c r="E1014" s="166"/>
      <c r="F1014" s="167"/>
      <c r="G1014" s="167">
        <f>SUMIF(AG1015:AG1026,"&lt;&gt;NOR",G1015:G1026)</f>
        <v>0</v>
      </c>
      <c r="H1014" s="167"/>
      <c r="I1014" s="167">
        <f>SUM(I1015:I1026)</f>
        <v>0</v>
      </c>
      <c r="J1014" s="167"/>
      <c r="K1014" s="167">
        <f>SUM(K1015:K1026)</f>
        <v>0</v>
      </c>
      <c r="L1014" s="167"/>
      <c r="M1014" s="167">
        <f>SUM(M1015:M1026)</f>
        <v>0</v>
      </c>
      <c r="N1014" s="166"/>
      <c r="O1014" s="166">
        <f>SUM(O1015:O1026)</f>
        <v>0</v>
      </c>
      <c r="P1014" s="166"/>
      <c r="Q1014" s="166">
        <f>SUM(Q1015:Q1026)</f>
        <v>0</v>
      </c>
      <c r="R1014" s="167"/>
      <c r="S1014" s="167"/>
      <c r="T1014" s="168"/>
      <c r="U1014" s="162"/>
      <c r="V1014" s="162">
        <f>SUM(V1015:V1026)</f>
        <v>0</v>
      </c>
      <c r="W1014" s="162"/>
      <c r="X1014" s="162"/>
      <c r="AG1014" t="s">
        <v>241</v>
      </c>
    </row>
    <row r="1015" spans="1:60" ht="22.5" outlineLevel="1" x14ac:dyDescent="0.2">
      <c r="A1015" s="173">
        <v>139</v>
      </c>
      <c r="B1015" s="174" t="s">
        <v>932</v>
      </c>
      <c r="C1015" s="184" t="s">
        <v>933</v>
      </c>
      <c r="D1015" s="175" t="s">
        <v>934</v>
      </c>
      <c r="E1015" s="176">
        <v>200</v>
      </c>
      <c r="F1015" s="177"/>
      <c r="G1015" s="178">
        <f>ROUND(E1015*F1015,2)</f>
        <v>0</v>
      </c>
      <c r="H1015" s="177"/>
      <c r="I1015" s="178">
        <f>ROUND(E1015*H1015,2)</f>
        <v>0</v>
      </c>
      <c r="J1015" s="177"/>
      <c r="K1015" s="178">
        <f>ROUND(E1015*J1015,2)</f>
        <v>0</v>
      </c>
      <c r="L1015" s="178">
        <v>21</v>
      </c>
      <c r="M1015" s="178">
        <f>G1015*(1+L1015/100)</f>
        <v>0</v>
      </c>
      <c r="N1015" s="176">
        <v>0</v>
      </c>
      <c r="O1015" s="176">
        <f>ROUND(E1015*N1015,2)</f>
        <v>0</v>
      </c>
      <c r="P1015" s="176">
        <v>0</v>
      </c>
      <c r="Q1015" s="176">
        <f>ROUND(E1015*P1015,2)</f>
        <v>0</v>
      </c>
      <c r="R1015" s="178"/>
      <c r="S1015" s="178" t="s">
        <v>265</v>
      </c>
      <c r="T1015" s="179" t="s">
        <v>246</v>
      </c>
      <c r="U1015" s="158">
        <v>0</v>
      </c>
      <c r="V1015" s="158">
        <f>ROUND(E1015*U1015,2)</f>
        <v>0</v>
      </c>
      <c r="W1015" s="158"/>
      <c r="X1015" s="158" t="s">
        <v>304</v>
      </c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305</v>
      </c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85" t="s">
        <v>894</v>
      </c>
      <c r="D1016" s="160"/>
      <c r="E1016" s="161"/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299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85" t="s">
        <v>895</v>
      </c>
      <c r="D1017" s="160"/>
      <c r="E1017" s="161"/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299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85" t="s">
        <v>935</v>
      </c>
      <c r="D1018" s="160"/>
      <c r="E1018" s="161"/>
      <c r="F1018" s="158"/>
      <c r="G1018" s="15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299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85" t="s">
        <v>936</v>
      </c>
      <c r="D1019" s="160"/>
      <c r="E1019" s="161">
        <v>200</v>
      </c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299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245"/>
      <c r="D1020" s="246"/>
      <c r="E1020" s="246"/>
      <c r="F1020" s="246"/>
      <c r="G1020" s="246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251</v>
      </c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2.5" outlineLevel="1" x14ac:dyDescent="0.2">
      <c r="A1021" s="173">
        <v>140</v>
      </c>
      <c r="B1021" s="174" t="s">
        <v>937</v>
      </c>
      <c r="C1021" s="184" t="s">
        <v>938</v>
      </c>
      <c r="D1021" s="175" t="s">
        <v>934</v>
      </c>
      <c r="E1021" s="176">
        <v>200</v>
      </c>
      <c r="F1021" s="177"/>
      <c r="G1021" s="178">
        <f>ROUND(E1021*F1021,2)</f>
        <v>0</v>
      </c>
      <c r="H1021" s="177"/>
      <c r="I1021" s="178">
        <f>ROUND(E1021*H1021,2)</f>
        <v>0</v>
      </c>
      <c r="J1021" s="177"/>
      <c r="K1021" s="178">
        <f>ROUND(E1021*J1021,2)</f>
        <v>0</v>
      </c>
      <c r="L1021" s="178">
        <v>21</v>
      </c>
      <c r="M1021" s="178">
        <f>G1021*(1+L1021/100)</f>
        <v>0</v>
      </c>
      <c r="N1021" s="176">
        <v>0</v>
      </c>
      <c r="O1021" s="176">
        <f>ROUND(E1021*N1021,2)</f>
        <v>0</v>
      </c>
      <c r="P1021" s="176">
        <v>0</v>
      </c>
      <c r="Q1021" s="176">
        <f>ROUND(E1021*P1021,2)</f>
        <v>0</v>
      </c>
      <c r="R1021" s="178"/>
      <c r="S1021" s="178" t="s">
        <v>265</v>
      </c>
      <c r="T1021" s="179" t="s">
        <v>246</v>
      </c>
      <c r="U1021" s="158">
        <v>0</v>
      </c>
      <c r="V1021" s="158">
        <f>ROUND(E1021*U1021,2)</f>
        <v>0</v>
      </c>
      <c r="W1021" s="158"/>
      <c r="X1021" s="158" t="s">
        <v>304</v>
      </c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305</v>
      </c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5" t="s">
        <v>894</v>
      </c>
      <c r="D1022" s="160"/>
      <c r="E1022" s="161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299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85" t="s">
        <v>895</v>
      </c>
      <c r="D1023" s="160"/>
      <c r="E1023" s="161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299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85" t="s">
        <v>935</v>
      </c>
      <c r="D1024" s="160"/>
      <c r="E1024" s="161"/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299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85" t="s">
        <v>936</v>
      </c>
      <c r="D1025" s="160"/>
      <c r="E1025" s="161">
        <v>200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299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245"/>
      <c r="D1026" s="246"/>
      <c r="E1026" s="246"/>
      <c r="F1026" s="246"/>
      <c r="G1026" s="246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251</v>
      </c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x14ac:dyDescent="0.2">
      <c r="A1027" s="163" t="s">
        <v>240</v>
      </c>
      <c r="B1027" s="164" t="s">
        <v>136</v>
      </c>
      <c r="C1027" s="183" t="s">
        <v>137</v>
      </c>
      <c r="D1027" s="165"/>
      <c r="E1027" s="166"/>
      <c r="F1027" s="167"/>
      <c r="G1027" s="167">
        <f>SUMIF(AG1028:AG1034,"&lt;&gt;NOR",G1028:G1034)</f>
        <v>0</v>
      </c>
      <c r="H1027" s="167"/>
      <c r="I1027" s="167">
        <f>SUM(I1028:I1034)</f>
        <v>0</v>
      </c>
      <c r="J1027" s="167"/>
      <c r="K1027" s="167">
        <f>SUM(K1028:K1034)</f>
        <v>0</v>
      </c>
      <c r="L1027" s="167"/>
      <c r="M1027" s="167">
        <f>SUM(M1028:M1034)</f>
        <v>0</v>
      </c>
      <c r="N1027" s="166"/>
      <c r="O1027" s="166">
        <f>SUM(O1028:O1034)</f>
        <v>0</v>
      </c>
      <c r="P1027" s="166"/>
      <c r="Q1027" s="166">
        <f>SUM(Q1028:Q1034)</f>
        <v>0</v>
      </c>
      <c r="R1027" s="167"/>
      <c r="S1027" s="167"/>
      <c r="T1027" s="168"/>
      <c r="U1027" s="162"/>
      <c r="V1027" s="162">
        <f>SUM(V1028:V1034)</f>
        <v>0</v>
      </c>
      <c r="W1027" s="162"/>
      <c r="X1027" s="162"/>
      <c r="AG1027" t="s">
        <v>241</v>
      </c>
    </row>
    <row r="1028" spans="1:60" ht="22.5" outlineLevel="1" x14ac:dyDescent="0.2">
      <c r="A1028" s="173">
        <v>141</v>
      </c>
      <c r="B1028" s="174" t="s">
        <v>939</v>
      </c>
      <c r="C1028" s="184" t="s">
        <v>940</v>
      </c>
      <c r="D1028" s="175" t="s">
        <v>373</v>
      </c>
      <c r="E1028" s="176">
        <v>2</v>
      </c>
      <c r="F1028" s="177"/>
      <c r="G1028" s="178">
        <f>ROUND(E1028*F1028,2)</f>
        <v>0</v>
      </c>
      <c r="H1028" s="177"/>
      <c r="I1028" s="178">
        <f>ROUND(E1028*H1028,2)</f>
        <v>0</v>
      </c>
      <c r="J1028" s="177"/>
      <c r="K1028" s="178">
        <f>ROUND(E1028*J1028,2)</f>
        <v>0</v>
      </c>
      <c r="L1028" s="178">
        <v>21</v>
      </c>
      <c r="M1028" s="178">
        <f>G1028*(1+L1028/100)</f>
        <v>0</v>
      </c>
      <c r="N1028" s="176">
        <v>0</v>
      </c>
      <c r="O1028" s="176">
        <f>ROUND(E1028*N1028,2)</f>
        <v>0</v>
      </c>
      <c r="P1028" s="176">
        <v>0</v>
      </c>
      <c r="Q1028" s="176">
        <f>ROUND(E1028*P1028,2)</f>
        <v>0</v>
      </c>
      <c r="R1028" s="178"/>
      <c r="S1028" s="178" t="s">
        <v>265</v>
      </c>
      <c r="T1028" s="179" t="s">
        <v>246</v>
      </c>
      <c r="U1028" s="158">
        <v>0</v>
      </c>
      <c r="V1028" s="158">
        <f>ROUND(E1028*U1028,2)</f>
        <v>0</v>
      </c>
      <c r="W1028" s="158"/>
      <c r="X1028" s="158" t="s">
        <v>304</v>
      </c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305</v>
      </c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249"/>
      <c r="D1029" s="250"/>
      <c r="E1029" s="250"/>
      <c r="F1029" s="250"/>
      <c r="G1029" s="250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251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ht="22.5" outlineLevel="1" x14ac:dyDescent="0.2">
      <c r="A1030" s="173">
        <v>142</v>
      </c>
      <c r="B1030" s="174" t="s">
        <v>941</v>
      </c>
      <c r="C1030" s="184" t="s">
        <v>942</v>
      </c>
      <c r="D1030" s="175" t="s">
        <v>493</v>
      </c>
      <c r="E1030" s="176">
        <v>3.5</v>
      </c>
      <c r="F1030" s="177"/>
      <c r="G1030" s="178">
        <f>ROUND(E1030*F1030,2)</f>
        <v>0</v>
      </c>
      <c r="H1030" s="177"/>
      <c r="I1030" s="178">
        <f>ROUND(E1030*H1030,2)</f>
        <v>0</v>
      </c>
      <c r="J1030" s="177"/>
      <c r="K1030" s="178">
        <f>ROUND(E1030*J1030,2)</f>
        <v>0</v>
      </c>
      <c r="L1030" s="178">
        <v>21</v>
      </c>
      <c r="M1030" s="178">
        <f>G1030*(1+L1030/100)</f>
        <v>0</v>
      </c>
      <c r="N1030" s="176">
        <v>0</v>
      </c>
      <c r="O1030" s="176">
        <f>ROUND(E1030*N1030,2)</f>
        <v>0</v>
      </c>
      <c r="P1030" s="176">
        <v>0</v>
      </c>
      <c r="Q1030" s="176">
        <f>ROUND(E1030*P1030,2)</f>
        <v>0</v>
      </c>
      <c r="R1030" s="178"/>
      <c r="S1030" s="178" t="s">
        <v>265</v>
      </c>
      <c r="T1030" s="179" t="s">
        <v>246</v>
      </c>
      <c r="U1030" s="158">
        <v>0</v>
      </c>
      <c r="V1030" s="158">
        <f>ROUND(E1030*U1030,2)</f>
        <v>0</v>
      </c>
      <c r="W1030" s="158"/>
      <c r="X1030" s="158" t="s">
        <v>304</v>
      </c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305</v>
      </c>
      <c r="AH1030" s="147"/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249"/>
      <c r="D1031" s="250"/>
      <c r="E1031" s="250"/>
      <c r="F1031" s="250"/>
      <c r="G1031" s="250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251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>
        <v>143</v>
      </c>
      <c r="B1032" s="155" t="s">
        <v>943</v>
      </c>
      <c r="C1032" s="189" t="s">
        <v>944</v>
      </c>
      <c r="D1032" s="156" t="s">
        <v>0</v>
      </c>
      <c r="E1032" s="181"/>
      <c r="F1032" s="159"/>
      <c r="G1032" s="158">
        <f>ROUND(E1032*F1032,2)</f>
        <v>0</v>
      </c>
      <c r="H1032" s="159"/>
      <c r="I1032" s="158">
        <f>ROUND(E1032*H1032,2)</f>
        <v>0</v>
      </c>
      <c r="J1032" s="159"/>
      <c r="K1032" s="158">
        <f>ROUND(E1032*J1032,2)</f>
        <v>0</v>
      </c>
      <c r="L1032" s="158">
        <v>21</v>
      </c>
      <c r="M1032" s="158">
        <f>G1032*(1+L1032/100)</f>
        <v>0</v>
      </c>
      <c r="N1032" s="157">
        <v>0</v>
      </c>
      <c r="O1032" s="157">
        <f>ROUND(E1032*N1032,2)</f>
        <v>0</v>
      </c>
      <c r="P1032" s="157">
        <v>0</v>
      </c>
      <c r="Q1032" s="157">
        <f>ROUND(E1032*P1032,2)</f>
        <v>0</v>
      </c>
      <c r="R1032" s="158" t="s">
        <v>945</v>
      </c>
      <c r="S1032" s="158" t="s">
        <v>245</v>
      </c>
      <c r="T1032" s="158" t="s">
        <v>310</v>
      </c>
      <c r="U1032" s="158">
        <v>0</v>
      </c>
      <c r="V1032" s="158">
        <f>ROUND(E1032*U1032,2)</f>
        <v>0</v>
      </c>
      <c r="W1032" s="158"/>
      <c r="X1032" s="158" t="s">
        <v>867</v>
      </c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868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262" t="s">
        <v>899</v>
      </c>
      <c r="D1033" s="263"/>
      <c r="E1033" s="263"/>
      <c r="F1033" s="263"/>
      <c r="G1033" s="263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318</v>
      </c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245"/>
      <c r="D1034" s="246"/>
      <c r="E1034" s="246"/>
      <c r="F1034" s="246"/>
      <c r="G1034" s="246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251</v>
      </c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x14ac:dyDescent="0.2">
      <c r="A1035" s="163" t="s">
        <v>240</v>
      </c>
      <c r="B1035" s="164" t="s">
        <v>138</v>
      </c>
      <c r="C1035" s="183" t="s">
        <v>139</v>
      </c>
      <c r="D1035" s="165"/>
      <c r="E1035" s="166"/>
      <c r="F1035" s="167"/>
      <c r="G1035" s="167">
        <f>SUMIF(AG1036:AG1058,"&lt;&gt;NOR",G1036:G1058)</f>
        <v>0</v>
      </c>
      <c r="H1035" s="167"/>
      <c r="I1035" s="167">
        <f>SUM(I1036:I1058)</f>
        <v>0</v>
      </c>
      <c r="J1035" s="167"/>
      <c r="K1035" s="167">
        <f>SUM(K1036:K1058)</f>
        <v>0</v>
      </c>
      <c r="L1035" s="167"/>
      <c r="M1035" s="167">
        <f>SUM(M1036:M1058)</f>
        <v>0</v>
      </c>
      <c r="N1035" s="166"/>
      <c r="O1035" s="166">
        <f>SUM(O1036:O1058)</f>
        <v>0</v>
      </c>
      <c r="P1035" s="166"/>
      <c r="Q1035" s="166">
        <f>SUM(Q1036:Q1058)</f>
        <v>0</v>
      </c>
      <c r="R1035" s="167"/>
      <c r="S1035" s="167"/>
      <c r="T1035" s="168"/>
      <c r="U1035" s="162"/>
      <c r="V1035" s="162">
        <f>SUM(V1036:V1058)</f>
        <v>0</v>
      </c>
      <c r="W1035" s="162"/>
      <c r="X1035" s="162"/>
      <c r="AG1035" t="s">
        <v>241</v>
      </c>
    </row>
    <row r="1036" spans="1:60" ht="22.5" outlineLevel="1" x14ac:dyDescent="0.2">
      <c r="A1036" s="173">
        <v>144</v>
      </c>
      <c r="B1036" s="174" t="s">
        <v>946</v>
      </c>
      <c r="C1036" s="184" t="s">
        <v>947</v>
      </c>
      <c r="D1036" s="175" t="s">
        <v>663</v>
      </c>
      <c r="E1036" s="176">
        <v>1</v>
      </c>
      <c r="F1036" s="177"/>
      <c r="G1036" s="178">
        <f>ROUND(E1036*F1036,2)</f>
        <v>0</v>
      </c>
      <c r="H1036" s="177"/>
      <c r="I1036" s="178">
        <f>ROUND(E1036*H1036,2)</f>
        <v>0</v>
      </c>
      <c r="J1036" s="177"/>
      <c r="K1036" s="178">
        <f>ROUND(E1036*J1036,2)</f>
        <v>0</v>
      </c>
      <c r="L1036" s="178">
        <v>21</v>
      </c>
      <c r="M1036" s="178">
        <f>G1036*(1+L1036/100)</f>
        <v>0</v>
      </c>
      <c r="N1036" s="176">
        <v>0</v>
      </c>
      <c r="O1036" s="176">
        <f>ROUND(E1036*N1036,2)</f>
        <v>0</v>
      </c>
      <c r="P1036" s="176">
        <v>0</v>
      </c>
      <c r="Q1036" s="176">
        <f>ROUND(E1036*P1036,2)</f>
        <v>0</v>
      </c>
      <c r="R1036" s="178"/>
      <c r="S1036" s="178" t="s">
        <v>265</v>
      </c>
      <c r="T1036" s="179" t="s">
        <v>246</v>
      </c>
      <c r="U1036" s="158">
        <v>0</v>
      </c>
      <c r="V1036" s="158">
        <f>ROUND(E1036*U1036,2)</f>
        <v>0</v>
      </c>
      <c r="W1036" s="158"/>
      <c r="X1036" s="158" t="s">
        <v>304</v>
      </c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305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249"/>
      <c r="D1037" s="250"/>
      <c r="E1037" s="250"/>
      <c r="F1037" s="250"/>
      <c r="G1037" s="250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251</v>
      </c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ht="22.5" outlineLevel="1" x14ac:dyDescent="0.2">
      <c r="A1038" s="173">
        <v>145</v>
      </c>
      <c r="B1038" s="174" t="s">
        <v>948</v>
      </c>
      <c r="C1038" s="184" t="s">
        <v>949</v>
      </c>
      <c r="D1038" s="175" t="s">
        <v>663</v>
      </c>
      <c r="E1038" s="176">
        <v>1</v>
      </c>
      <c r="F1038" s="177"/>
      <c r="G1038" s="178">
        <f>ROUND(E1038*F1038,2)</f>
        <v>0</v>
      </c>
      <c r="H1038" s="177"/>
      <c r="I1038" s="178">
        <f>ROUND(E1038*H1038,2)</f>
        <v>0</v>
      </c>
      <c r="J1038" s="177"/>
      <c r="K1038" s="178">
        <f>ROUND(E1038*J1038,2)</f>
        <v>0</v>
      </c>
      <c r="L1038" s="178">
        <v>21</v>
      </c>
      <c r="M1038" s="178">
        <f>G1038*(1+L1038/100)</f>
        <v>0</v>
      </c>
      <c r="N1038" s="176">
        <v>0</v>
      </c>
      <c r="O1038" s="176">
        <f>ROUND(E1038*N1038,2)</f>
        <v>0</v>
      </c>
      <c r="P1038" s="176">
        <v>0</v>
      </c>
      <c r="Q1038" s="176">
        <f>ROUND(E1038*P1038,2)</f>
        <v>0</v>
      </c>
      <c r="R1038" s="178"/>
      <c r="S1038" s="178" t="s">
        <v>265</v>
      </c>
      <c r="T1038" s="179" t="s">
        <v>246</v>
      </c>
      <c r="U1038" s="158">
        <v>0</v>
      </c>
      <c r="V1038" s="158">
        <f>ROUND(E1038*U1038,2)</f>
        <v>0</v>
      </c>
      <c r="W1038" s="158"/>
      <c r="X1038" s="158" t="s">
        <v>304</v>
      </c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305</v>
      </c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249"/>
      <c r="D1039" s="250"/>
      <c r="E1039" s="250"/>
      <c r="F1039" s="250"/>
      <c r="G1039" s="250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251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ht="22.5" outlineLevel="1" x14ac:dyDescent="0.2">
      <c r="A1040" s="173">
        <v>146</v>
      </c>
      <c r="B1040" s="174" t="s">
        <v>950</v>
      </c>
      <c r="C1040" s="184" t="s">
        <v>951</v>
      </c>
      <c r="D1040" s="175" t="s">
        <v>663</v>
      </c>
      <c r="E1040" s="176">
        <v>4</v>
      </c>
      <c r="F1040" s="177"/>
      <c r="G1040" s="178">
        <f>ROUND(E1040*F1040,2)</f>
        <v>0</v>
      </c>
      <c r="H1040" s="177"/>
      <c r="I1040" s="178">
        <f>ROUND(E1040*H1040,2)</f>
        <v>0</v>
      </c>
      <c r="J1040" s="177"/>
      <c r="K1040" s="178">
        <f>ROUND(E1040*J1040,2)</f>
        <v>0</v>
      </c>
      <c r="L1040" s="178">
        <v>21</v>
      </c>
      <c r="M1040" s="178">
        <f>G1040*(1+L1040/100)</f>
        <v>0</v>
      </c>
      <c r="N1040" s="176">
        <v>0</v>
      </c>
      <c r="O1040" s="176">
        <f>ROUND(E1040*N1040,2)</f>
        <v>0</v>
      </c>
      <c r="P1040" s="176">
        <v>0</v>
      </c>
      <c r="Q1040" s="176">
        <f>ROUND(E1040*P1040,2)</f>
        <v>0</v>
      </c>
      <c r="R1040" s="178"/>
      <c r="S1040" s="178" t="s">
        <v>265</v>
      </c>
      <c r="T1040" s="179" t="s">
        <v>246</v>
      </c>
      <c r="U1040" s="158">
        <v>0</v>
      </c>
      <c r="V1040" s="158">
        <f>ROUND(E1040*U1040,2)</f>
        <v>0</v>
      </c>
      <c r="W1040" s="158"/>
      <c r="X1040" s="158" t="s">
        <v>304</v>
      </c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305</v>
      </c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249"/>
      <c r="D1041" s="250"/>
      <c r="E1041" s="250"/>
      <c r="F1041" s="250"/>
      <c r="G1041" s="250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251</v>
      </c>
      <c r="AH1041" s="147"/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ht="22.5" outlineLevel="1" x14ac:dyDescent="0.2">
      <c r="A1042" s="173">
        <v>147</v>
      </c>
      <c r="B1042" s="174" t="s">
        <v>952</v>
      </c>
      <c r="C1042" s="184" t="s">
        <v>953</v>
      </c>
      <c r="D1042" s="175" t="s">
        <v>663</v>
      </c>
      <c r="E1042" s="176">
        <v>1</v>
      </c>
      <c r="F1042" s="177"/>
      <c r="G1042" s="178">
        <f>ROUND(E1042*F1042,2)</f>
        <v>0</v>
      </c>
      <c r="H1042" s="177"/>
      <c r="I1042" s="178">
        <f>ROUND(E1042*H1042,2)</f>
        <v>0</v>
      </c>
      <c r="J1042" s="177"/>
      <c r="K1042" s="178">
        <f>ROUND(E1042*J1042,2)</f>
        <v>0</v>
      </c>
      <c r="L1042" s="178">
        <v>21</v>
      </c>
      <c r="M1042" s="178">
        <f>G1042*(1+L1042/100)</f>
        <v>0</v>
      </c>
      <c r="N1042" s="176">
        <v>0</v>
      </c>
      <c r="O1042" s="176">
        <f>ROUND(E1042*N1042,2)</f>
        <v>0</v>
      </c>
      <c r="P1042" s="176">
        <v>0</v>
      </c>
      <c r="Q1042" s="176">
        <f>ROUND(E1042*P1042,2)</f>
        <v>0</v>
      </c>
      <c r="R1042" s="178"/>
      <c r="S1042" s="178" t="s">
        <v>265</v>
      </c>
      <c r="T1042" s="179" t="s">
        <v>246</v>
      </c>
      <c r="U1042" s="158">
        <v>0</v>
      </c>
      <c r="V1042" s="158">
        <f>ROUND(E1042*U1042,2)</f>
        <v>0</v>
      </c>
      <c r="W1042" s="158"/>
      <c r="X1042" s="158" t="s">
        <v>304</v>
      </c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305</v>
      </c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249"/>
      <c r="D1043" s="250"/>
      <c r="E1043" s="250"/>
      <c r="F1043" s="250"/>
      <c r="G1043" s="250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251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ht="22.5" outlineLevel="1" x14ac:dyDescent="0.2">
      <c r="A1044" s="173">
        <v>148</v>
      </c>
      <c r="B1044" s="174" t="s">
        <v>954</v>
      </c>
      <c r="C1044" s="184" t="s">
        <v>953</v>
      </c>
      <c r="D1044" s="175" t="s">
        <v>663</v>
      </c>
      <c r="E1044" s="176">
        <v>1</v>
      </c>
      <c r="F1044" s="177"/>
      <c r="G1044" s="178">
        <f>ROUND(E1044*F1044,2)</f>
        <v>0</v>
      </c>
      <c r="H1044" s="177"/>
      <c r="I1044" s="178">
        <f>ROUND(E1044*H1044,2)</f>
        <v>0</v>
      </c>
      <c r="J1044" s="177"/>
      <c r="K1044" s="178">
        <f>ROUND(E1044*J1044,2)</f>
        <v>0</v>
      </c>
      <c r="L1044" s="178">
        <v>21</v>
      </c>
      <c r="M1044" s="178">
        <f>G1044*(1+L1044/100)</f>
        <v>0</v>
      </c>
      <c r="N1044" s="176">
        <v>0</v>
      </c>
      <c r="O1044" s="176">
        <f>ROUND(E1044*N1044,2)</f>
        <v>0</v>
      </c>
      <c r="P1044" s="176">
        <v>0</v>
      </c>
      <c r="Q1044" s="176">
        <f>ROUND(E1044*P1044,2)</f>
        <v>0</v>
      </c>
      <c r="R1044" s="178"/>
      <c r="S1044" s="178" t="s">
        <v>265</v>
      </c>
      <c r="T1044" s="179" t="s">
        <v>246</v>
      </c>
      <c r="U1044" s="158">
        <v>0</v>
      </c>
      <c r="V1044" s="158">
        <f>ROUND(E1044*U1044,2)</f>
        <v>0</v>
      </c>
      <c r="W1044" s="158"/>
      <c r="X1044" s="158" t="s">
        <v>304</v>
      </c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305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249"/>
      <c r="D1045" s="250"/>
      <c r="E1045" s="250"/>
      <c r="F1045" s="250"/>
      <c r="G1045" s="250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251</v>
      </c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2.5" outlineLevel="1" x14ac:dyDescent="0.2">
      <c r="A1046" s="173">
        <v>149</v>
      </c>
      <c r="B1046" s="174" t="s">
        <v>955</v>
      </c>
      <c r="C1046" s="184" t="s">
        <v>956</v>
      </c>
      <c r="D1046" s="175" t="s">
        <v>663</v>
      </c>
      <c r="E1046" s="176">
        <v>2</v>
      </c>
      <c r="F1046" s="177"/>
      <c r="G1046" s="178">
        <f>ROUND(E1046*F1046,2)</f>
        <v>0</v>
      </c>
      <c r="H1046" s="177"/>
      <c r="I1046" s="178">
        <f>ROUND(E1046*H1046,2)</f>
        <v>0</v>
      </c>
      <c r="J1046" s="177"/>
      <c r="K1046" s="178">
        <f>ROUND(E1046*J1046,2)</f>
        <v>0</v>
      </c>
      <c r="L1046" s="178">
        <v>21</v>
      </c>
      <c r="M1046" s="178">
        <f>G1046*(1+L1046/100)</f>
        <v>0</v>
      </c>
      <c r="N1046" s="176">
        <v>0</v>
      </c>
      <c r="O1046" s="176">
        <f>ROUND(E1046*N1046,2)</f>
        <v>0</v>
      </c>
      <c r="P1046" s="176">
        <v>0</v>
      </c>
      <c r="Q1046" s="176">
        <f>ROUND(E1046*P1046,2)</f>
        <v>0</v>
      </c>
      <c r="R1046" s="178"/>
      <c r="S1046" s="178" t="s">
        <v>265</v>
      </c>
      <c r="T1046" s="179" t="s">
        <v>246</v>
      </c>
      <c r="U1046" s="158">
        <v>0</v>
      </c>
      <c r="V1046" s="158">
        <f>ROUND(E1046*U1046,2)</f>
        <v>0</v>
      </c>
      <c r="W1046" s="158"/>
      <c r="X1046" s="158" t="s">
        <v>304</v>
      </c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305</v>
      </c>
      <c r="AH1046" s="147"/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249"/>
      <c r="D1047" s="250"/>
      <c r="E1047" s="250"/>
      <c r="F1047" s="250"/>
      <c r="G1047" s="250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251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22.5" outlineLevel="1" x14ac:dyDescent="0.2">
      <c r="A1048" s="173">
        <v>150</v>
      </c>
      <c r="B1048" s="174" t="s">
        <v>957</v>
      </c>
      <c r="C1048" s="184" t="s">
        <v>956</v>
      </c>
      <c r="D1048" s="175" t="s">
        <v>663</v>
      </c>
      <c r="E1048" s="176">
        <v>2</v>
      </c>
      <c r="F1048" s="177"/>
      <c r="G1048" s="178">
        <f>ROUND(E1048*F1048,2)</f>
        <v>0</v>
      </c>
      <c r="H1048" s="177"/>
      <c r="I1048" s="178">
        <f>ROUND(E1048*H1048,2)</f>
        <v>0</v>
      </c>
      <c r="J1048" s="177"/>
      <c r="K1048" s="178">
        <f>ROUND(E1048*J1048,2)</f>
        <v>0</v>
      </c>
      <c r="L1048" s="178">
        <v>21</v>
      </c>
      <c r="M1048" s="178">
        <f>G1048*(1+L1048/100)</f>
        <v>0</v>
      </c>
      <c r="N1048" s="176">
        <v>0</v>
      </c>
      <c r="O1048" s="176">
        <f>ROUND(E1048*N1048,2)</f>
        <v>0</v>
      </c>
      <c r="P1048" s="176">
        <v>0</v>
      </c>
      <c r="Q1048" s="176">
        <f>ROUND(E1048*P1048,2)</f>
        <v>0</v>
      </c>
      <c r="R1048" s="178"/>
      <c r="S1048" s="178" t="s">
        <v>265</v>
      </c>
      <c r="T1048" s="179" t="s">
        <v>246</v>
      </c>
      <c r="U1048" s="158">
        <v>0</v>
      </c>
      <c r="V1048" s="158">
        <f>ROUND(E1048*U1048,2)</f>
        <v>0</v>
      </c>
      <c r="W1048" s="158"/>
      <c r="X1048" s="158" t="s">
        <v>304</v>
      </c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305</v>
      </c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249"/>
      <c r="D1049" s="250"/>
      <c r="E1049" s="250"/>
      <c r="F1049" s="250"/>
      <c r="G1049" s="250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251</v>
      </c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ht="22.5" outlineLevel="1" x14ac:dyDescent="0.2">
      <c r="A1050" s="173">
        <v>151</v>
      </c>
      <c r="B1050" s="174" t="s">
        <v>958</v>
      </c>
      <c r="C1050" s="184" t="s">
        <v>959</v>
      </c>
      <c r="D1050" s="175" t="s">
        <v>663</v>
      </c>
      <c r="E1050" s="176">
        <v>1</v>
      </c>
      <c r="F1050" s="177"/>
      <c r="G1050" s="178">
        <f>ROUND(E1050*F1050,2)</f>
        <v>0</v>
      </c>
      <c r="H1050" s="177"/>
      <c r="I1050" s="178">
        <f>ROUND(E1050*H1050,2)</f>
        <v>0</v>
      </c>
      <c r="J1050" s="177"/>
      <c r="K1050" s="178">
        <f>ROUND(E1050*J1050,2)</f>
        <v>0</v>
      </c>
      <c r="L1050" s="178">
        <v>21</v>
      </c>
      <c r="M1050" s="178">
        <f>G1050*(1+L1050/100)</f>
        <v>0</v>
      </c>
      <c r="N1050" s="176">
        <v>0</v>
      </c>
      <c r="O1050" s="176">
        <f>ROUND(E1050*N1050,2)</f>
        <v>0</v>
      </c>
      <c r="P1050" s="176">
        <v>0</v>
      </c>
      <c r="Q1050" s="176">
        <f>ROUND(E1050*P1050,2)</f>
        <v>0</v>
      </c>
      <c r="R1050" s="178"/>
      <c r="S1050" s="178" t="s">
        <v>265</v>
      </c>
      <c r="T1050" s="179" t="s">
        <v>246</v>
      </c>
      <c r="U1050" s="158">
        <v>0</v>
      </c>
      <c r="V1050" s="158">
        <f>ROUND(E1050*U1050,2)</f>
        <v>0</v>
      </c>
      <c r="W1050" s="158"/>
      <c r="X1050" s="158" t="s">
        <v>304</v>
      </c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305</v>
      </c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249"/>
      <c r="D1051" s="250"/>
      <c r="E1051" s="250"/>
      <c r="F1051" s="250"/>
      <c r="G1051" s="250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251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ht="22.5" outlineLevel="1" x14ac:dyDescent="0.2">
      <c r="A1052" s="173">
        <v>152</v>
      </c>
      <c r="B1052" s="174" t="s">
        <v>960</v>
      </c>
      <c r="C1052" s="184" t="s">
        <v>956</v>
      </c>
      <c r="D1052" s="175" t="s">
        <v>663</v>
      </c>
      <c r="E1052" s="176">
        <v>2</v>
      </c>
      <c r="F1052" s="177"/>
      <c r="G1052" s="178">
        <f>ROUND(E1052*F1052,2)</f>
        <v>0</v>
      </c>
      <c r="H1052" s="177"/>
      <c r="I1052" s="178">
        <f>ROUND(E1052*H1052,2)</f>
        <v>0</v>
      </c>
      <c r="J1052" s="177"/>
      <c r="K1052" s="178">
        <f>ROUND(E1052*J1052,2)</f>
        <v>0</v>
      </c>
      <c r="L1052" s="178">
        <v>21</v>
      </c>
      <c r="M1052" s="178">
        <f>G1052*(1+L1052/100)</f>
        <v>0</v>
      </c>
      <c r="N1052" s="176">
        <v>0</v>
      </c>
      <c r="O1052" s="176">
        <f>ROUND(E1052*N1052,2)</f>
        <v>0</v>
      </c>
      <c r="P1052" s="176">
        <v>0</v>
      </c>
      <c r="Q1052" s="176">
        <f>ROUND(E1052*P1052,2)</f>
        <v>0</v>
      </c>
      <c r="R1052" s="178"/>
      <c r="S1052" s="178" t="s">
        <v>265</v>
      </c>
      <c r="T1052" s="179" t="s">
        <v>246</v>
      </c>
      <c r="U1052" s="158">
        <v>0</v>
      </c>
      <c r="V1052" s="158">
        <f>ROUND(E1052*U1052,2)</f>
        <v>0</v>
      </c>
      <c r="W1052" s="158"/>
      <c r="X1052" s="158" t="s">
        <v>304</v>
      </c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305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249"/>
      <c r="D1053" s="250"/>
      <c r="E1053" s="250"/>
      <c r="F1053" s="250"/>
      <c r="G1053" s="250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251</v>
      </c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ht="22.5" outlineLevel="1" x14ac:dyDescent="0.2">
      <c r="A1054" s="173">
        <v>153</v>
      </c>
      <c r="B1054" s="174" t="s">
        <v>961</v>
      </c>
      <c r="C1054" s="184" t="s">
        <v>962</v>
      </c>
      <c r="D1054" s="175" t="s">
        <v>663</v>
      </c>
      <c r="E1054" s="176">
        <v>2</v>
      </c>
      <c r="F1054" s="177"/>
      <c r="G1054" s="178">
        <f>ROUND(E1054*F1054,2)</f>
        <v>0</v>
      </c>
      <c r="H1054" s="177"/>
      <c r="I1054" s="178">
        <f>ROUND(E1054*H1054,2)</f>
        <v>0</v>
      </c>
      <c r="J1054" s="177"/>
      <c r="K1054" s="178">
        <f>ROUND(E1054*J1054,2)</f>
        <v>0</v>
      </c>
      <c r="L1054" s="178">
        <v>21</v>
      </c>
      <c r="M1054" s="178">
        <f>G1054*(1+L1054/100)</f>
        <v>0</v>
      </c>
      <c r="N1054" s="176">
        <v>0</v>
      </c>
      <c r="O1054" s="176">
        <f>ROUND(E1054*N1054,2)</f>
        <v>0</v>
      </c>
      <c r="P1054" s="176">
        <v>0</v>
      </c>
      <c r="Q1054" s="176">
        <f>ROUND(E1054*P1054,2)</f>
        <v>0</v>
      </c>
      <c r="R1054" s="178"/>
      <c r="S1054" s="178" t="s">
        <v>265</v>
      </c>
      <c r="T1054" s="179" t="s">
        <v>246</v>
      </c>
      <c r="U1054" s="158">
        <v>0</v>
      </c>
      <c r="V1054" s="158">
        <f>ROUND(E1054*U1054,2)</f>
        <v>0</v>
      </c>
      <c r="W1054" s="158"/>
      <c r="X1054" s="158" t="s">
        <v>304</v>
      </c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305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249"/>
      <c r="D1055" s="250"/>
      <c r="E1055" s="250"/>
      <c r="F1055" s="250"/>
      <c r="G1055" s="250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251</v>
      </c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>
        <v>154</v>
      </c>
      <c r="B1056" s="155" t="s">
        <v>963</v>
      </c>
      <c r="C1056" s="189" t="s">
        <v>964</v>
      </c>
      <c r="D1056" s="156" t="s">
        <v>0</v>
      </c>
      <c r="E1056" s="181"/>
      <c r="F1056" s="159"/>
      <c r="G1056" s="158">
        <f>ROUND(E1056*F1056,2)</f>
        <v>0</v>
      </c>
      <c r="H1056" s="159"/>
      <c r="I1056" s="158">
        <f>ROUND(E1056*H1056,2)</f>
        <v>0</v>
      </c>
      <c r="J1056" s="159"/>
      <c r="K1056" s="158">
        <f>ROUND(E1056*J1056,2)</f>
        <v>0</v>
      </c>
      <c r="L1056" s="158">
        <v>21</v>
      </c>
      <c r="M1056" s="158">
        <f>G1056*(1+L1056/100)</f>
        <v>0</v>
      </c>
      <c r="N1056" s="157">
        <v>0</v>
      </c>
      <c r="O1056" s="157">
        <f>ROUND(E1056*N1056,2)</f>
        <v>0</v>
      </c>
      <c r="P1056" s="157">
        <v>0</v>
      </c>
      <c r="Q1056" s="157">
        <f>ROUND(E1056*P1056,2)</f>
        <v>0</v>
      </c>
      <c r="R1056" s="158" t="s">
        <v>821</v>
      </c>
      <c r="S1056" s="158" t="s">
        <v>245</v>
      </c>
      <c r="T1056" s="158" t="s">
        <v>310</v>
      </c>
      <c r="U1056" s="158">
        <v>0</v>
      </c>
      <c r="V1056" s="158">
        <f>ROUND(E1056*U1056,2)</f>
        <v>0</v>
      </c>
      <c r="W1056" s="158"/>
      <c r="X1056" s="158" t="s">
        <v>867</v>
      </c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868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262" t="s">
        <v>899</v>
      </c>
      <c r="D1057" s="263"/>
      <c r="E1057" s="263"/>
      <c r="F1057" s="263"/>
      <c r="G1057" s="263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318</v>
      </c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245"/>
      <c r="D1058" s="246"/>
      <c r="E1058" s="246"/>
      <c r="F1058" s="246"/>
      <c r="G1058" s="246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251</v>
      </c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x14ac:dyDescent="0.2">
      <c r="A1059" s="163" t="s">
        <v>240</v>
      </c>
      <c r="B1059" s="164" t="s">
        <v>140</v>
      </c>
      <c r="C1059" s="183" t="s">
        <v>141</v>
      </c>
      <c r="D1059" s="165"/>
      <c r="E1059" s="166"/>
      <c r="F1059" s="167"/>
      <c r="G1059" s="167">
        <f>SUMIF(AG1060:AG1069,"&lt;&gt;NOR",G1060:G1069)</f>
        <v>0</v>
      </c>
      <c r="H1059" s="167"/>
      <c r="I1059" s="167">
        <f>SUM(I1060:I1069)</f>
        <v>0</v>
      </c>
      <c r="J1059" s="167"/>
      <c r="K1059" s="167">
        <f>SUM(K1060:K1069)</f>
        <v>0</v>
      </c>
      <c r="L1059" s="167"/>
      <c r="M1059" s="167">
        <f>SUM(M1060:M1069)</f>
        <v>0</v>
      </c>
      <c r="N1059" s="166"/>
      <c r="O1059" s="166">
        <f>SUM(O1060:O1069)</f>
        <v>0</v>
      </c>
      <c r="P1059" s="166"/>
      <c r="Q1059" s="166">
        <f>SUM(Q1060:Q1069)</f>
        <v>0</v>
      </c>
      <c r="R1059" s="167"/>
      <c r="S1059" s="167"/>
      <c r="T1059" s="168"/>
      <c r="U1059" s="162"/>
      <c r="V1059" s="162">
        <f>SUM(V1060:V1069)</f>
        <v>0</v>
      </c>
      <c r="W1059" s="162"/>
      <c r="X1059" s="162"/>
      <c r="AG1059" t="s">
        <v>241</v>
      </c>
    </row>
    <row r="1060" spans="1:60" outlineLevel="1" x14ac:dyDescent="0.2">
      <c r="A1060" s="173">
        <v>155</v>
      </c>
      <c r="B1060" s="174" t="s">
        <v>965</v>
      </c>
      <c r="C1060" s="184" t="s">
        <v>966</v>
      </c>
      <c r="D1060" s="175" t="s">
        <v>373</v>
      </c>
      <c r="E1060" s="176">
        <v>1</v>
      </c>
      <c r="F1060" s="177"/>
      <c r="G1060" s="178">
        <f>ROUND(E1060*F1060,2)</f>
        <v>0</v>
      </c>
      <c r="H1060" s="177"/>
      <c r="I1060" s="178">
        <f>ROUND(E1060*H1060,2)</f>
        <v>0</v>
      </c>
      <c r="J1060" s="177"/>
      <c r="K1060" s="178">
        <f>ROUND(E1060*J1060,2)</f>
        <v>0</v>
      </c>
      <c r="L1060" s="178">
        <v>21</v>
      </c>
      <c r="M1060" s="178">
        <f>G1060*(1+L1060/100)</f>
        <v>0</v>
      </c>
      <c r="N1060" s="176">
        <v>0</v>
      </c>
      <c r="O1060" s="176">
        <f>ROUND(E1060*N1060,2)</f>
        <v>0</v>
      </c>
      <c r="P1060" s="176">
        <v>0</v>
      </c>
      <c r="Q1060" s="176">
        <f>ROUND(E1060*P1060,2)</f>
        <v>0</v>
      </c>
      <c r="R1060" s="178"/>
      <c r="S1060" s="178" t="s">
        <v>265</v>
      </c>
      <c r="T1060" s="179" t="s">
        <v>246</v>
      </c>
      <c r="U1060" s="158">
        <v>0</v>
      </c>
      <c r="V1060" s="158">
        <f>ROUND(E1060*U1060,2)</f>
        <v>0</v>
      </c>
      <c r="W1060" s="158"/>
      <c r="X1060" s="158" t="s">
        <v>304</v>
      </c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305</v>
      </c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249"/>
      <c r="D1061" s="250"/>
      <c r="E1061" s="250"/>
      <c r="F1061" s="250"/>
      <c r="G1061" s="250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251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73">
        <v>156</v>
      </c>
      <c r="B1062" s="174" t="s">
        <v>967</v>
      </c>
      <c r="C1062" s="184" t="s">
        <v>966</v>
      </c>
      <c r="D1062" s="175" t="s">
        <v>373</v>
      </c>
      <c r="E1062" s="176">
        <v>1</v>
      </c>
      <c r="F1062" s="177"/>
      <c r="G1062" s="178">
        <f>ROUND(E1062*F1062,2)</f>
        <v>0</v>
      </c>
      <c r="H1062" s="177"/>
      <c r="I1062" s="178">
        <f>ROUND(E1062*H1062,2)</f>
        <v>0</v>
      </c>
      <c r="J1062" s="177"/>
      <c r="K1062" s="178">
        <f>ROUND(E1062*J1062,2)</f>
        <v>0</v>
      </c>
      <c r="L1062" s="178">
        <v>21</v>
      </c>
      <c r="M1062" s="178">
        <f>G1062*(1+L1062/100)</f>
        <v>0</v>
      </c>
      <c r="N1062" s="176">
        <v>0</v>
      </c>
      <c r="O1062" s="176">
        <f>ROUND(E1062*N1062,2)</f>
        <v>0</v>
      </c>
      <c r="P1062" s="176">
        <v>0</v>
      </c>
      <c r="Q1062" s="176">
        <f>ROUND(E1062*P1062,2)</f>
        <v>0</v>
      </c>
      <c r="R1062" s="178"/>
      <c r="S1062" s="178" t="s">
        <v>265</v>
      </c>
      <c r="T1062" s="179" t="s">
        <v>246</v>
      </c>
      <c r="U1062" s="158">
        <v>0</v>
      </c>
      <c r="V1062" s="158">
        <f>ROUND(E1062*U1062,2)</f>
        <v>0</v>
      </c>
      <c r="W1062" s="158"/>
      <c r="X1062" s="158" t="s">
        <v>304</v>
      </c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305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249"/>
      <c r="D1063" s="250"/>
      <c r="E1063" s="250"/>
      <c r="F1063" s="250"/>
      <c r="G1063" s="250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251</v>
      </c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73">
        <v>157</v>
      </c>
      <c r="B1064" s="174" t="s">
        <v>968</v>
      </c>
      <c r="C1064" s="184" t="s">
        <v>969</v>
      </c>
      <c r="D1064" s="175" t="s">
        <v>373</v>
      </c>
      <c r="E1064" s="176">
        <v>1</v>
      </c>
      <c r="F1064" s="177"/>
      <c r="G1064" s="178">
        <f>ROUND(E1064*F1064,2)</f>
        <v>0</v>
      </c>
      <c r="H1064" s="177"/>
      <c r="I1064" s="178">
        <f>ROUND(E1064*H1064,2)</f>
        <v>0</v>
      </c>
      <c r="J1064" s="177"/>
      <c r="K1064" s="178">
        <f>ROUND(E1064*J1064,2)</f>
        <v>0</v>
      </c>
      <c r="L1064" s="178">
        <v>21</v>
      </c>
      <c r="M1064" s="178">
        <f>G1064*(1+L1064/100)</f>
        <v>0</v>
      </c>
      <c r="N1064" s="176">
        <v>0</v>
      </c>
      <c r="O1064" s="176">
        <f>ROUND(E1064*N1064,2)</f>
        <v>0</v>
      </c>
      <c r="P1064" s="176">
        <v>0</v>
      </c>
      <c r="Q1064" s="176">
        <f>ROUND(E1064*P1064,2)</f>
        <v>0</v>
      </c>
      <c r="R1064" s="178"/>
      <c r="S1064" s="178" t="s">
        <v>265</v>
      </c>
      <c r="T1064" s="179" t="s">
        <v>246</v>
      </c>
      <c r="U1064" s="158">
        <v>0</v>
      </c>
      <c r="V1064" s="158">
        <f>ROUND(E1064*U1064,2)</f>
        <v>0</v>
      </c>
      <c r="W1064" s="158"/>
      <c r="X1064" s="158" t="s">
        <v>304</v>
      </c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305</v>
      </c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249"/>
      <c r="D1065" s="250"/>
      <c r="E1065" s="250"/>
      <c r="F1065" s="250"/>
      <c r="G1065" s="250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251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73">
        <v>158</v>
      </c>
      <c r="B1066" s="174" t="s">
        <v>970</v>
      </c>
      <c r="C1066" s="184" t="s">
        <v>969</v>
      </c>
      <c r="D1066" s="175" t="s">
        <v>373</v>
      </c>
      <c r="E1066" s="176">
        <v>1</v>
      </c>
      <c r="F1066" s="177"/>
      <c r="G1066" s="178">
        <f>ROUND(E1066*F1066,2)</f>
        <v>0</v>
      </c>
      <c r="H1066" s="177"/>
      <c r="I1066" s="178">
        <f>ROUND(E1066*H1066,2)</f>
        <v>0</v>
      </c>
      <c r="J1066" s="177"/>
      <c r="K1066" s="178">
        <f>ROUND(E1066*J1066,2)</f>
        <v>0</v>
      </c>
      <c r="L1066" s="178">
        <v>21</v>
      </c>
      <c r="M1066" s="178">
        <f>G1066*(1+L1066/100)</f>
        <v>0</v>
      </c>
      <c r="N1066" s="176">
        <v>0</v>
      </c>
      <c r="O1066" s="176">
        <f>ROUND(E1066*N1066,2)</f>
        <v>0</v>
      </c>
      <c r="P1066" s="176">
        <v>0</v>
      </c>
      <c r="Q1066" s="176">
        <f>ROUND(E1066*P1066,2)</f>
        <v>0</v>
      </c>
      <c r="R1066" s="178"/>
      <c r="S1066" s="178" t="s">
        <v>265</v>
      </c>
      <c r="T1066" s="179" t="s">
        <v>246</v>
      </c>
      <c r="U1066" s="158">
        <v>0</v>
      </c>
      <c r="V1066" s="158">
        <f>ROUND(E1066*U1066,2)</f>
        <v>0</v>
      </c>
      <c r="W1066" s="158"/>
      <c r="X1066" s="158" t="s">
        <v>304</v>
      </c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305</v>
      </c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249"/>
      <c r="D1067" s="250"/>
      <c r="E1067" s="250"/>
      <c r="F1067" s="250"/>
      <c r="G1067" s="250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251</v>
      </c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73">
        <v>159</v>
      </c>
      <c r="B1068" s="174" t="s">
        <v>971</v>
      </c>
      <c r="C1068" s="184" t="s">
        <v>972</v>
      </c>
      <c r="D1068" s="175" t="s">
        <v>373</v>
      </c>
      <c r="E1068" s="176">
        <v>1</v>
      </c>
      <c r="F1068" s="177"/>
      <c r="G1068" s="178">
        <f>ROUND(E1068*F1068,2)</f>
        <v>0</v>
      </c>
      <c r="H1068" s="177"/>
      <c r="I1068" s="178">
        <f>ROUND(E1068*H1068,2)</f>
        <v>0</v>
      </c>
      <c r="J1068" s="177"/>
      <c r="K1068" s="178">
        <f>ROUND(E1068*J1068,2)</f>
        <v>0</v>
      </c>
      <c r="L1068" s="178">
        <v>21</v>
      </c>
      <c r="M1068" s="178">
        <f>G1068*(1+L1068/100)</f>
        <v>0</v>
      </c>
      <c r="N1068" s="176">
        <v>0</v>
      </c>
      <c r="O1068" s="176">
        <f>ROUND(E1068*N1068,2)</f>
        <v>0</v>
      </c>
      <c r="P1068" s="176">
        <v>0</v>
      </c>
      <c r="Q1068" s="176">
        <f>ROUND(E1068*P1068,2)</f>
        <v>0</v>
      </c>
      <c r="R1068" s="178"/>
      <c r="S1068" s="178" t="s">
        <v>265</v>
      </c>
      <c r="T1068" s="179" t="s">
        <v>246</v>
      </c>
      <c r="U1068" s="158">
        <v>0</v>
      </c>
      <c r="V1068" s="158">
        <f>ROUND(E1068*U1068,2)</f>
        <v>0</v>
      </c>
      <c r="W1068" s="158"/>
      <c r="X1068" s="158" t="s">
        <v>304</v>
      </c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305</v>
      </c>
      <c r="AH1068" s="147"/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249"/>
      <c r="D1069" s="250"/>
      <c r="E1069" s="250"/>
      <c r="F1069" s="250"/>
      <c r="G1069" s="250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251</v>
      </c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x14ac:dyDescent="0.2">
      <c r="A1070" s="163" t="s">
        <v>240</v>
      </c>
      <c r="B1070" s="164" t="s">
        <v>142</v>
      </c>
      <c r="C1070" s="183" t="s">
        <v>144</v>
      </c>
      <c r="D1070" s="165"/>
      <c r="E1070" s="166"/>
      <c r="F1070" s="167"/>
      <c r="G1070" s="167">
        <f>SUMIF(AG1071:AG1093,"&lt;&gt;NOR",G1071:G1093)</f>
        <v>0</v>
      </c>
      <c r="H1070" s="167"/>
      <c r="I1070" s="167">
        <f>SUM(I1071:I1093)</f>
        <v>0</v>
      </c>
      <c r="J1070" s="167"/>
      <c r="K1070" s="167">
        <f>SUM(K1071:K1093)</f>
        <v>0</v>
      </c>
      <c r="L1070" s="167"/>
      <c r="M1070" s="167">
        <f>SUM(M1071:M1093)</f>
        <v>0</v>
      </c>
      <c r="N1070" s="166"/>
      <c r="O1070" s="166">
        <f>SUM(O1071:O1093)</f>
        <v>0</v>
      </c>
      <c r="P1070" s="166"/>
      <c r="Q1070" s="166">
        <f>SUM(Q1071:Q1093)</f>
        <v>0</v>
      </c>
      <c r="R1070" s="167"/>
      <c r="S1070" s="167"/>
      <c r="T1070" s="168"/>
      <c r="U1070" s="162"/>
      <c r="V1070" s="162">
        <f>SUM(V1071:V1093)</f>
        <v>0</v>
      </c>
      <c r="W1070" s="162"/>
      <c r="X1070" s="162"/>
      <c r="AG1070" t="s">
        <v>241</v>
      </c>
    </row>
    <row r="1071" spans="1:60" ht="22.5" outlineLevel="1" x14ac:dyDescent="0.2">
      <c r="A1071" s="173">
        <v>160</v>
      </c>
      <c r="B1071" s="174" t="s">
        <v>973</v>
      </c>
      <c r="C1071" s="184" t="s">
        <v>974</v>
      </c>
      <c r="D1071" s="175" t="s">
        <v>373</v>
      </c>
      <c r="E1071" s="176">
        <v>1</v>
      </c>
      <c r="F1071" s="177"/>
      <c r="G1071" s="178">
        <f>ROUND(E1071*F1071,2)</f>
        <v>0</v>
      </c>
      <c r="H1071" s="177"/>
      <c r="I1071" s="178">
        <f>ROUND(E1071*H1071,2)</f>
        <v>0</v>
      </c>
      <c r="J1071" s="177"/>
      <c r="K1071" s="178">
        <f>ROUND(E1071*J1071,2)</f>
        <v>0</v>
      </c>
      <c r="L1071" s="178">
        <v>21</v>
      </c>
      <c r="M1071" s="178">
        <f>G1071*(1+L1071/100)</f>
        <v>0</v>
      </c>
      <c r="N1071" s="176">
        <v>0</v>
      </c>
      <c r="O1071" s="176">
        <f>ROUND(E1071*N1071,2)</f>
        <v>0</v>
      </c>
      <c r="P1071" s="176">
        <v>0</v>
      </c>
      <c r="Q1071" s="176">
        <f>ROUND(E1071*P1071,2)</f>
        <v>0</v>
      </c>
      <c r="R1071" s="178"/>
      <c r="S1071" s="178" t="s">
        <v>265</v>
      </c>
      <c r="T1071" s="179" t="s">
        <v>246</v>
      </c>
      <c r="U1071" s="158">
        <v>0</v>
      </c>
      <c r="V1071" s="158">
        <f>ROUND(E1071*U1071,2)</f>
        <v>0</v>
      </c>
      <c r="W1071" s="158"/>
      <c r="X1071" s="158" t="s">
        <v>304</v>
      </c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305</v>
      </c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249"/>
      <c r="D1072" s="250"/>
      <c r="E1072" s="250"/>
      <c r="F1072" s="250"/>
      <c r="G1072" s="250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251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ht="22.5" outlineLevel="1" x14ac:dyDescent="0.2">
      <c r="A1073" s="173">
        <v>161</v>
      </c>
      <c r="B1073" s="174" t="s">
        <v>975</v>
      </c>
      <c r="C1073" s="184" t="s">
        <v>976</v>
      </c>
      <c r="D1073" s="175" t="s">
        <v>373</v>
      </c>
      <c r="E1073" s="176">
        <v>1</v>
      </c>
      <c r="F1073" s="177"/>
      <c r="G1073" s="178">
        <f>ROUND(E1073*F1073,2)</f>
        <v>0</v>
      </c>
      <c r="H1073" s="177"/>
      <c r="I1073" s="178">
        <f>ROUND(E1073*H1073,2)</f>
        <v>0</v>
      </c>
      <c r="J1073" s="177"/>
      <c r="K1073" s="178">
        <f>ROUND(E1073*J1073,2)</f>
        <v>0</v>
      </c>
      <c r="L1073" s="178">
        <v>21</v>
      </c>
      <c r="M1073" s="178">
        <f>G1073*(1+L1073/100)</f>
        <v>0</v>
      </c>
      <c r="N1073" s="176">
        <v>0</v>
      </c>
      <c r="O1073" s="176">
        <f>ROUND(E1073*N1073,2)</f>
        <v>0</v>
      </c>
      <c r="P1073" s="176">
        <v>0</v>
      </c>
      <c r="Q1073" s="176">
        <f>ROUND(E1073*P1073,2)</f>
        <v>0</v>
      </c>
      <c r="R1073" s="178"/>
      <c r="S1073" s="178" t="s">
        <v>265</v>
      </c>
      <c r="T1073" s="179" t="s">
        <v>246</v>
      </c>
      <c r="U1073" s="158">
        <v>0</v>
      </c>
      <c r="V1073" s="158">
        <f>ROUND(E1073*U1073,2)</f>
        <v>0</v>
      </c>
      <c r="W1073" s="158"/>
      <c r="X1073" s="158" t="s">
        <v>304</v>
      </c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305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249"/>
      <c r="D1074" s="250"/>
      <c r="E1074" s="250"/>
      <c r="F1074" s="250"/>
      <c r="G1074" s="250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251</v>
      </c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ht="22.5" outlineLevel="1" x14ac:dyDescent="0.2">
      <c r="A1075" s="173">
        <v>162</v>
      </c>
      <c r="B1075" s="174" t="s">
        <v>977</v>
      </c>
      <c r="C1075" s="184" t="s">
        <v>978</v>
      </c>
      <c r="D1075" s="175" t="s">
        <v>373</v>
      </c>
      <c r="E1075" s="176">
        <v>2</v>
      </c>
      <c r="F1075" s="177"/>
      <c r="G1075" s="178">
        <f>ROUND(E1075*F1075,2)</f>
        <v>0</v>
      </c>
      <c r="H1075" s="177"/>
      <c r="I1075" s="178">
        <f>ROUND(E1075*H1075,2)</f>
        <v>0</v>
      </c>
      <c r="J1075" s="177"/>
      <c r="K1075" s="178">
        <f>ROUND(E1075*J1075,2)</f>
        <v>0</v>
      </c>
      <c r="L1075" s="178">
        <v>21</v>
      </c>
      <c r="M1075" s="178">
        <f>G1075*(1+L1075/100)</f>
        <v>0</v>
      </c>
      <c r="N1075" s="176">
        <v>0</v>
      </c>
      <c r="O1075" s="176">
        <f>ROUND(E1075*N1075,2)</f>
        <v>0</v>
      </c>
      <c r="P1075" s="176">
        <v>0</v>
      </c>
      <c r="Q1075" s="176">
        <f>ROUND(E1075*P1075,2)</f>
        <v>0</v>
      </c>
      <c r="R1075" s="178"/>
      <c r="S1075" s="178" t="s">
        <v>265</v>
      </c>
      <c r="T1075" s="179" t="s">
        <v>246</v>
      </c>
      <c r="U1075" s="158">
        <v>0</v>
      </c>
      <c r="V1075" s="158">
        <f>ROUND(E1075*U1075,2)</f>
        <v>0</v>
      </c>
      <c r="W1075" s="158"/>
      <c r="X1075" s="158" t="s">
        <v>304</v>
      </c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305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249"/>
      <c r="D1076" s="250"/>
      <c r="E1076" s="250"/>
      <c r="F1076" s="250"/>
      <c r="G1076" s="250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251</v>
      </c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ht="22.5" outlineLevel="1" x14ac:dyDescent="0.2">
      <c r="A1077" s="173">
        <v>163</v>
      </c>
      <c r="B1077" s="174" t="s">
        <v>979</v>
      </c>
      <c r="C1077" s="184" t="s">
        <v>980</v>
      </c>
      <c r="D1077" s="175" t="s">
        <v>493</v>
      </c>
      <c r="E1077" s="176">
        <v>8.5</v>
      </c>
      <c r="F1077" s="177"/>
      <c r="G1077" s="178">
        <f>ROUND(E1077*F1077,2)</f>
        <v>0</v>
      </c>
      <c r="H1077" s="177"/>
      <c r="I1077" s="178">
        <f>ROUND(E1077*H1077,2)</f>
        <v>0</v>
      </c>
      <c r="J1077" s="177"/>
      <c r="K1077" s="178">
        <f>ROUND(E1077*J1077,2)</f>
        <v>0</v>
      </c>
      <c r="L1077" s="178">
        <v>21</v>
      </c>
      <c r="M1077" s="178">
        <f>G1077*(1+L1077/100)</f>
        <v>0</v>
      </c>
      <c r="N1077" s="176">
        <v>0</v>
      </c>
      <c r="O1077" s="176">
        <f>ROUND(E1077*N1077,2)</f>
        <v>0</v>
      </c>
      <c r="P1077" s="176">
        <v>0</v>
      </c>
      <c r="Q1077" s="176">
        <f>ROUND(E1077*P1077,2)</f>
        <v>0</v>
      </c>
      <c r="R1077" s="178"/>
      <c r="S1077" s="178" t="s">
        <v>265</v>
      </c>
      <c r="T1077" s="179" t="s">
        <v>246</v>
      </c>
      <c r="U1077" s="158">
        <v>0</v>
      </c>
      <c r="V1077" s="158">
        <f>ROUND(E1077*U1077,2)</f>
        <v>0</v>
      </c>
      <c r="W1077" s="158"/>
      <c r="X1077" s="158" t="s">
        <v>304</v>
      </c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305</v>
      </c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249"/>
      <c r="D1078" s="250"/>
      <c r="E1078" s="250"/>
      <c r="F1078" s="250"/>
      <c r="G1078" s="250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251</v>
      </c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ht="22.5" outlineLevel="1" x14ac:dyDescent="0.2">
      <c r="A1079" s="173">
        <v>164</v>
      </c>
      <c r="B1079" s="174" t="s">
        <v>981</v>
      </c>
      <c r="C1079" s="184" t="s">
        <v>982</v>
      </c>
      <c r="D1079" s="175" t="s">
        <v>493</v>
      </c>
      <c r="E1079" s="176">
        <v>2</v>
      </c>
      <c r="F1079" s="177"/>
      <c r="G1079" s="178">
        <f>ROUND(E1079*F1079,2)</f>
        <v>0</v>
      </c>
      <c r="H1079" s="177"/>
      <c r="I1079" s="178">
        <f>ROUND(E1079*H1079,2)</f>
        <v>0</v>
      </c>
      <c r="J1079" s="177"/>
      <c r="K1079" s="178">
        <f>ROUND(E1079*J1079,2)</f>
        <v>0</v>
      </c>
      <c r="L1079" s="178">
        <v>21</v>
      </c>
      <c r="M1079" s="178">
        <f>G1079*(1+L1079/100)</f>
        <v>0</v>
      </c>
      <c r="N1079" s="176">
        <v>0</v>
      </c>
      <c r="O1079" s="176">
        <f>ROUND(E1079*N1079,2)</f>
        <v>0</v>
      </c>
      <c r="P1079" s="176">
        <v>0</v>
      </c>
      <c r="Q1079" s="176">
        <f>ROUND(E1079*P1079,2)</f>
        <v>0</v>
      </c>
      <c r="R1079" s="178"/>
      <c r="S1079" s="178" t="s">
        <v>265</v>
      </c>
      <c r="T1079" s="179" t="s">
        <v>246</v>
      </c>
      <c r="U1079" s="158">
        <v>0</v>
      </c>
      <c r="V1079" s="158">
        <f>ROUND(E1079*U1079,2)</f>
        <v>0</v>
      </c>
      <c r="W1079" s="158"/>
      <c r="X1079" s="158" t="s">
        <v>304</v>
      </c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305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249"/>
      <c r="D1080" s="250"/>
      <c r="E1080" s="250"/>
      <c r="F1080" s="250"/>
      <c r="G1080" s="250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251</v>
      </c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ht="22.5" outlineLevel="1" x14ac:dyDescent="0.2">
      <c r="A1081" s="173">
        <v>165</v>
      </c>
      <c r="B1081" s="174" t="s">
        <v>983</v>
      </c>
      <c r="C1081" s="184" t="s">
        <v>984</v>
      </c>
      <c r="D1081" s="175" t="s">
        <v>373</v>
      </c>
      <c r="E1081" s="176">
        <v>1</v>
      </c>
      <c r="F1081" s="177"/>
      <c r="G1081" s="178">
        <f>ROUND(E1081*F1081,2)</f>
        <v>0</v>
      </c>
      <c r="H1081" s="177"/>
      <c r="I1081" s="178">
        <f>ROUND(E1081*H1081,2)</f>
        <v>0</v>
      </c>
      <c r="J1081" s="177"/>
      <c r="K1081" s="178">
        <f>ROUND(E1081*J1081,2)</f>
        <v>0</v>
      </c>
      <c r="L1081" s="178">
        <v>21</v>
      </c>
      <c r="M1081" s="178">
        <f>G1081*(1+L1081/100)</f>
        <v>0</v>
      </c>
      <c r="N1081" s="176">
        <v>0</v>
      </c>
      <c r="O1081" s="176">
        <f>ROUND(E1081*N1081,2)</f>
        <v>0</v>
      </c>
      <c r="P1081" s="176">
        <v>0</v>
      </c>
      <c r="Q1081" s="176">
        <f>ROUND(E1081*P1081,2)</f>
        <v>0</v>
      </c>
      <c r="R1081" s="178"/>
      <c r="S1081" s="178" t="s">
        <v>265</v>
      </c>
      <c r="T1081" s="179" t="s">
        <v>246</v>
      </c>
      <c r="U1081" s="158">
        <v>0</v>
      </c>
      <c r="V1081" s="158">
        <f>ROUND(E1081*U1081,2)</f>
        <v>0</v>
      </c>
      <c r="W1081" s="158"/>
      <c r="X1081" s="158" t="s">
        <v>304</v>
      </c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305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249"/>
      <c r="D1082" s="250"/>
      <c r="E1082" s="250"/>
      <c r="F1082" s="250"/>
      <c r="G1082" s="250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251</v>
      </c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ht="22.5" outlineLevel="1" x14ac:dyDescent="0.2">
      <c r="A1083" s="173">
        <v>166</v>
      </c>
      <c r="B1083" s="174" t="s">
        <v>985</v>
      </c>
      <c r="C1083" s="184" t="s">
        <v>986</v>
      </c>
      <c r="D1083" s="175" t="s">
        <v>373</v>
      </c>
      <c r="E1083" s="176">
        <v>1</v>
      </c>
      <c r="F1083" s="177"/>
      <c r="G1083" s="178">
        <f>ROUND(E1083*F1083,2)</f>
        <v>0</v>
      </c>
      <c r="H1083" s="177"/>
      <c r="I1083" s="178">
        <f>ROUND(E1083*H1083,2)</f>
        <v>0</v>
      </c>
      <c r="J1083" s="177"/>
      <c r="K1083" s="178">
        <f>ROUND(E1083*J1083,2)</f>
        <v>0</v>
      </c>
      <c r="L1083" s="178">
        <v>21</v>
      </c>
      <c r="M1083" s="178">
        <f>G1083*(1+L1083/100)</f>
        <v>0</v>
      </c>
      <c r="N1083" s="176">
        <v>0</v>
      </c>
      <c r="O1083" s="176">
        <f>ROUND(E1083*N1083,2)</f>
        <v>0</v>
      </c>
      <c r="P1083" s="176">
        <v>0</v>
      </c>
      <c r="Q1083" s="176">
        <f>ROUND(E1083*P1083,2)</f>
        <v>0</v>
      </c>
      <c r="R1083" s="178"/>
      <c r="S1083" s="178" t="s">
        <v>265</v>
      </c>
      <c r="T1083" s="179" t="s">
        <v>246</v>
      </c>
      <c r="U1083" s="158">
        <v>0</v>
      </c>
      <c r="V1083" s="158">
        <f>ROUND(E1083*U1083,2)</f>
        <v>0</v>
      </c>
      <c r="W1083" s="158"/>
      <c r="X1083" s="158" t="s">
        <v>304</v>
      </c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305</v>
      </c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249"/>
      <c r="D1084" s="250"/>
      <c r="E1084" s="250"/>
      <c r="F1084" s="250"/>
      <c r="G1084" s="250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251</v>
      </c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ht="22.5" outlineLevel="1" x14ac:dyDescent="0.2">
      <c r="A1085" s="173">
        <v>167</v>
      </c>
      <c r="B1085" s="174" t="s">
        <v>987</v>
      </c>
      <c r="C1085" s="184" t="s">
        <v>988</v>
      </c>
      <c r="D1085" s="175" t="s">
        <v>989</v>
      </c>
      <c r="E1085" s="176">
        <v>0.8</v>
      </c>
      <c r="F1085" s="177"/>
      <c r="G1085" s="178">
        <f>ROUND(E1085*F1085,2)</f>
        <v>0</v>
      </c>
      <c r="H1085" s="177"/>
      <c r="I1085" s="178">
        <f>ROUND(E1085*H1085,2)</f>
        <v>0</v>
      </c>
      <c r="J1085" s="177"/>
      <c r="K1085" s="178">
        <f>ROUND(E1085*J1085,2)</f>
        <v>0</v>
      </c>
      <c r="L1085" s="178">
        <v>21</v>
      </c>
      <c r="M1085" s="178">
        <f>G1085*(1+L1085/100)</f>
        <v>0</v>
      </c>
      <c r="N1085" s="176">
        <v>0</v>
      </c>
      <c r="O1085" s="176">
        <f>ROUND(E1085*N1085,2)</f>
        <v>0</v>
      </c>
      <c r="P1085" s="176">
        <v>0</v>
      </c>
      <c r="Q1085" s="176">
        <f>ROUND(E1085*P1085,2)</f>
        <v>0</v>
      </c>
      <c r="R1085" s="178"/>
      <c r="S1085" s="178" t="s">
        <v>265</v>
      </c>
      <c r="T1085" s="179" t="s">
        <v>246</v>
      </c>
      <c r="U1085" s="158">
        <v>0</v>
      </c>
      <c r="V1085" s="158">
        <f>ROUND(E1085*U1085,2)</f>
        <v>0</v>
      </c>
      <c r="W1085" s="158"/>
      <c r="X1085" s="158" t="s">
        <v>304</v>
      </c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305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249"/>
      <c r="D1086" s="250"/>
      <c r="E1086" s="250"/>
      <c r="F1086" s="250"/>
      <c r="G1086" s="250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251</v>
      </c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2.5" outlineLevel="1" x14ac:dyDescent="0.2">
      <c r="A1087" s="173">
        <v>168</v>
      </c>
      <c r="B1087" s="174" t="s">
        <v>990</v>
      </c>
      <c r="C1087" s="184" t="s">
        <v>991</v>
      </c>
      <c r="D1087" s="175" t="s">
        <v>373</v>
      </c>
      <c r="E1087" s="176">
        <v>1</v>
      </c>
      <c r="F1087" s="177"/>
      <c r="G1087" s="178">
        <f>ROUND(E1087*F1087,2)</f>
        <v>0</v>
      </c>
      <c r="H1087" s="177"/>
      <c r="I1087" s="178">
        <f>ROUND(E1087*H1087,2)</f>
        <v>0</v>
      </c>
      <c r="J1087" s="177"/>
      <c r="K1087" s="178">
        <f>ROUND(E1087*J1087,2)</f>
        <v>0</v>
      </c>
      <c r="L1087" s="178">
        <v>21</v>
      </c>
      <c r="M1087" s="178">
        <f>G1087*(1+L1087/100)</f>
        <v>0</v>
      </c>
      <c r="N1087" s="176">
        <v>0</v>
      </c>
      <c r="O1087" s="176">
        <f>ROUND(E1087*N1087,2)</f>
        <v>0</v>
      </c>
      <c r="P1087" s="176">
        <v>0</v>
      </c>
      <c r="Q1087" s="176">
        <f>ROUND(E1087*P1087,2)</f>
        <v>0</v>
      </c>
      <c r="R1087" s="178"/>
      <c r="S1087" s="178" t="s">
        <v>265</v>
      </c>
      <c r="T1087" s="179" t="s">
        <v>246</v>
      </c>
      <c r="U1087" s="158">
        <v>0</v>
      </c>
      <c r="V1087" s="158">
        <f>ROUND(E1087*U1087,2)</f>
        <v>0</v>
      </c>
      <c r="W1087" s="158"/>
      <c r="X1087" s="158" t="s">
        <v>304</v>
      </c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305</v>
      </c>
      <c r="AH1087" s="147"/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249"/>
      <c r="D1088" s="250"/>
      <c r="E1088" s="250"/>
      <c r="F1088" s="250"/>
      <c r="G1088" s="250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251</v>
      </c>
      <c r="AH1088" s="147"/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2.5" outlineLevel="1" x14ac:dyDescent="0.2">
      <c r="A1089" s="173">
        <v>169</v>
      </c>
      <c r="B1089" s="174" t="s">
        <v>992</v>
      </c>
      <c r="C1089" s="184" t="s">
        <v>993</v>
      </c>
      <c r="D1089" s="175" t="s">
        <v>373</v>
      </c>
      <c r="E1089" s="176">
        <v>1</v>
      </c>
      <c r="F1089" s="177"/>
      <c r="G1089" s="178">
        <f>ROUND(E1089*F1089,2)</f>
        <v>0</v>
      </c>
      <c r="H1089" s="177"/>
      <c r="I1089" s="178">
        <f>ROUND(E1089*H1089,2)</f>
        <v>0</v>
      </c>
      <c r="J1089" s="177"/>
      <c r="K1089" s="178">
        <f>ROUND(E1089*J1089,2)</f>
        <v>0</v>
      </c>
      <c r="L1089" s="178">
        <v>21</v>
      </c>
      <c r="M1089" s="178">
        <f>G1089*(1+L1089/100)</f>
        <v>0</v>
      </c>
      <c r="N1089" s="176">
        <v>0</v>
      </c>
      <c r="O1089" s="176">
        <f>ROUND(E1089*N1089,2)</f>
        <v>0</v>
      </c>
      <c r="P1089" s="176">
        <v>0</v>
      </c>
      <c r="Q1089" s="176">
        <f>ROUND(E1089*P1089,2)</f>
        <v>0</v>
      </c>
      <c r="R1089" s="178"/>
      <c r="S1089" s="178" t="s">
        <v>265</v>
      </c>
      <c r="T1089" s="179" t="s">
        <v>246</v>
      </c>
      <c r="U1089" s="158">
        <v>0</v>
      </c>
      <c r="V1089" s="158">
        <f>ROUND(E1089*U1089,2)</f>
        <v>0</v>
      </c>
      <c r="W1089" s="158"/>
      <c r="X1089" s="158" t="s">
        <v>304</v>
      </c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305</v>
      </c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249"/>
      <c r="D1090" s="250"/>
      <c r="E1090" s="250"/>
      <c r="F1090" s="250"/>
      <c r="G1090" s="250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251</v>
      </c>
      <c r="AH1090" s="147"/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>
        <v>170</v>
      </c>
      <c r="B1091" s="155" t="s">
        <v>994</v>
      </c>
      <c r="C1091" s="189" t="s">
        <v>995</v>
      </c>
      <c r="D1091" s="156" t="s">
        <v>0</v>
      </c>
      <c r="E1091" s="181"/>
      <c r="F1091" s="159"/>
      <c r="G1091" s="158">
        <f>ROUND(E1091*F1091,2)</f>
        <v>0</v>
      </c>
      <c r="H1091" s="159"/>
      <c r="I1091" s="158">
        <f>ROUND(E1091*H1091,2)</f>
        <v>0</v>
      </c>
      <c r="J1091" s="159"/>
      <c r="K1091" s="158">
        <f>ROUND(E1091*J1091,2)</f>
        <v>0</v>
      </c>
      <c r="L1091" s="158">
        <v>21</v>
      </c>
      <c r="M1091" s="158">
        <f>G1091*(1+L1091/100)</f>
        <v>0</v>
      </c>
      <c r="N1091" s="157">
        <v>0</v>
      </c>
      <c r="O1091" s="157">
        <f>ROUND(E1091*N1091,2)</f>
        <v>0</v>
      </c>
      <c r="P1091" s="157">
        <v>0</v>
      </c>
      <c r="Q1091" s="157">
        <f>ROUND(E1091*P1091,2)</f>
        <v>0</v>
      </c>
      <c r="R1091" s="158" t="s">
        <v>996</v>
      </c>
      <c r="S1091" s="158" t="s">
        <v>245</v>
      </c>
      <c r="T1091" s="158" t="s">
        <v>310</v>
      </c>
      <c r="U1091" s="158">
        <v>0</v>
      </c>
      <c r="V1091" s="158">
        <f>ROUND(E1091*U1091,2)</f>
        <v>0</v>
      </c>
      <c r="W1091" s="158"/>
      <c r="X1091" s="158" t="s">
        <v>867</v>
      </c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868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262" t="s">
        <v>899</v>
      </c>
      <c r="D1092" s="263"/>
      <c r="E1092" s="263"/>
      <c r="F1092" s="263"/>
      <c r="G1092" s="263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318</v>
      </c>
      <c r="AH1092" s="147"/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245"/>
      <c r="D1093" s="246"/>
      <c r="E1093" s="246"/>
      <c r="F1093" s="246"/>
      <c r="G1093" s="246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251</v>
      </c>
      <c r="AH1093" s="147"/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x14ac:dyDescent="0.2">
      <c r="A1094" s="163" t="s">
        <v>240</v>
      </c>
      <c r="B1094" s="164" t="s">
        <v>145</v>
      </c>
      <c r="C1094" s="183" t="s">
        <v>146</v>
      </c>
      <c r="D1094" s="165"/>
      <c r="E1094" s="166"/>
      <c r="F1094" s="167"/>
      <c r="G1094" s="167">
        <f>SUMIF(AG1095:AG1168,"&lt;&gt;NOR",G1095:G1168)</f>
        <v>0</v>
      </c>
      <c r="H1094" s="167"/>
      <c r="I1094" s="167">
        <f>SUM(I1095:I1168)</f>
        <v>0</v>
      </c>
      <c r="J1094" s="167"/>
      <c r="K1094" s="167">
        <f>SUM(K1095:K1168)</f>
        <v>0</v>
      </c>
      <c r="L1094" s="167"/>
      <c r="M1094" s="167">
        <f>SUM(M1095:M1168)</f>
        <v>0</v>
      </c>
      <c r="N1094" s="166"/>
      <c r="O1094" s="166">
        <f>SUM(O1095:O1168)</f>
        <v>0</v>
      </c>
      <c r="P1094" s="166"/>
      <c r="Q1094" s="166">
        <f>SUM(Q1095:Q1168)</f>
        <v>0</v>
      </c>
      <c r="R1094" s="167"/>
      <c r="S1094" s="167"/>
      <c r="T1094" s="168"/>
      <c r="U1094" s="162"/>
      <c r="V1094" s="162">
        <f>SUM(V1095:V1168)</f>
        <v>64.45</v>
      </c>
      <c r="W1094" s="162"/>
      <c r="X1094" s="162"/>
      <c r="AG1094" t="s">
        <v>241</v>
      </c>
    </row>
    <row r="1095" spans="1:60" ht="33.75" outlineLevel="1" x14ac:dyDescent="0.2">
      <c r="A1095" s="173">
        <v>171</v>
      </c>
      <c r="B1095" s="174" t="s">
        <v>997</v>
      </c>
      <c r="C1095" s="184" t="s">
        <v>998</v>
      </c>
      <c r="D1095" s="175" t="s">
        <v>308</v>
      </c>
      <c r="E1095" s="176">
        <v>44.18</v>
      </c>
      <c r="F1095" s="177"/>
      <c r="G1095" s="178">
        <f>ROUND(E1095*F1095,2)</f>
        <v>0</v>
      </c>
      <c r="H1095" s="177"/>
      <c r="I1095" s="178">
        <f>ROUND(E1095*H1095,2)</f>
        <v>0</v>
      </c>
      <c r="J1095" s="177"/>
      <c r="K1095" s="178">
        <f>ROUND(E1095*J1095,2)</f>
        <v>0</v>
      </c>
      <c r="L1095" s="178">
        <v>21</v>
      </c>
      <c r="M1095" s="178">
        <f>G1095*(1+L1095/100)</f>
        <v>0</v>
      </c>
      <c r="N1095" s="176">
        <v>6.0000000000000002E-5</v>
      </c>
      <c r="O1095" s="176">
        <f>ROUND(E1095*N1095,2)</f>
        <v>0</v>
      </c>
      <c r="P1095" s="176">
        <v>0</v>
      </c>
      <c r="Q1095" s="176">
        <f>ROUND(E1095*P1095,2)</f>
        <v>0</v>
      </c>
      <c r="R1095" s="178" t="s">
        <v>996</v>
      </c>
      <c r="S1095" s="178" t="s">
        <v>245</v>
      </c>
      <c r="T1095" s="179" t="s">
        <v>310</v>
      </c>
      <c r="U1095" s="158">
        <v>0.87</v>
      </c>
      <c r="V1095" s="158">
        <f>ROUND(E1095*U1095,2)</f>
        <v>38.44</v>
      </c>
      <c r="W1095" s="158"/>
      <c r="X1095" s="158" t="s">
        <v>304</v>
      </c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615</v>
      </c>
      <c r="AH1095" s="147"/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5" t="s">
        <v>999</v>
      </c>
      <c r="D1096" s="160"/>
      <c r="E1096" s="161"/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299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85" t="s">
        <v>438</v>
      </c>
      <c r="D1097" s="160"/>
      <c r="E1097" s="161"/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299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85" t="s">
        <v>445</v>
      </c>
      <c r="D1098" s="160"/>
      <c r="E1098" s="161"/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299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5" t="s">
        <v>447</v>
      </c>
      <c r="D1099" s="160"/>
      <c r="E1099" s="161"/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299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85" t="s">
        <v>1000</v>
      </c>
      <c r="D1100" s="160"/>
      <c r="E1100" s="161">
        <v>9.36</v>
      </c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299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85" t="s">
        <v>451</v>
      </c>
      <c r="D1101" s="160"/>
      <c r="E1101" s="161"/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299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85" t="s">
        <v>447</v>
      </c>
      <c r="D1102" s="160"/>
      <c r="E1102" s="161"/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299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185" t="s">
        <v>1001</v>
      </c>
      <c r="D1103" s="160"/>
      <c r="E1103" s="161">
        <v>10.08</v>
      </c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299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5" t="s">
        <v>455</v>
      </c>
      <c r="D1104" s="160"/>
      <c r="E1104" s="161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299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5" t="s">
        <v>447</v>
      </c>
      <c r="D1105" s="160"/>
      <c r="E1105" s="161"/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299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5" t="s">
        <v>1001</v>
      </c>
      <c r="D1106" s="160"/>
      <c r="E1106" s="161">
        <v>10.08</v>
      </c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299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5" t="s">
        <v>457</v>
      </c>
      <c r="D1107" s="160"/>
      <c r="E1107" s="161"/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299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85" t="s">
        <v>447</v>
      </c>
      <c r="D1108" s="160"/>
      <c r="E1108" s="161"/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299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1" x14ac:dyDescent="0.2">
      <c r="A1109" s="154"/>
      <c r="B1109" s="155"/>
      <c r="C1109" s="185" t="s">
        <v>1002</v>
      </c>
      <c r="D1109" s="160"/>
      <c r="E1109" s="161">
        <v>5.76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299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85" t="s">
        <v>1003</v>
      </c>
      <c r="D1110" s="160"/>
      <c r="E1110" s="161"/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299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5" t="s">
        <v>1004</v>
      </c>
      <c r="D1111" s="160"/>
      <c r="E1111" s="161">
        <v>8.9</v>
      </c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299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245"/>
      <c r="D1112" s="246"/>
      <c r="E1112" s="246"/>
      <c r="F1112" s="246"/>
      <c r="G1112" s="246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251</v>
      </c>
      <c r="AH1112" s="147"/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73">
        <v>172</v>
      </c>
      <c r="B1113" s="174" t="s">
        <v>1005</v>
      </c>
      <c r="C1113" s="184" t="s">
        <v>1006</v>
      </c>
      <c r="D1113" s="175" t="s">
        <v>308</v>
      </c>
      <c r="E1113" s="176">
        <v>50.807000000000002</v>
      </c>
      <c r="F1113" s="177"/>
      <c r="G1113" s="178">
        <f>ROUND(E1113*F1113,2)</f>
        <v>0</v>
      </c>
      <c r="H1113" s="177"/>
      <c r="I1113" s="178">
        <f>ROUND(E1113*H1113,2)</f>
        <v>0</v>
      </c>
      <c r="J1113" s="177"/>
      <c r="K1113" s="178">
        <f>ROUND(E1113*J1113,2)</f>
        <v>0</v>
      </c>
      <c r="L1113" s="178">
        <v>21</v>
      </c>
      <c r="M1113" s="178">
        <f>G1113*(1+L1113/100)</f>
        <v>0</v>
      </c>
      <c r="N1113" s="176">
        <v>0</v>
      </c>
      <c r="O1113" s="176">
        <f>ROUND(E1113*N1113,2)</f>
        <v>0</v>
      </c>
      <c r="P1113" s="176">
        <v>0</v>
      </c>
      <c r="Q1113" s="176">
        <f>ROUND(E1113*P1113,2)</f>
        <v>0</v>
      </c>
      <c r="R1113" s="178"/>
      <c r="S1113" s="178" t="s">
        <v>265</v>
      </c>
      <c r="T1113" s="179" t="s">
        <v>246</v>
      </c>
      <c r="U1113" s="158">
        <v>0</v>
      </c>
      <c r="V1113" s="158">
        <f>ROUND(E1113*U1113,2)</f>
        <v>0</v>
      </c>
      <c r="W1113" s="158"/>
      <c r="X1113" s="158" t="s">
        <v>304</v>
      </c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615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5" t="s">
        <v>438</v>
      </c>
      <c r="D1114" s="160"/>
      <c r="E1114" s="161"/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299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5" t="s">
        <v>445</v>
      </c>
      <c r="D1115" s="160"/>
      <c r="E1115" s="161"/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299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5" t="s">
        <v>447</v>
      </c>
      <c r="D1116" s="160"/>
      <c r="E1116" s="161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299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5" t="s">
        <v>1007</v>
      </c>
      <c r="D1117" s="160"/>
      <c r="E1117" s="161">
        <v>10.763999999999999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299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185" t="s">
        <v>451</v>
      </c>
      <c r="D1118" s="160"/>
      <c r="E1118" s="161"/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299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54"/>
      <c r="B1119" s="155"/>
      <c r="C1119" s="185" t="s">
        <v>447</v>
      </c>
      <c r="D1119" s="160"/>
      <c r="E1119" s="161"/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299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185" t="s">
        <v>1008</v>
      </c>
      <c r="D1120" s="160"/>
      <c r="E1120" s="161">
        <v>11.592000000000001</v>
      </c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299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85" t="s">
        <v>455</v>
      </c>
      <c r="D1121" s="160"/>
      <c r="E1121" s="161"/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299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85" t="s">
        <v>447</v>
      </c>
      <c r="D1122" s="160"/>
      <c r="E1122" s="161"/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299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85" t="s">
        <v>1008</v>
      </c>
      <c r="D1123" s="160"/>
      <c r="E1123" s="161">
        <v>11.592000000000001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299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5" t="s">
        <v>457</v>
      </c>
      <c r="D1124" s="160"/>
      <c r="E1124" s="161"/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299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85" t="s">
        <v>447</v>
      </c>
      <c r="D1125" s="160"/>
      <c r="E1125" s="161"/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299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5" t="s">
        <v>1009</v>
      </c>
      <c r="D1126" s="160"/>
      <c r="E1126" s="161">
        <v>6.6239999999999997</v>
      </c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299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5" t="s">
        <v>1003</v>
      </c>
      <c r="D1127" s="160"/>
      <c r="E1127" s="161"/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299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85" t="s">
        <v>1010</v>
      </c>
      <c r="D1128" s="160"/>
      <c r="E1128" s="161">
        <v>10.234999999999999</v>
      </c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299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245"/>
      <c r="D1129" s="246"/>
      <c r="E1129" s="246"/>
      <c r="F1129" s="246"/>
      <c r="G1129" s="246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251</v>
      </c>
      <c r="AH1129" s="147"/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73">
        <v>173</v>
      </c>
      <c r="B1130" s="174" t="s">
        <v>1011</v>
      </c>
      <c r="C1130" s="184" t="s">
        <v>1012</v>
      </c>
      <c r="D1130" s="175" t="s">
        <v>308</v>
      </c>
      <c r="E1130" s="176">
        <v>29.600999999999999</v>
      </c>
      <c r="F1130" s="177"/>
      <c r="G1130" s="178">
        <f>ROUND(E1130*F1130,2)</f>
        <v>0</v>
      </c>
      <c r="H1130" s="177"/>
      <c r="I1130" s="178">
        <f>ROUND(E1130*H1130,2)</f>
        <v>0</v>
      </c>
      <c r="J1130" s="177"/>
      <c r="K1130" s="178">
        <f>ROUND(E1130*J1130,2)</f>
        <v>0</v>
      </c>
      <c r="L1130" s="178">
        <v>21</v>
      </c>
      <c r="M1130" s="178">
        <f>G1130*(1+L1130/100)</f>
        <v>0</v>
      </c>
      <c r="N1130" s="176">
        <v>0</v>
      </c>
      <c r="O1130" s="176">
        <f>ROUND(E1130*N1130,2)</f>
        <v>0</v>
      </c>
      <c r="P1130" s="176">
        <v>0</v>
      </c>
      <c r="Q1130" s="176">
        <f>ROUND(E1130*P1130,2)</f>
        <v>0</v>
      </c>
      <c r="R1130" s="178"/>
      <c r="S1130" s="178" t="s">
        <v>265</v>
      </c>
      <c r="T1130" s="179" t="s">
        <v>246</v>
      </c>
      <c r="U1130" s="158">
        <v>0</v>
      </c>
      <c r="V1130" s="158">
        <f>ROUND(E1130*U1130,2)</f>
        <v>0</v>
      </c>
      <c r="W1130" s="158"/>
      <c r="X1130" s="158" t="s">
        <v>304</v>
      </c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615</v>
      </c>
      <c r="AH1130" s="147"/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5" t="s">
        <v>438</v>
      </c>
      <c r="D1131" s="160"/>
      <c r="E1131" s="161"/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299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5" t="s">
        <v>439</v>
      </c>
      <c r="D1132" s="160"/>
      <c r="E1132" s="161"/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299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5" t="s">
        <v>441</v>
      </c>
      <c r="D1133" s="160"/>
      <c r="E1133" s="161"/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299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5" t="s">
        <v>1013</v>
      </c>
      <c r="D1134" s="160"/>
      <c r="E1134" s="161">
        <v>29.600999999999999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299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245"/>
      <c r="D1135" s="246"/>
      <c r="E1135" s="246"/>
      <c r="F1135" s="246"/>
      <c r="G1135" s="246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251</v>
      </c>
      <c r="AH1135" s="147"/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73">
        <v>174</v>
      </c>
      <c r="B1136" s="174" t="s">
        <v>1014</v>
      </c>
      <c r="C1136" s="184" t="s">
        <v>1015</v>
      </c>
      <c r="D1136" s="175" t="s">
        <v>308</v>
      </c>
      <c r="E1136" s="176">
        <v>4.7816999999999998</v>
      </c>
      <c r="F1136" s="177"/>
      <c r="G1136" s="178">
        <f>ROUND(E1136*F1136,2)</f>
        <v>0</v>
      </c>
      <c r="H1136" s="177"/>
      <c r="I1136" s="178">
        <f>ROUND(E1136*H1136,2)</f>
        <v>0</v>
      </c>
      <c r="J1136" s="177"/>
      <c r="K1136" s="178">
        <f>ROUND(E1136*J1136,2)</f>
        <v>0</v>
      </c>
      <c r="L1136" s="178">
        <v>21</v>
      </c>
      <c r="M1136" s="178">
        <f>G1136*(1+L1136/100)</f>
        <v>0</v>
      </c>
      <c r="N1136" s="176">
        <v>0</v>
      </c>
      <c r="O1136" s="176">
        <f>ROUND(E1136*N1136,2)</f>
        <v>0</v>
      </c>
      <c r="P1136" s="176">
        <v>0</v>
      </c>
      <c r="Q1136" s="176">
        <f>ROUND(E1136*P1136,2)</f>
        <v>0</v>
      </c>
      <c r="R1136" s="178"/>
      <c r="S1136" s="178" t="s">
        <v>265</v>
      </c>
      <c r="T1136" s="179" t="s">
        <v>246</v>
      </c>
      <c r="U1136" s="158">
        <v>0</v>
      </c>
      <c r="V1136" s="158">
        <f>ROUND(E1136*U1136,2)</f>
        <v>0</v>
      </c>
      <c r="W1136" s="158"/>
      <c r="X1136" s="158" t="s">
        <v>304</v>
      </c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615</v>
      </c>
      <c r="AH1136" s="147"/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5" t="s">
        <v>438</v>
      </c>
      <c r="D1137" s="160"/>
      <c r="E1137" s="161"/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299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85" t="s">
        <v>443</v>
      </c>
      <c r="D1138" s="160"/>
      <c r="E1138" s="161"/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299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5" t="s">
        <v>1016</v>
      </c>
      <c r="D1139" s="160"/>
      <c r="E1139" s="161">
        <v>4.7816999999999998</v>
      </c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299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245"/>
      <c r="D1140" s="246"/>
      <c r="E1140" s="246"/>
      <c r="F1140" s="246"/>
      <c r="G1140" s="246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251</v>
      </c>
      <c r="AH1140" s="147"/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73">
        <v>175</v>
      </c>
      <c r="B1141" s="174" t="s">
        <v>1017</v>
      </c>
      <c r="C1141" s="184" t="s">
        <v>1018</v>
      </c>
      <c r="D1141" s="175" t="s">
        <v>308</v>
      </c>
      <c r="E1141" s="176">
        <v>4.1580000000000004</v>
      </c>
      <c r="F1141" s="177"/>
      <c r="G1141" s="178">
        <f>ROUND(E1141*F1141,2)</f>
        <v>0</v>
      </c>
      <c r="H1141" s="177"/>
      <c r="I1141" s="178">
        <f>ROUND(E1141*H1141,2)</f>
        <v>0</v>
      </c>
      <c r="J1141" s="177"/>
      <c r="K1141" s="178">
        <f>ROUND(E1141*J1141,2)</f>
        <v>0</v>
      </c>
      <c r="L1141" s="178">
        <v>21</v>
      </c>
      <c r="M1141" s="178">
        <f>G1141*(1+L1141/100)</f>
        <v>0</v>
      </c>
      <c r="N1141" s="176">
        <v>0</v>
      </c>
      <c r="O1141" s="176">
        <f>ROUND(E1141*N1141,2)</f>
        <v>0</v>
      </c>
      <c r="P1141" s="176">
        <v>0</v>
      </c>
      <c r="Q1141" s="176">
        <f>ROUND(E1141*P1141,2)</f>
        <v>0</v>
      </c>
      <c r="R1141" s="178"/>
      <c r="S1141" s="178" t="s">
        <v>265</v>
      </c>
      <c r="T1141" s="179" t="s">
        <v>246</v>
      </c>
      <c r="U1141" s="158">
        <v>0</v>
      </c>
      <c r="V1141" s="158">
        <f>ROUND(E1141*U1141,2)</f>
        <v>0</v>
      </c>
      <c r="W1141" s="158"/>
      <c r="X1141" s="158" t="s">
        <v>304</v>
      </c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615</v>
      </c>
      <c r="AH1141" s="147"/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5" t="s">
        <v>439</v>
      </c>
      <c r="D1142" s="160"/>
      <c r="E1142" s="161"/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299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5" t="s">
        <v>443</v>
      </c>
      <c r="D1143" s="160"/>
      <c r="E1143" s="161"/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299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5" t="s">
        <v>1019</v>
      </c>
      <c r="D1144" s="160"/>
      <c r="E1144" s="161">
        <v>4.1580000000000004</v>
      </c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299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245"/>
      <c r="D1145" s="246"/>
      <c r="E1145" s="246"/>
      <c r="F1145" s="246"/>
      <c r="G1145" s="246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251</v>
      </c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73">
        <v>176</v>
      </c>
      <c r="B1146" s="174" t="s">
        <v>1020</v>
      </c>
      <c r="C1146" s="184" t="s">
        <v>1021</v>
      </c>
      <c r="D1146" s="175" t="s">
        <v>308</v>
      </c>
      <c r="E1146" s="176">
        <v>24.02</v>
      </c>
      <c r="F1146" s="177"/>
      <c r="G1146" s="178">
        <f>ROUND(E1146*F1146,2)</f>
        <v>0</v>
      </c>
      <c r="H1146" s="177"/>
      <c r="I1146" s="178">
        <f>ROUND(E1146*H1146,2)</f>
        <v>0</v>
      </c>
      <c r="J1146" s="177"/>
      <c r="K1146" s="178">
        <f>ROUND(E1146*J1146,2)</f>
        <v>0</v>
      </c>
      <c r="L1146" s="178">
        <v>21</v>
      </c>
      <c r="M1146" s="178">
        <f>G1146*(1+L1146/100)</f>
        <v>0</v>
      </c>
      <c r="N1146" s="176">
        <v>0</v>
      </c>
      <c r="O1146" s="176">
        <f>ROUND(E1146*N1146,2)</f>
        <v>0</v>
      </c>
      <c r="P1146" s="176">
        <v>0</v>
      </c>
      <c r="Q1146" s="176">
        <f>ROUND(E1146*P1146,2)</f>
        <v>0</v>
      </c>
      <c r="R1146" s="178"/>
      <c r="S1146" s="178" t="s">
        <v>265</v>
      </c>
      <c r="T1146" s="179" t="s">
        <v>246</v>
      </c>
      <c r="U1146" s="158">
        <v>0</v>
      </c>
      <c r="V1146" s="158">
        <f>ROUND(E1146*U1146,2)</f>
        <v>0</v>
      </c>
      <c r="W1146" s="158"/>
      <c r="X1146" s="158" t="s">
        <v>304</v>
      </c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615</v>
      </c>
      <c r="AH1146" s="147"/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85" t="s">
        <v>438</v>
      </c>
      <c r="D1147" s="160"/>
      <c r="E1147" s="161"/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299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5" t="s">
        <v>445</v>
      </c>
      <c r="D1148" s="160"/>
      <c r="E1148" s="161"/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299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85" t="s">
        <v>447</v>
      </c>
      <c r="D1149" s="160"/>
      <c r="E1149" s="161"/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299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5" t="s">
        <v>1000</v>
      </c>
      <c r="D1150" s="160"/>
      <c r="E1150" s="161">
        <v>9.36</v>
      </c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299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85" t="s">
        <v>457</v>
      </c>
      <c r="D1151" s="160"/>
      <c r="E1151" s="161"/>
      <c r="F1151" s="158"/>
      <c r="G1151" s="15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299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5" t="s">
        <v>447</v>
      </c>
      <c r="D1152" s="160"/>
      <c r="E1152" s="161"/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299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5" t="s">
        <v>1002</v>
      </c>
      <c r="D1153" s="160"/>
      <c r="E1153" s="161">
        <v>5.76</v>
      </c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299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5" t="s">
        <v>1003</v>
      </c>
      <c r="D1154" s="160"/>
      <c r="E1154" s="161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299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5" t="s">
        <v>1004</v>
      </c>
      <c r="D1155" s="160"/>
      <c r="E1155" s="161">
        <v>8.9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299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245"/>
      <c r="D1156" s="246"/>
      <c r="E1156" s="246"/>
      <c r="F1156" s="246"/>
      <c r="G1156" s="246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251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73">
        <v>177</v>
      </c>
      <c r="B1157" s="174" t="s">
        <v>1022</v>
      </c>
      <c r="C1157" s="184" t="s">
        <v>1023</v>
      </c>
      <c r="D1157" s="175" t="s">
        <v>308</v>
      </c>
      <c r="E1157" s="176">
        <v>29.898</v>
      </c>
      <c r="F1157" s="177"/>
      <c r="G1157" s="178">
        <f>ROUND(E1157*F1157,2)</f>
        <v>0</v>
      </c>
      <c r="H1157" s="177"/>
      <c r="I1157" s="178">
        <f>ROUND(E1157*H1157,2)</f>
        <v>0</v>
      </c>
      <c r="J1157" s="177"/>
      <c r="K1157" s="178">
        <f>ROUND(E1157*J1157,2)</f>
        <v>0</v>
      </c>
      <c r="L1157" s="178">
        <v>21</v>
      </c>
      <c r="M1157" s="178">
        <f>G1157*(1+L1157/100)</f>
        <v>0</v>
      </c>
      <c r="N1157" s="176">
        <v>6.0000000000000002E-5</v>
      </c>
      <c r="O1157" s="176">
        <f>ROUND(E1157*N1157,2)</f>
        <v>0</v>
      </c>
      <c r="P1157" s="176">
        <v>0</v>
      </c>
      <c r="Q1157" s="176">
        <f>ROUND(E1157*P1157,2)</f>
        <v>0</v>
      </c>
      <c r="R1157" s="178"/>
      <c r="S1157" s="178" t="s">
        <v>265</v>
      </c>
      <c r="T1157" s="179" t="s">
        <v>246</v>
      </c>
      <c r="U1157" s="158">
        <v>0.87</v>
      </c>
      <c r="V1157" s="158">
        <f>ROUND(E1157*U1157,2)</f>
        <v>26.01</v>
      </c>
      <c r="W1157" s="158"/>
      <c r="X1157" s="158" t="s">
        <v>304</v>
      </c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615</v>
      </c>
      <c r="AH1157" s="147"/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5" t="s">
        <v>999</v>
      </c>
      <c r="D1158" s="160"/>
      <c r="E1158" s="161"/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299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85" t="s">
        <v>438</v>
      </c>
      <c r="D1159" s="160"/>
      <c r="E1159" s="161"/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299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185" t="s">
        <v>439</v>
      </c>
      <c r="D1160" s="160"/>
      <c r="E1160" s="161"/>
      <c r="F1160" s="158"/>
      <c r="G1160" s="15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299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54"/>
      <c r="B1161" s="155"/>
      <c r="C1161" s="185" t="s">
        <v>441</v>
      </c>
      <c r="D1161" s="160"/>
      <c r="E1161" s="161"/>
      <c r="F1161" s="158"/>
      <c r="G1161" s="158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299</v>
      </c>
      <c r="AH1161" s="147">
        <v>0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5" t="s">
        <v>1024</v>
      </c>
      <c r="D1162" s="160"/>
      <c r="E1162" s="161">
        <v>25.74</v>
      </c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299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5" t="s">
        <v>443</v>
      </c>
      <c r="D1163" s="160"/>
      <c r="E1163" s="161"/>
      <c r="F1163" s="158"/>
      <c r="G1163" s="15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299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5" t="s">
        <v>1019</v>
      </c>
      <c r="D1164" s="160"/>
      <c r="E1164" s="161">
        <v>4.1580000000000004</v>
      </c>
      <c r="F1164" s="158"/>
      <c r="G1164" s="158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299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245"/>
      <c r="D1165" s="246"/>
      <c r="E1165" s="246"/>
      <c r="F1165" s="246"/>
      <c r="G1165" s="246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251</v>
      </c>
      <c r="AH1165" s="147"/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>
        <v>178</v>
      </c>
      <c r="B1166" s="155" t="s">
        <v>994</v>
      </c>
      <c r="C1166" s="189" t="s">
        <v>995</v>
      </c>
      <c r="D1166" s="156" t="s">
        <v>0</v>
      </c>
      <c r="E1166" s="181"/>
      <c r="F1166" s="159"/>
      <c r="G1166" s="158">
        <f>ROUND(E1166*F1166,2)</f>
        <v>0</v>
      </c>
      <c r="H1166" s="159"/>
      <c r="I1166" s="158">
        <f>ROUND(E1166*H1166,2)</f>
        <v>0</v>
      </c>
      <c r="J1166" s="159"/>
      <c r="K1166" s="158">
        <f>ROUND(E1166*J1166,2)</f>
        <v>0</v>
      </c>
      <c r="L1166" s="158">
        <v>21</v>
      </c>
      <c r="M1166" s="158">
        <f>G1166*(1+L1166/100)</f>
        <v>0</v>
      </c>
      <c r="N1166" s="157">
        <v>0</v>
      </c>
      <c r="O1166" s="157">
        <f>ROUND(E1166*N1166,2)</f>
        <v>0</v>
      </c>
      <c r="P1166" s="157">
        <v>0</v>
      </c>
      <c r="Q1166" s="157">
        <f>ROUND(E1166*P1166,2)</f>
        <v>0</v>
      </c>
      <c r="R1166" s="158" t="s">
        <v>996</v>
      </c>
      <c r="S1166" s="158" t="s">
        <v>245</v>
      </c>
      <c r="T1166" s="158" t="s">
        <v>310</v>
      </c>
      <c r="U1166" s="158">
        <v>0</v>
      </c>
      <c r="V1166" s="158">
        <f>ROUND(E1166*U1166,2)</f>
        <v>0</v>
      </c>
      <c r="W1166" s="158"/>
      <c r="X1166" s="158" t="s">
        <v>867</v>
      </c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868</v>
      </c>
      <c r="AH1166" s="147"/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262" t="s">
        <v>899</v>
      </c>
      <c r="D1167" s="263"/>
      <c r="E1167" s="263"/>
      <c r="F1167" s="263"/>
      <c r="G1167" s="263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318</v>
      </c>
      <c r="AH1167" s="147"/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245"/>
      <c r="D1168" s="246"/>
      <c r="E1168" s="246"/>
      <c r="F1168" s="246"/>
      <c r="G1168" s="246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251</v>
      </c>
      <c r="AH1168" s="147"/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x14ac:dyDescent="0.2">
      <c r="A1169" s="163" t="s">
        <v>240</v>
      </c>
      <c r="B1169" s="164" t="s">
        <v>147</v>
      </c>
      <c r="C1169" s="183" t="s">
        <v>148</v>
      </c>
      <c r="D1169" s="165"/>
      <c r="E1169" s="166"/>
      <c r="F1169" s="167"/>
      <c r="G1169" s="167">
        <f>SUMIF(AG1170:AG1185,"&lt;&gt;NOR",G1170:G1185)</f>
        <v>0</v>
      </c>
      <c r="H1169" s="167"/>
      <c r="I1169" s="167">
        <f>SUM(I1170:I1185)</f>
        <v>0</v>
      </c>
      <c r="J1169" s="167"/>
      <c r="K1169" s="167">
        <f>SUM(K1170:K1185)</f>
        <v>0</v>
      </c>
      <c r="L1169" s="167"/>
      <c r="M1169" s="167">
        <f>SUM(M1170:M1185)</f>
        <v>0</v>
      </c>
      <c r="N1169" s="166"/>
      <c r="O1169" s="166">
        <f>SUM(O1170:O1185)</f>
        <v>0</v>
      </c>
      <c r="P1169" s="166"/>
      <c r="Q1169" s="166">
        <f>SUM(Q1170:Q1185)</f>
        <v>0</v>
      </c>
      <c r="R1169" s="167"/>
      <c r="S1169" s="167"/>
      <c r="T1169" s="168"/>
      <c r="U1169" s="162"/>
      <c r="V1169" s="162">
        <f>SUM(V1170:V1185)</f>
        <v>0</v>
      </c>
      <c r="W1169" s="162"/>
      <c r="X1169" s="162"/>
      <c r="AG1169" t="s">
        <v>241</v>
      </c>
    </row>
    <row r="1170" spans="1:60" ht="22.5" outlineLevel="1" x14ac:dyDescent="0.2">
      <c r="A1170" s="173">
        <v>179</v>
      </c>
      <c r="B1170" s="174" t="s">
        <v>1025</v>
      </c>
      <c r="C1170" s="184" t="s">
        <v>1026</v>
      </c>
      <c r="D1170" s="175" t="s">
        <v>663</v>
      </c>
      <c r="E1170" s="176">
        <v>1</v>
      </c>
      <c r="F1170" s="177"/>
      <c r="G1170" s="178">
        <f>ROUND(E1170*F1170,2)</f>
        <v>0</v>
      </c>
      <c r="H1170" s="177"/>
      <c r="I1170" s="178">
        <f>ROUND(E1170*H1170,2)</f>
        <v>0</v>
      </c>
      <c r="J1170" s="177"/>
      <c r="K1170" s="178">
        <f>ROUND(E1170*J1170,2)</f>
        <v>0</v>
      </c>
      <c r="L1170" s="178">
        <v>21</v>
      </c>
      <c r="M1170" s="178">
        <f>G1170*(1+L1170/100)</f>
        <v>0</v>
      </c>
      <c r="N1170" s="176">
        <v>0</v>
      </c>
      <c r="O1170" s="176">
        <f>ROUND(E1170*N1170,2)</f>
        <v>0</v>
      </c>
      <c r="P1170" s="176">
        <v>0</v>
      </c>
      <c r="Q1170" s="176">
        <f>ROUND(E1170*P1170,2)</f>
        <v>0</v>
      </c>
      <c r="R1170" s="178"/>
      <c r="S1170" s="178" t="s">
        <v>265</v>
      </c>
      <c r="T1170" s="179" t="s">
        <v>246</v>
      </c>
      <c r="U1170" s="158">
        <v>0</v>
      </c>
      <c r="V1170" s="158">
        <f>ROUND(E1170*U1170,2)</f>
        <v>0</v>
      </c>
      <c r="W1170" s="158"/>
      <c r="X1170" s="158" t="s">
        <v>304</v>
      </c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305</v>
      </c>
      <c r="AH1170" s="147"/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249"/>
      <c r="D1171" s="250"/>
      <c r="E1171" s="250"/>
      <c r="F1171" s="250"/>
      <c r="G1171" s="250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251</v>
      </c>
      <c r="AH1171" s="147"/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22.5" outlineLevel="1" x14ac:dyDescent="0.2">
      <c r="A1172" s="173">
        <v>180</v>
      </c>
      <c r="B1172" s="174" t="s">
        <v>1027</v>
      </c>
      <c r="C1172" s="184" t="s">
        <v>1028</v>
      </c>
      <c r="D1172" s="175" t="s">
        <v>663</v>
      </c>
      <c r="E1172" s="176">
        <v>1</v>
      </c>
      <c r="F1172" s="177"/>
      <c r="G1172" s="178">
        <f>ROUND(E1172*F1172,2)</f>
        <v>0</v>
      </c>
      <c r="H1172" s="177"/>
      <c r="I1172" s="178">
        <f>ROUND(E1172*H1172,2)</f>
        <v>0</v>
      </c>
      <c r="J1172" s="177"/>
      <c r="K1172" s="178">
        <f>ROUND(E1172*J1172,2)</f>
        <v>0</v>
      </c>
      <c r="L1172" s="178">
        <v>21</v>
      </c>
      <c r="M1172" s="178">
        <f>G1172*(1+L1172/100)</f>
        <v>0</v>
      </c>
      <c r="N1172" s="176">
        <v>0</v>
      </c>
      <c r="O1172" s="176">
        <f>ROUND(E1172*N1172,2)</f>
        <v>0</v>
      </c>
      <c r="P1172" s="176">
        <v>0</v>
      </c>
      <c r="Q1172" s="176">
        <f>ROUND(E1172*P1172,2)</f>
        <v>0</v>
      </c>
      <c r="R1172" s="178"/>
      <c r="S1172" s="178" t="s">
        <v>265</v>
      </c>
      <c r="T1172" s="179" t="s">
        <v>246</v>
      </c>
      <c r="U1172" s="158">
        <v>0</v>
      </c>
      <c r="V1172" s="158">
        <f>ROUND(E1172*U1172,2)</f>
        <v>0</v>
      </c>
      <c r="W1172" s="158"/>
      <c r="X1172" s="158" t="s">
        <v>304</v>
      </c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305</v>
      </c>
      <c r="AH1172" s="147"/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249"/>
      <c r="D1173" s="250"/>
      <c r="E1173" s="250"/>
      <c r="F1173" s="250"/>
      <c r="G1173" s="250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251</v>
      </c>
      <c r="AH1173" s="147"/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ht="22.5" outlineLevel="1" x14ac:dyDescent="0.2">
      <c r="A1174" s="173">
        <v>181</v>
      </c>
      <c r="B1174" s="174" t="s">
        <v>1029</v>
      </c>
      <c r="C1174" s="184" t="s">
        <v>1030</v>
      </c>
      <c r="D1174" s="175" t="s">
        <v>663</v>
      </c>
      <c r="E1174" s="176">
        <v>3</v>
      </c>
      <c r="F1174" s="177"/>
      <c r="G1174" s="178">
        <f>ROUND(E1174*F1174,2)</f>
        <v>0</v>
      </c>
      <c r="H1174" s="177"/>
      <c r="I1174" s="178">
        <f>ROUND(E1174*H1174,2)</f>
        <v>0</v>
      </c>
      <c r="J1174" s="177"/>
      <c r="K1174" s="178">
        <f>ROUND(E1174*J1174,2)</f>
        <v>0</v>
      </c>
      <c r="L1174" s="178">
        <v>21</v>
      </c>
      <c r="M1174" s="178">
        <f>G1174*(1+L1174/100)</f>
        <v>0</v>
      </c>
      <c r="N1174" s="176">
        <v>0</v>
      </c>
      <c r="O1174" s="176">
        <f>ROUND(E1174*N1174,2)</f>
        <v>0</v>
      </c>
      <c r="P1174" s="176">
        <v>0</v>
      </c>
      <c r="Q1174" s="176">
        <f>ROUND(E1174*P1174,2)</f>
        <v>0</v>
      </c>
      <c r="R1174" s="178"/>
      <c r="S1174" s="178" t="s">
        <v>265</v>
      </c>
      <c r="T1174" s="179" t="s">
        <v>246</v>
      </c>
      <c r="U1174" s="158">
        <v>0</v>
      </c>
      <c r="V1174" s="158">
        <f>ROUND(E1174*U1174,2)</f>
        <v>0</v>
      </c>
      <c r="W1174" s="158"/>
      <c r="X1174" s="158" t="s">
        <v>304</v>
      </c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305</v>
      </c>
      <c r="AH1174" s="147"/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249"/>
      <c r="D1175" s="250"/>
      <c r="E1175" s="250"/>
      <c r="F1175" s="250"/>
      <c r="G1175" s="250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251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ht="22.5" outlineLevel="1" x14ac:dyDescent="0.2">
      <c r="A1176" s="173">
        <v>182</v>
      </c>
      <c r="B1176" s="174" t="s">
        <v>1031</v>
      </c>
      <c r="C1176" s="184" t="s">
        <v>1032</v>
      </c>
      <c r="D1176" s="175" t="s">
        <v>663</v>
      </c>
      <c r="E1176" s="176">
        <v>1</v>
      </c>
      <c r="F1176" s="177"/>
      <c r="G1176" s="178">
        <f>ROUND(E1176*F1176,2)</f>
        <v>0</v>
      </c>
      <c r="H1176" s="177"/>
      <c r="I1176" s="178">
        <f>ROUND(E1176*H1176,2)</f>
        <v>0</v>
      </c>
      <c r="J1176" s="177"/>
      <c r="K1176" s="178">
        <f>ROUND(E1176*J1176,2)</f>
        <v>0</v>
      </c>
      <c r="L1176" s="178">
        <v>21</v>
      </c>
      <c r="M1176" s="178">
        <f>G1176*(1+L1176/100)</f>
        <v>0</v>
      </c>
      <c r="N1176" s="176">
        <v>0</v>
      </c>
      <c r="O1176" s="176">
        <f>ROUND(E1176*N1176,2)</f>
        <v>0</v>
      </c>
      <c r="P1176" s="176">
        <v>0</v>
      </c>
      <c r="Q1176" s="176">
        <f>ROUND(E1176*P1176,2)</f>
        <v>0</v>
      </c>
      <c r="R1176" s="178"/>
      <c r="S1176" s="178" t="s">
        <v>265</v>
      </c>
      <c r="T1176" s="179" t="s">
        <v>246</v>
      </c>
      <c r="U1176" s="158">
        <v>0</v>
      </c>
      <c r="V1176" s="158">
        <f>ROUND(E1176*U1176,2)</f>
        <v>0</v>
      </c>
      <c r="W1176" s="158"/>
      <c r="X1176" s="158" t="s">
        <v>304</v>
      </c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305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249"/>
      <c r="D1177" s="250"/>
      <c r="E1177" s="250"/>
      <c r="F1177" s="250"/>
      <c r="G1177" s="250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251</v>
      </c>
      <c r="AH1177" s="147"/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ht="22.5" outlineLevel="1" x14ac:dyDescent="0.2">
      <c r="A1178" s="173">
        <v>183</v>
      </c>
      <c r="B1178" s="174" t="s">
        <v>1033</v>
      </c>
      <c r="C1178" s="184" t="s">
        <v>1034</v>
      </c>
      <c r="D1178" s="175" t="s">
        <v>663</v>
      </c>
      <c r="E1178" s="176">
        <v>1</v>
      </c>
      <c r="F1178" s="177"/>
      <c r="G1178" s="178">
        <f>ROUND(E1178*F1178,2)</f>
        <v>0</v>
      </c>
      <c r="H1178" s="177"/>
      <c r="I1178" s="178">
        <f>ROUND(E1178*H1178,2)</f>
        <v>0</v>
      </c>
      <c r="J1178" s="177"/>
      <c r="K1178" s="178">
        <f>ROUND(E1178*J1178,2)</f>
        <v>0</v>
      </c>
      <c r="L1178" s="178">
        <v>21</v>
      </c>
      <c r="M1178" s="178">
        <f>G1178*(1+L1178/100)</f>
        <v>0</v>
      </c>
      <c r="N1178" s="176">
        <v>0</v>
      </c>
      <c r="O1178" s="176">
        <f>ROUND(E1178*N1178,2)</f>
        <v>0</v>
      </c>
      <c r="P1178" s="176">
        <v>0</v>
      </c>
      <c r="Q1178" s="176">
        <f>ROUND(E1178*P1178,2)</f>
        <v>0</v>
      </c>
      <c r="R1178" s="178"/>
      <c r="S1178" s="178" t="s">
        <v>265</v>
      </c>
      <c r="T1178" s="179" t="s">
        <v>246</v>
      </c>
      <c r="U1178" s="158">
        <v>0</v>
      </c>
      <c r="V1178" s="158">
        <f>ROUND(E1178*U1178,2)</f>
        <v>0</v>
      </c>
      <c r="W1178" s="158"/>
      <c r="X1178" s="158" t="s">
        <v>304</v>
      </c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305</v>
      </c>
      <c r="AH1178" s="147"/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249"/>
      <c r="D1179" s="250"/>
      <c r="E1179" s="250"/>
      <c r="F1179" s="250"/>
      <c r="G1179" s="250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251</v>
      </c>
      <c r="AH1179" s="147"/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ht="22.5" outlineLevel="1" x14ac:dyDescent="0.2">
      <c r="A1180" s="173">
        <v>184</v>
      </c>
      <c r="B1180" s="174" t="s">
        <v>1035</v>
      </c>
      <c r="C1180" s="184" t="s">
        <v>1034</v>
      </c>
      <c r="D1180" s="175" t="s">
        <v>663</v>
      </c>
      <c r="E1180" s="176">
        <v>1</v>
      </c>
      <c r="F1180" s="177"/>
      <c r="G1180" s="178">
        <f>ROUND(E1180*F1180,2)</f>
        <v>0</v>
      </c>
      <c r="H1180" s="177"/>
      <c r="I1180" s="178">
        <f>ROUND(E1180*H1180,2)</f>
        <v>0</v>
      </c>
      <c r="J1180" s="177"/>
      <c r="K1180" s="178">
        <f>ROUND(E1180*J1180,2)</f>
        <v>0</v>
      </c>
      <c r="L1180" s="178">
        <v>21</v>
      </c>
      <c r="M1180" s="178">
        <f>G1180*(1+L1180/100)</f>
        <v>0</v>
      </c>
      <c r="N1180" s="176">
        <v>0</v>
      </c>
      <c r="O1180" s="176">
        <f>ROUND(E1180*N1180,2)</f>
        <v>0</v>
      </c>
      <c r="P1180" s="176">
        <v>0</v>
      </c>
      <c r="Q1180" s="176">
        <f>ROUND(E1180*P1180,2)</f>
        <v>0</v>
      </c>
      <c r="R1180" s="178"/>
      <c r="S1180" s="178" t="s">
        <v>265</v>
      </c>
      <c r="T1180" s="179" t="s">
        <v>246</v>
      </c>
      <c r="U1180" s="158">
        <v>0</v>
      </c>
      <c r="V1180" s="158">
        <f>ROUND(E1180*U1180,2)</f>
        <v>0</v>
      </c>
      <c r="W1180" s="158"/>
      <c r="X1180" s="158" t="s">
        <v>304</v>
      </c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305</v>
      </c>
      <c r="AH1180" s="147"/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249"/>
      <c r="D1181" s="250"/>
      <c r="E1181" s="250"/>
      <c r="F1181" s="250"/>
      <c r="G1181" s="250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251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ht="22.5" outlineLevel="1" x14ac:dyDescent="0.2">
      <c r="A1182" s="173">
        <v>185</v>
      </c>
      <c r="B1182" s="174" t="s">
        <v>1036</v>
      </c>
      <c r="C1182" s="184" t="s">
        <v>1037</v>
      </c>
      <c r="D1182" s="175" t="s">
        <v>663</v>
      </c>
      <c r="E1182" s="176">
        <v>5</v>
      </c>
      <c r="F1182" s="177"/>
      <c r="G1182" s="178">
        <f>ROUND(E1182*F1182,2)</f>
        <v>0</v>
      </c>
      <c r="H1182" s="177"/>
      <c r="I1182" s="178">
        <f>ROUND(E1182*H1182,2)</f>
        <v>0</v>
      </c>
      <c r="J1182" s="177"/>
      <c r="K1182" s="178">
        <f>ROUND(E1182*J1182,2)</f>
        <v>0</v>
      </c>
      <c r="L1182" s="178">
        <v>21</v>
      </c>
      <c r="M1182" s="178">
        <f>G1182*(1+L1182/100)</f>
        <v>0</v>
      </c>
      <c r="N1182" s="176">
        <v>0</v>
      </c>
      <c r="O1182" s="176">
        <f>ROUND(E1182*N1182,2)</f>
        <v>0</v>
      </c>
      <c r="P1182" s="176">
        <v>0</v>
      </c>
      <c r="Q1182" s="176">
        <f>ROUND(E1182*P1182,2)</f>
        <v>0</v>
      </c>
      <c r="R1182" s="178"/>
      <c r="S1182" s="178" t="s">
        <v>265</v>
      </c>
      <c r="T1182" s="179" t="s">
        <v>246</v>
      </c>
      <c r="U1182" s="158">
        <v>0</v>
      </c>
      <c r="V1182" s="158">
        <f>ROUND(E1182*U1182,2)</f>
        <v>0</v>
      </c>
      <c r="W1182" s="158"/>
      <c r="X1182" s="158" t="s">
        <v>304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305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249"/>
      <c r="D1183" s="250"/>
      <c r="E1183" s="250"/>
      <c r="F1183" s="250"/>
      <c r="G1183" s="250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251</v>
      </c>
      <c r="AH1183" s="147"/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ht="22.5" outlineLevel="1" x14ac:dyDescent="0.2">
      <c r="A1184" s="173">
        <v>186</v>
      </c>
      <c r="B1184" s="174" t="s">
        <v>1038</v>
      </c>
      <c r="C1184" s="184" t="s">
        <v>1037</v>
      </c>
      <c r="D1184" s="175" t="s">
        <v>663</v>
      </c>
      <c r="E1184" s="176">
        <v>2</v>
      </c>
      <c r="F1184" s="177"/>
      <c r="G1184" s="178">
        <f>ROUND(E1184*F1184,2)</f>
        <v>0</v>
      </c>
      <c r="H1184" s="177"/>
      <c r="I1184" s="178">
        <f>ROUND(E1184*H1184,2)</f>
        <v>0</v>
      </c>
      <c r="J1184" s="177"/>
      <c r="K1184" s="178">
        <f>ROUND(E1184*J1184,2)</f>
        <v>0</v>
      </c>
      <c r="L1184" s="178">
        <v>21</v>
      </c>
      <c r="M1184" s="178">
        <f>G1184*(1+L1184/100)</f>
        <v>0</v>
      </c>
      <c r="N1184" s="176">
        <v>0</v>
      </c>
      <c r="O1184" s="176">
        <f>ROUND(E1184*N1184,2)</f>
        <v>0</v>
      </c>
      <c r="P1184" s="176">
        <v>0</v>
      </c>
      <c r="Q1184" s="176">
        <f>ROUND(E1184*P1184,2)</f>
        <v>0</v>
      </c>
      <c r="R1184" s="178"/>
      <c r="S1184" s="178" t="s">
        <v>265</v>
      </c>
      <c r="T1184" s="179" t="s">
        <v>246</v>
      </c>
      <c r="U1184" s="158">
        <v>0</v>
      </c>
      <c r="V1184" s="158">
        <f>ROUND(E1184*U1184,2)</f>
        <v>0</v>
      </c>
      <c r="W1184" s="158"/>
      <c r="X1184" s="158" t="s">
        <v>304</v>
      </c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305</v>
      </c>
      <c r="AH1184" s="147"/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249"/>
      <c r="D1185" s="250"/>
      <c r="E1185" s="250"/>
      <c r="F1185" s="250"/>
      <c r="G1185" s="250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251</v>
      </c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x14ac:dyDescent="0.2">
      <c r="A1186" s="163" t="s">
        <v>240</v>
      </c>
      <c r="B1186" s="164" t="s">
        <v>149</v>
      </c>
      <c r="C1186" s="183" t="s">
        <v>150</v>
      </c>
      <c r="D1186" s="165"/>
      <c r="E1186" s="166"/>
      <c r="F1186" s="167"/>
      <c r="G1186" s="167">
        <f>SUMIF(AG1187:AG1219,"&lt;&gt;NOR",G1187:G1219)</f>
        <v>0</v>
      </c>
      <c r="H1186" s="167"/>
      <c r="I1186" s="167">
        <f>SUM(I1187:I1219)</f>
        <v>0</v>
      </c>
      <c r="J1186" s="167"/>
      <c r="K1186" s="167">
        <f>SUM(K1187:K1219)</f>
        <v>0</v>
      </c>
      <c r="L1186" s="167"/>
      <c r="M1186" s="167">
        <f>SUM(M1187:M1219)</f>
        <v>0</v>
      </c>
      <c r="N1186" s="166"/>
      <c r="O1186" s="166">
        <f>SUM(O1187:O1219)</f>
        <v>0</v>
      </c>
      <c r="P1186" s="166"/>
      <c r="Q1186" s="166">
        <f>SUM(Q1187:Q1219)</f>
        <v>0</v>
      </c>
      <c r="R1186" s="167"/>
      <c r="S1186" s="167"/>
      <c r="T1186" s="168"/>
      <c r="U1186" s="162"/>
      <c r="V1186" s="162">
        <f>SUM(V1187:V1219)</f>
        <v>0</v>
      </c>
      <c r="W1186" s="162"/>
      <c r="X1186" s="162"/>
      <c r="AG1186" t="s">
        <v>241</v>
      </c>
    </row>
    <row r="1187" spans="1:60" ht="22.5" outlineLevel="1" x14ac:dyDescent="0.2">
      <c r="A1187" s="173">
        <v>187</v>
      </c>
      <c r="B1187" s="174" t="s">
        <v>1039</v>
      </c>
      <c r="C1187" s="184" t="s">
        <v>1040</v>
      </c>
      <c r="D1187" s="175" t="s">
        <v>373</v>
      </c>
      <c r="E1187" s="176">
        <v>2</v>
      </c>
      <c r="F1187" s="177"/>
      <c r="G1187" s="178">
        <f>ROUND(E1187*F1187,2)</f>
        <v>0</v>
      </c>
      <c r="H1187" s="177"/>
      <c r="I1187" s="178">
        <f>ROUND(E1187*H1187,2)</f>
        <v>0</v>
      </c>
      <c r="J1187" s="177"/>
      <c r="K1187" s="178">
        <f>ROUND(E1187*J1187,2)</f>
        <v>0</v>
      </c>
      <c r="L1187" s="178">
        <v>21</v>
      </c>
      <c r="M1187" s="178">
        <f>G1187*(1+L1187/100)</f>
        <v>0</v>
      </c>
      <c r="N1187" s="176">
        <v>0</v>
      </c>
      <c r="O1187" s="176">
        <f>ROUND(E1187*N1187,2)</f>
        <v>0</v>
      </c>
      <c r="P1187" s="176">
        <v>0</v>
      </c>
      <c r="Q1187" s="176">
        <f>ROUND(E1187*P1187,2)</f>
        <v>0</v>
      </c>
      <c r="R1187" s="178"/>
      <c r="S1187" s="178" t="s">
        <v>265</v>
      </c>
      <c r="T1187" s="179" t="s">
        <v>246</v>
      </c>
      <c r="U1187" s="158">
        <v>0</v>
      </c>
      <c r="V1187" s="158">
        <f>ROUND(E1187*U1187,2)</f>
        <v>0</v>
      </c>
      <c r="W1187" s="158"/>
      <c r="X1187" s="158" t="s">
        <v>304</v>
      </c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305</v>
      </c>
      <c r="AH1187" s="147"/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249"/>
      <c r="D1188" s="250"/>
      <c r="E1188" s="250"/>
      <c r="F1188" s="250"/>
      <c r="G1188" s="250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251</v>
      </c>
      <c r="AH1188" s="147"/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ht="22.5" outlineLevel="1" x14ac:dyDescent="0.2">
      <c r="A1189" s="173">
        <v>188</v>
      </c>
      <c r="B1189" s="174" t="s">
        <v>1041</v>
      </c>
      <c r="C1189" s="184" t="s">
        <v>1042</v>
      </c>
      <c r="D1189" s="175" t="s">
        <v>373</v>
      </c>
      <c r="E1189" s="176">
        <v>6</v>
      </c>
      <c r="F1189" s="177"/>
      <c r="G1189" s="178">
        <f>ROUND(E1189*F1189,2)</f>
        <v>0</v>
      </c>
      <c r="H1189" s="177"/>
      <c r="I1189" s="178">
        <f>ROUND(E1189*H1189,2)</f>
        <v>0</v>
      </c>
      <c r="J1189" s="177"/>
      <c r="K1189" s="178">
        <f>ROUND(E1189*J1189,2)</f>
        <v>0</v>
      </c>
      <c r="L1189" s="178">
        <v>21</v>
      </c>
      <c r="M1189" s="178">
        <f>G1189*(1+L1189/100)</f>
        <v>0</v>
      </c>
      <c r="N1189" s="176">
        <v>0</v>
      </c>
      <c r="O1189" s="176">
        <f>ROUND(E1189*N1189,2)</f>
        <v>0</v>
      </c>
      <c r="P1189" s="176">
        <v>0</v>
      </c>
      <c r="Q1189" s="176">
        <f>ROUND(E1189*P1189,2)</f>
        <v>0</v>
      </c>
      <c r="R1189" s="178"/>
      <c r="S1189" s="178" t="s">
        <v>265</v>
      </c>
      <c r="T1189" s="179" t="s">
        <v>246</v>
      </c>
      <c r="U1189" s="158">
        <v>0</v>
      </c>
      <c r="V1189" s="158">
        <f>ROUND(E1189*U1189,2)</f>
        <v>0</v>
      </c>
      <c r="W1189" s="158"/>
      <c r="X1189" s="158" t="s">
        <v>304</v>
      </c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305</v>
      </c>
      <c r="AH1189" s="147"/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249"/>
      <c r="D1190" s="250"/>
      <c r="E1190" s="250"/>
      <c r="F1190" s="250"/>
      <c r="G1190" s="250"/>
      <c r="H1190" s="158"/>
      <c r="I1190" s="158"/>
      <c r="J1190" s="158"/>
      <c r="K1190" s="158"/>
      <c r="L1190" s="158"/>
      <c r="M1190" s="158"/>
      <c r="N1190" s="157"/>
      <c r="O1190" s="157"/>
      <c r="P1190" s="157"/>
      <c r="Q1190" s="157"/>
      <c r="R1190" s="158"/>
      <c r="S1190" s="158"/>
      <c r="T1190" s="158"/>
      <c r="U1190" s="158"/>
      <c r="V1190" s="158"/>
      <c r="W1190" s="158"/>
      <c r="X1190" s="158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251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ht="22.5" outlineLevel="1" x14ac:dyDescent="0.2">
      <c r="A1191" s="173">
        <v>189</v>
      </c>
      <c r="B1191" s="174" t="s">
        <v>1043</v>
      </c>
      <c r="C1191" s="184" t="s">
        <v>1044</v>
      </c>
      <c r="D1191" s="175" t="s">
        <v>373</v>
      </c>
      <c r="E1191" s="176">
        <v>7</v>
      </c>
      <c r="F1191" s="177"/>
      <c r="G1191" s="178">
        <f>ROUND(E1191*F1191,2)</f>
        <v>0</v>
      </c>
      <c r="H1191" s="177"/>
      <c r="I1191" s="178">
        <f>ROUND(E1191*H1191,2)</f>
        <v>0</v>
      </c>
      <c r="J1191" s="177"/>
      <c r="K1191" s="178">
        <f>ROUND(E1191*J1191,2)</f>
        <v>0</v>
      </c>
      <c r="L1191" s="178">
        <v>21</v>
      </c>
      <c r="M1191" s="178">
        <f>G1191*(1+L1191/100)</f>
        <v>0</v>
      </c>
      <c r="N1191" s="176">
        <v>0</v>
      </c>
      <c r="O1191" s="176">
        <f>ROUND(E1191*N1191,2)</f>
        <v>0</v>
      </c>
      <c r="P1191" s="176">
        <v>0</v>
      </c>
      <c r="Q1191" s="176">
        <f>ROUND(E1191*P1191,2)</f>
        <v>0</v>
      </c>
      <c r="R1191" s="178"/>
      <c r="S1191" s="178" t="s">
        <v>265</v>
      </c>
      <c r="T1191" s="179" t="s">
        <v>246</v>
      </c>
      <c r="U1191" s="158">
        <v>0</v>
      </c>
      <c r="V1191" s="158">
        <f>ROUND(E1191*U1191,2)</f>
        <v>0</v>
      </c>
      <c r="W1191" s="158"/>
      <c r="X1191" s="158" t="s">
        <v>304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305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249"/>
      <c r="D1192" s="250"/>
      <c r="E1192" s="250"/>
      <c r="F1192" s="250"/>
      <c r="G1192" s="250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251</v>
      </c>
      <c r="AH1192" s="147"/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ht="22.5" outlineLevel="1" x14ac:dyDescent="0.2">
      <c r="A1193" s="173">
        <v>190</v>
      </c>
      <c r="B1193" s="174" t="s">
        <v>1045</v>
      </c>
      <c r="C1193" s="184" t="s">
        <v>1046</v>
      </c>
      <c r="D1193" s="175" t="s">
        <v>493</v>
      </c>
      <c r="E1193" s="176">
        <v>10.1</v>
      </c>
      <c r="F1193" s="177"/>
      <c r="G1193" s="178">
        <f>ROUND(E1193*F1193,2)</f>
        <v>0</v>
      </c>
      <c r="H1193" s="177"/>
      <c r="I1193" s="178">
        <f>ROUND(E1193*H1193,2)</f>
        <v>0</v>
      </c>
      <c r="J1193" s="177"/>
      <c r="K1193" s="178">
        <f>ROUND(E1193*J1193,2)</f>
        <v>0</v>
      </c>
      <c r="L1193" s="178">
        <v>21</v>
      </c>
      <c r="M1193" s="178">
        <f>G1193*(1+L1193/100)</f>
        <v>0</v>
      </c>
      <c r="N1193" s="176">
        <v>0</v>
      </c>
      <c r="O1193" s="176">
        <f>ROUND(E1193*N1193,2)</f>
        <v>0</v>
      </c>
      <c r="P1193" s="176">
        <v>0</v>
      </c>
      <c r="Q1193" s="176">
        <f>ROUND(E1193*P1193,2)</f>
        <v>0</v>
      </c>
      <c r="R1193" s="178"/>
      <c r="S1193" s="178" t="s">
        <v>265</v>
      </c>
      <c r="T1193" s="179" t="s">
        <v>246</v>
      </c>
      <c r="U1193" s="158">
        <v>0</v>
      </c>
      <c r="V1193" s="158">
        <f>ROUND(E1193*U1193,2)</f>
        <v>0</v>
      </c>
      <c r="W1193" s="158"/>
      <c r="X1193" s="158" t="s">
        <v>304</v>
      </c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305</v>
      </c>
      <c r="AH1193" s="147"/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249"/>
      <c r="D1194" s="250"/>
      <c r="E1194" s="250"/>
      <c r="F1194" s="250"/>
      <c r="G1194" s="250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251</v>
      </c>
      <c r="AH1194" s="147"/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ht="22.5" outlineLevel="1" x14ac:dyDescent="0.2">
      <c r="A1195" s="173">
        <v>191</v>
      </c>
      <c r="B1195" s="174" t="s">
        <v>1047</v>
      </c>
      <c r="C1195" s="184" t="s">
        <v>1048</v>
      </c>
      <c r="D1195" s="175" t="s">
        <v>493</v>
      </c>
      <c r="E1195" s="176">
        <v>26.6</v>
      </c>
      <c r="F1195" s="177"/>
      <c r="G1195" s="178">
        <f>ROUND(E1195*F1195,2)</f>
        <v>0</v>
      </c>
      <c r="H1195" s="177"/>
      <c r="I1195" s="178">
        <f>ROUND(E1195*H1195,2)</f>
        <v>0</v>
      </c>
      <c r="J1195" s="177"/>
      <c r="K1195" s="178">
        <f>ROUND(E1195*J1195,2)</f>
        <v>0</v>
      </c>
      <c r="L1195" s="178">
        <v>21</v>
      </c>
      <c r="M1195" s="178">
        <f>G1195*(1+L1195/100)</f>
        <v>0</v>
      </c>
      <c r="N1195" s="176">
        <v>0</v>
      </c>
      <c r="O1195" s="176">
        <f>ROUND(E1195*N1195,2)</f>
        <v>0</v>
      </c>
      <c r="P1195" s="176">
        <v>0</v>
      </c>
      <c r="Q1195" s="176">
        <f>ROUND(E1195*P1195,2)</f>
        <v>0</v>
      </c>
      <c r="R1195" s="178"/>
      <c r="S1195" s="178" t="s">
        <v>265</v>
      </c>
      <c r="T1195" s="179" t="s">
        <v>246</v>
      </c>
      <c r="U1195" s="158">
        <v>0</v>
      </c>
      <c r="V1195" s="158">
        <f>ROUND(E1195*U1195,2)</f>
        <v>0</v>
      </c>
      <c r="W1195" s="158"/>
      <c r="X1195" s="158" t="s">
        <v>304</v>
      </c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305</v>
      </c>
      <c r="AH1195" s="147"/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85" t="s">
        <v>1049</v>
      </c>
      <c r="D1196" s="160"/>
      <c r="E1196" s="161">
        <v>26.6</v>
      </c>
      <c r="F1196" s="158"/>
      <c r="G1196" s="158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299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245"/>
      <c r="D1197" s="246"/>
      <c r="E1197" s="246"/>
      <c r="F1197" s="246"/>
      <c r="G1197" s="246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251</v>
      </c>
      <c r="AH1197" s="147"/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ht="22.5" outlineLevel="1" x14ac:dyDescent="0.2">
      <c r="A1198" s="173">
        <v>192</v>
      </c>
      <c r="B1198" s="174" t="s">
        <v>1050</v>
      </c>
      <c r="C1198" s="184" t="s">
        <v>1051</v>
      </c>
      <c r="D1198" s="175" t="s">
        <v>373</v>
      </c>
      <c r="E1198" s="176">
        <v>4</v>
      </c>
      <c r="F1198" s="177"/>
      <c r="G1198" s="178">
        <f>ROUND(E1198*F1198,2)</f>
        <v>0</v>
      </c>
      <c r="H1198" s="177"/>
      <c r="I1198" s="178">
        <f>ROUND(E1198*H1198,2)</f>
        <v>0</v>
      </c>
      <c r="J1198" s="177"/>
      <c r="K1198" s="178">
        <f>ROUND(E1198*J1198,2)</f>
        <v>0</v>
      </c>
      <c r="L1198" s="178">
        <v>21</v>
      </c>
      <c r="M1198" s="178">
        <f>G1198*(1+L1198/100)</f>
        <v>0</v>
      </c>
      <c r="N1198" s="176">
        <v>0</v>
      </c>
      <c r="O1198" s="176">
        <f>ROUND(E1198*N1198,2)</f>
        <v>0</v>
      </c>
      <c r="P1198" s="176">
        <v>0</v>
      </c>
      <c r="Q1198" s="176">
        <f>ROUND(E1198*P1198,2)</f>
        <v>0</v>
      </c>
      <c r="R1198" s="178"/>
      <c r="S1198" s="178" t="s">
        <v>265</v>
      </c>
      <c r="T1198" s="179" t="s">
        <v>246</v>
      </c>
      <c r="U1198" s="158">
        <v>0</v>
      </c>
      <c r="V1198" s="158">
        <f>ROUND(E1198*U1198,2)</f>
        <v>0</v>
      </c>
      <c r="W1198" s="158"/>
      <c r="X1198" s="158" t="s">
        <v>304</v>
      </c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305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54"/>
      <c r="B1199" s="155"/>
      <c r="C1199" s="249"/>
      <c r="D1199" s="250"/>
      <c r="E1199" s="250"/>
      <c r="F1199" s="250"/>
      <c r="G1199" s="250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251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ht="22.5" outlineLevel="1" x14ac:dyDescent="0.2">
      <c r="A1200" s="173">
        <v>193</v>
      </c>
      <c r="B1200" s="174" t="s">
        <v>1052</v>
      </c>
      <c r="C1200" s="184" t="s">
        <v>1053</v>
      </c>
      <c r="D1200" s="175" t="s">
        <v>373</v>
      </c>
      <c r="E1200" s="176">
        <v>6</v>
      </c>
      <c r="F1200" s="177"/>
      <c r="G1200" s="178">
        <f>ROUND(E1200*F1200,2)</f>
        <v>0</v>
      </c>
      <c r="H1200" s="177"/>
      <c r="I1200" s="178">
        <f>ROUND(E1200*H1200,2)</f>
        <v>0</v>
      </c>
      <c r="J1200" s="177"/>
      <c r="K1200" s="178">
        <f>ROUND(E1200*J1200,2)</f>
        <v>0</v>
      </c>
      <c r="L1200" s="178">
        <v>21</v>
      </c>
      <c r="M1200" s="178">
        <f>G1200*(1+L1200/100)</f>
        <v>0</v>
      </c>
      <c r="N1200" s="176">
        <v>0</v>
      </c>
      <c r="O1200" s="176">
        <f>ROUND(E1200*N1200,2)</f>
        <v>0</v>
      </c>
      <c r="P1200" s="176">
        <v>0</v>
      </c>
      <c r="Q1200" s="176">
        <f>ROUND(E1200*P1200,2)</f>
        <v>0</v>
      </c>
      <c r="R1200" s="178"/>
      <c r="S1200" s="178" t="s">
        <v>265</v>
      </c>
      <c r="T1200" s="179" t="s">
        <v>246</v>
      </c>
      <c r="U1200" s="158">
        <v>0</v>
      </c>
      <c r="V1200" s="158">
        <f>ROUND(E1200*U1200,2)</f>
        <v>0</v>
      </c>
      <c r="W1200" s="158"/>
      <c r="X1200" s="158" t="s">
        <v>304</v>
      </c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305</v>
      </c>
      <c r="AH1200" s="147"/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249"/>
      <c r="D1201" s="250"/>
      <c r="E1201" s="250"/>
      <c r="F1201" s="250"/>
      <c r="G1201" s="250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251</v>
      </c>
      <c r="AH1201" s="147"/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ht="22.5" outlineLevel="1" x14ac:dyDescent="0.2">
      <c r="A1202" s="173">
        <v>194</v>
      </c>
      <c r="B1202" s="174" t="s">
        <v>1054</v>
      </c>
      <c r="C1202" s="184" t="s">
        <v>1055</v>
      </c>
      <c r="D1202" s="175" t="s">
        <v>373</v>
      </c>
      <c r="E1202" s="176">
        <v>5</v>
      </c>
      <c r="F1202" s="177"/>
      <c r="G1202" s="178">
        <f>ROUND(E1202*F1202,2)</f>
        <v>0</v>
      </c>
      <c r="H1202" s="177"/>
      <c r="I1202" s="178">
        <f>ROUND(E1202*H1202,2)</f>
        <v>0</v>
      </c>
      <c r="J1202" s="177"/>
      <c r="K1202" s="178">
        <f>ROUND(E1202*J1202,2)</f>
        <v>0</v>
      </c>
      <c r="L1202" s="178">
        <v>21</v>
      </c>
      <c r="M1202" s="178">
        <f>G1202*(1+L1202/100)</f>
        <v>0</v>
      </c>
      <c r="N1202" s="176">
        <v>0</v>
      </c>
      <c r="O1202" s="176">
        <f>ROUND(E1202*N1202,2)</f>
        <v>0</v>
      </c>
      <c r="P1202" s="176">
        <v>0</v>
      </c>
      <c r="Q1202" s="176">
        <f>ROUND(E1202*P1202,2)</f>
        <v>0</v>
      </c>
      <c r="R1202" s="178"/>
      <c r="S1202" s="178" t="s">
        <v>265</v>
      </c>
      <c r="T1202" s="179" t="s">
        <v>246</v>
      </c>
      <c r="U1202" s="158">
        <v>0</v>
      </c>
      <c r="V1202" s="158">
        <f>ROUND(E1202*U1202,2)</f>
        <v>0</v>
      </c>
      <c r="W1202" s="158"/>
      <c r="X1202" s="158" t="s">
        <v>304</v>
      </c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305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54"/>
      <c r="B1203" s="155"/>
      <c r="C1203" s="249"/>
      <c r="D1203" s="250"/>
      <c r="E1203" s="250"/>
      <c r="F1203" s="250"/>
      <c r="G1203" s="250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251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ht="22.5" outlineLevel="1" x14ac:dyDescent="0.2">
      <c r="A1204" s="173">
        <v>195</v>
      </c>
      <c r="B1204" s="174" t="s">
        <v>1056</v>
      </c>
      <c r="C1204" s="184" t="s">
        <v>1057</v>
      </c>
      <c r="D1204" s="175" t="s">
        <v>1058</v>
      </c>
      <c r="E1204" s="176">
        <v>1</v>
      </c>
      <c r="F1204" s="177"/>
      <c r="G1204" s="178">
        <f>ROUND(E1204*F1204,2)</f>
        <v>0</v>
      </c>
      <c r="H1204" s="177"/>
      <c r="I1204" s="178">
        <f>ROUND(E1204*H1204,2)</f>
        <v>0</v>
      </c>
      <c r="J1204" s="177"/>
      <c r="K1204" s="178">
        <f>ROUND(E1204*J1204,2)</f>
        <v>0</v>
      </c>
      <c r="L1204" s="178">
        <v>21</v>
      </c>
      <c r="M1204" s="178">
        <f>G1204*(1+L1204/100)</f>
        <v>0</v>
      </c>
      <c r="N1204" s="176">
        <v>0</v>
      </c>
      <c r="O1204" s="176">
        <f>ROUND(E1204*N1204,2)</f>
        <v>0</v>
      </c>
      <c r="P1204" s="176">
        <v>0</v>
      </c>
      <c r="Q1204" s="176">
        <f>ROUND(E1204*P1204,2)</f>
        <v>0</v>
      </c>
      <c r="R1204" s="178"/>
      <c r="S1204" s="178" t="s">
        <v>265</v>
      </c>
      <c r="T1204" s="179" t="s">
        <v>246</v>
      </c>
      <c r="U1204" s="158">
        <v>0</v>
      </c>
      <c r="V1204" s="158">
        <f>ROUND(E1204*U1204,2)</f>
        <v>0</v>
      </c>
      <c r="W1204" s="158"/>
      <c r="X1204" s="158" t="s">
        <v>304</v>
      </c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305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54"/>
      <c r="B1205" s="155"/>
      <c r="C1205" s="251" t="s">
        <v>1059</v>
      </c>
      <c r="D1205" s="252"/>
      <c r="E1205" s="252"/>
      <c r="F1205" s="252"/>
      <c r="G1205" s="252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250</v>
      </c>
      <c r="AH1205" s="147"/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247" t="s">
        <v>1060</v>
      </c>
      <c r="D1206" s="248"/>
      <c r="E1206" s="248"/>
      <c r="F1206" s="248"/>
      <c r="G1206" s="248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250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54"/>
      <c r="B1207" s="155"/>
      <c r="C1207" s="247" t="s">
        <v>1061</v>
      </c>
      <c r="D1207" s="248"/>
      <c r="E1207" s="248"/>
      <c r="F1207" s="248"/>
      <c r="G1207" s="248"/>
      <c r="H1207" s="158"/>
      <c r="I1207" s="158"/>
      <c r="J1207" s="158"/>
      <c r="K1207" s="158"/>
      <c r="L1207" s="158"/>
      <c r="M1207" s="158"/>
      <c r="N1207" s="157"/>
      <c r="O1207" s="157"/>
      <c r="P1207" s="157"/>
      <c r="Q1207" s="157"/>
      <c r="R1207" s="158"/>
      <c r="S1207" s="158"/>
      <c r="T1207" s="158"/>
      <c r="U1207" s="158"/>
      <c r="V1207" s="158"/>
      <c r="W1207" s="158"/>
      <c r="X1207" s="158"/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250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">
      <c r="A1208" s="154"/>
      <c r="B1208" s="155"/>
      <c r="C1208" s="247" t="s">
        <v>1062</v>
      </c>
      <c r="D1208" s="248"/>
      <c r="E1208" s="248"/>
      <c r="F1208" s="248"/>
      <c r="G1208" s="248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250</v>
      </c>
      <c r="AH1208" s="147"/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2">
      <c r="A1209" s="154"/>
      <c r="B1209" s="155"/>
      <c r="C1209" s="247" t="s">
        <v>1063</v>
      </c>
      <c r="D1209" s="248"/>
      <c r="E1209" s="248"/>
      <c r="F1209" s="248"/>
      <c r="G1209" s="248"/>
      <c r="H1209" s="158"/>
      <c r="I1209" s="158"/>
      <c r="J1209" s="158"/>
      <c r="K1209" s="158"/>
      <c r="L1209" s="158"/>
      <c r="M1209" s="158"/>
      <c r="N1209" s="157"/>
      <c r="O1209" s="157"/>
      <c r="P1209" s="157"/>
      <c r="Q1209" s="157"/>
      <c r="R1209" s="158"/>
      <c r="S1209" s="158"/>
      <c r="T1209" s="158"/>
      <c r="U1209" s="158"/>
      <c r="V1209" s="158"/>
      <c r="W1209" s="158"/>
      <c r="X1209" s="158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250</v>
      </c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">
      <c r="A1210" s="154"/>
      <c r="B1210" s="155"/>
      <c r="C1210" s="247" t="s">
        <v>1064</v>
      </c>
      <c r="D1210" s="248"/>
      <c r="E1210" s="248"/>
      <c r="F1210" s="248"/>
      <c r="G1210" s="248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250</v>
      </c>
      <c r="AH1210" s="147"/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">
      <c r="A1211" s="154"/>
      <c r="B1211" s="155"/>
      <c r="C1211" s="247" t="s">
        <v>1065</v>
      </c>
      <c r="D1211" s="248"/>
      <c r="E1211" s="248"/>
      <c r="F1211" s="248"/>
      <c r="G1211" s="248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250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">
      <c r="A1212" s="154"/>
      <c r="B1212" s="155"/>
      <c r="C1212" s="247" t="s">
        <v>1066</v>
      </c>
      <c r="D1212" s="248"/>
      <c r="E1212" s="248"/>
      <c r="F1212" s="248"/>
      <c r="G1212" s="248"/>
      <c r="H1212" s="158"/>
      <c r="I1212" s="158"/>
      <c r="J1212" s="158"/>
      <c r="K1212" s="158"/>
      <c r="L1212" s="158"/>
      <c r="M1212" s="158"/>
      <c r="N1212" s="157"/>
      <c r="O1212" s="157"/>
      <c r="P1212" s="157"/>
      <c r="Q1212" s="157"/>
      <c r="R1212" s="158"/>
      <c r="S1212" s="158"/>
      <c r="T1212" s="158"/>
      <c r="U1212" s="158"/>
      <c r="V1212" s="158"/>
      <c r="W1212" s="158"/>
      <c r="X1212" s="158"/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250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">
      <c r="A1213" s="154"/>
      <c r="B1213" s="155"/>
      <c r="C1213" s="247" t="s">
        <v>1067</v>
      </c>
      <c r="D1213" s="248"/>
      <c r="E1213" s="248"/>
      <c r="F1213" s="248"/>
      <c r="G1213" s="248"/>
      <c r="H1213" s="158"/>
      <c r="I1213" s="158"/>
      <c r="J1213" s="158"/>
      <c r="K1213" s="158"/>
      <c r="L1213" s="158"/>
      <c r="M1213" s="158"/>
      <c r="N1213" s="157"/>
      <c r="O1213" s="157"/>
      <c r="P1213" s="157"/>
      <c r="Q1213" s="157"/>
      <c r="R1213" s="158"/>
      <c r="S1213" s="158"/>
      <c r="T1213" s="158"/>
      <c r="U1213" s="158"/>
      <c r="V1213" s="158"/>
      <c r="W1213" s="158"/>
      <c r="X1213" s="158"/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250</v>
      </c>
      <c r="AH1213" s="147"/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">
      <c r="A1214" s="154"/>
      <c r="B1214" s="155"/>
      <c r="C1214" s="247" t="s">
        <v>1068</v>
      </c>
      <c r="D1214" s="248"/>
      <c r="E1214" s="248"/>
      <c r="F1214" s="248"/>
      <c r="G1214" s="248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250</v>
      </c>
      <c r="AH1214" s="147"/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">
      <c r="A1215" s="154"/>
      <c r="B1215" s="155"/>
      <c r="C1215" s="247" t="s">
        <v>1069</v>
      </c>
      <c r="D1215" s="248"/>
      <c r="E1215" s="248"/>
      <c r="F1215" s="248"/>
      <c r="G1215" s="248"/>
      <c r="H1215" s="158"/>
      <c r="I1215" s="158"/>
      <c r="J1215" s="158"/>
      <c r="K1215" s="158"/>
      <c r="L1215" s="158"/>
      <c r="M1215" s="158"/>
      <c r="N1215" s="157"/>
      <c r="O1215" s="157"/>
      <c r="P1215" s="157"/>
      <c r="Q1215" s="157"/>
      <c r="R1215" s="158"/>
      <c r="S1215" s="158"/>
      <c r="T1215" s="158"/>
      <c r="U1215" s="158"/>
      <c r="V1215" s="158"/>
      <c r="W1215" s="158"/>
      <c r="X1215" s="158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250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">
      <c r="A1216" s="154"/>
      <c r="B1216" s="155"/>
      <c r="C1216" s="247" t="s">
        <v>1070</v>
      </c>
      <c r="D1216" s="248"/>
      <c r="E1216" s="248"/>
      <c r="F1216" s="248"/>
      <c r="G1216" s="248"/>
      <c r="H1216" s="158"/>
      <c r="I1216" s="158"/>
      <c r="J1216" s="158"/>
      <c r="K1216" s="158"/>
      <c r="L1216" s="158"/>
      <c r="M1216" s="158"/>
      <c r="N1216" s="157"/>
      <c r="O1216" s="157"/>
      <c r="P1216" s="157"/>
      <c r="Q1216" s="157"/>
      <c r="R1216" s="158"/>
      <c r="S1216" s="158"/>
      <c r="T1216" s="158"/>
      <c r="U1216" s="158"/>
      <c r="V1216" s="158"/>
      <c r="W1216" s="158"/>
      <c r="X1216" s="158"/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250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">
      <c r="A1217" s="154"/>
      <c r="B1217" s="155"/>
      <c r="C1217" s="247" t="s">
        <v>1194</v>
      </c>
      <c r="D1217" s="248"/>
      <c r="E1217" s="248"/>
      <c r="F1217" s="248"/>
      <c r="G1217" s="248"/>
      <c r="H1217" s="158"/>
      <c r="I1217" s="158"/>
      <c r="J1217" s="158"/>
      <c r="K1217" s="158"/>
      <c r="L1217" s="158"/>
      <c r="M1217" s="158"/>
      <c r="N1217" s="157"/>
      <c r="O1217" s="157"/>
      <c r="P1217" s="157"/>
      <c r="Q1217" s="157"/>
      <c r="R1217" s="158"/>
      <c r="S1217" s="158"/>
      <c r="T1217" s="158"/>
      <c r="U1217" s="158"/>
      <c r="V1217" s="158"/>
      <c r="W1217" s="158"/>
      <c r="X1217" s="158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250</v>
      </c>
      <c r="AH1217" s="147"/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2">
      <c r="A1218" s="154"/>
      <c r="B1218" s="155"/>
      <c r="C1218" s="247" t="s">
        <v>1071</v>
      </c>
      <c r="D1218" s="248"/>
      <c r="E1218" s="248"/>
      <c r="F1218" s="248"/>
      <c r="G1218" s="248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250</v>
      </c>
      <c r="AH1218" s="147"/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54"/>
      <c r="B1219" s="155"/>
      <c r="C1219" s="245"/>
      <c r="D1219" s="246"/>
      <c r="E1219" s="246"/>
      <c r="F1219" s="246"/>
      <c r="G1219" s="246"/>
      <c r="H1219" s="158"/>
      <c r="I1219" s="158"/>
      <c r="J1219" s="158"/>
      <c r="K1219" s="158"/>
      <c r="L1219" s="158"/>
      <c r="M1219" s="158"/>
      <c r="N1219" s="157"/>
      <c r="O1219" s="157"/>
      <c r="P1219" s="157"/>
      <c r="Q1219" s="157"/>
      <c r="R1219" s="158"/>
      <c r="S1219" s="158"/>
      <c r="T1219" s="158"/>
      <c r="U1219" s="158"/>
      <c r="V1219" s="158"/>
      <c r="W1219" s="158"/>
      <c r="X1219" s="158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251</v>
      </c>
      <c r="AH1219" s="147"/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x14ac:dyDescent="0.2">
      <c r="A1220" s="163" t="s">
        <v>240</v>
      </c>
      <c r="B1220" s="164" t="s">
        <v>151</v>
      </c>
      <c r="C1220" s="183" t="s">
        <v>152</v>
      </c>
      <c r="D1220" s="165"/>
      <c r="E1220" s="166"/>
      <c r="F1220" s="167"/>
      <c r="G1220" s="167">
        <f>SUMIF(AG1221:AG1315,"&lt;&gt;NOR",G1221:G1315)</f>
        <v>0</v>
      </c>
      <c r="H1220" s="167"/>
      <c r="I1220" s="167">
        <f>SUM(I1221:I1315)</f>
        <v>0</v>
      </c>
      <c r="J1220" s="167"/>
      <c r="K1220" s="167">
        <f>SUM(K1221:K1315)</f>
        <v>0</v>
      </c>
      <c r="L1220" s="167"/>
      <c r="M1220" s="167">
        <f>SUM(M1221:M1315)</f>
        <v>0</v>
      </c>
      <c r="N1220" s="166"/>
      <c r="O1220" s="166">
        <f>SUM(O1221:O1315)</f>
        <v>0.16999999999999998</v>
      </c>
      <c r="P1220" s="166"/>
      <c r="Q1220" s="166">
        <f>SUM(Q1221:Q1315)</f>
        <v>0</v>
      </c>
      <c r="R1220" s="167"/>
      <c r="S1220" s="167"/>
      <c r="T1220" s="168"/>
      <c r="U1220" s="162"/>
      <c r="V1220" s="162">
        <f>SUM(V1221:V1315)</f>
        <v>72.22999999999999</v>
      </c>
      <c r="W1220" s="162"/>
      <c r="X1220" s="162"/>
      <c r="AG1220" t="s">
        <v>241</v>
      </c>
    </row>
    <row r="1221" spans="1:60" outlineLevel="1" x14ac:dyDescent="0.2">
      <c r="A1221" s="173">
        <v>196</v>
      </c>
      <c r="B1221" s="174" t="s">
        <v>1072</v>
      </c>
      <c r="C1221" s="184" t="s">
        <v>1073</v>
      </c>
      <c r="D1221" s="175" t="s">
        <v>308</v>
      </c>
      <c r="E1221" s="176">
        <v>174.6</v>
      </c>
      <c r="F1221" s="177"/>
      <c r="G1221" s="178">
        <f>ROUND(E1221*F1221,2)</f>
        <v>0</v>
      </c>
      <c r="H1221" s="177"/>
      <c r="I1221" s="178">
        <f>ROUND(E1221*H1221,2)</f>
        <v>0</v>
      </c>
      <c r="J1221" s="177"/>
      <c r="K1221" s="178">
        <f>ROUND(E1221*J1221,2)</f>
        <v>0</v>
      </c>
      <c r="L1221" s="178">
        <v>21</v>
      </c>
      <c r="M1221" s="178">
        <f>G1221*(1+L1221/100)</f>
        <v>0</v>
      </c>
      <c r="N1221" s="176">
        <v>0</v>
      </c>
      <c r="O1221" s="176">
        <f>ROUND(E1221*N1221,2)</f>
        <v>0</v>
      </c>
      <c r="P1221" s="176">
        <v>0</v>
      </c>
      <c r="Q1221" s="176">
        <f>ROUND(E1221*P1221,2)</f>
        <v>0</v>
      </c>
      <c r="R1221" s="178" t="s">
        <v>824</v>
      </c>
      <c r="S1221" s="178" t="s">
        <v>245</v>
      </c>
      <c r="T1221" s="179" t="s">
        <v>310</v>
      </c>
      <c r="U1221" s="158">
        <v>0.02</v>
      </c>
      <c r="V1221" s="158">
        <f>ROUND(E1221*U1221,2)</f>
        <v>3.49</v>
      </c>
      <c r="W1221" s="158"/>
      <c r="X1221" s="158" t="s">
        <v>304</v>
      </c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305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">
      <c r="A1222" s="154"/>
      <c r="B1222" s="155"/>
      <c r="C1222" s="260" t="s">
        <v>1074</v>
      </c>
      <c r="D1222" s="261"/>
      <c r="E1222" s="261"/>
      <c r="F1222" s="261"/>
      <c r="G1222" s="261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318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">
      <c r="A1223" s="154"/>
      <c r="B1223" s="155"/>
      <c r="C1223" s="185" t="s">
        <v>605</v>
      </c>
      <c r="D1223" s="160"/>
      <c r="E1223" s="161"/>
      <c r="F1223" s="158"/>
      <c r="G1223" s="158"/>
      <c r="H1223" s="158"/>
      <c r="I1223" s="158"/>
      <c r="J1223" s="158"/>
      <c r="K1223" s="158"/>
      <c r="L1223" s="158"/>
      <c r="M1223" s="158"/>
      <c r="N1223" s="157"/>
      <c r="O1223" s="157"/>
      <c r="P1223" s="157"/>
      <c r="Q1223" s="157"/>
      <c r="R1223" s="158"/>
      <c r="S1223" s="158"/>
      <c r="T1223" s="158"/>
      <c r="U1223" s="158"/>
      <c r="V1223" s="158"/>
      <c r="W1223" s="158"/>
      <c r="X1223" s="158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299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2">
      <c r="A1224" s="154"/>
      <c r="B1224" s="155"/>
      <c r="C1224" s="185" t="s">
        <v>311</v>
      </c>
      <c r="D1224" s="160"/>
      <c r="E1224" s="161"/>
      <c r="F1224" s="158"/>
      <c r="G1224" s="158"/>
      <c r="H1224" s="158"/>
      <c r="I1224" s="158"/>
      <c r="J1224" s="158"/>
      <c r="K1224" s="158"/>
      <c r="L1224" s="158"/>
      <c r="M1224" s="158"/>
      <c r="N1224" s="157"/>
      <c r="O1224" s="157"/>
      <c r="P1224" s="157"/>
      <c r="Q1224" s="157"/>
      <c r="R1224" s="158"/>
      <c r="S1224" s="158"/>
      <c r="T1224" s="158"/>
      <c r="U1224" s="158"/>
      <c r="V1224" s="158"/>
      <c r="W1224" s="158"/>
      <c r="X1224" s="158"/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299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">
      <c r="A1225" s="154"/>
      <c r="B1225" s="155"/>
      <c r="C1225" s="185" t="s">
        <v>606</v>
      </c>
      <c r="D1225" s="160"/>
      <c r="E1225" s="161"/>
      <c r="F1225" s="158"/>
      <c r="G1225" s="158"/>
      <c r="H1225" s="158"/>
      <c r="I1225" s="158"/>
      <c r="J1225" s="158"/>
      <c r="K1225" s="158"/>
      <c r="L1225" s="158"/>
      <c r="M1225" s="158"/>
      <c r="N1225" s="157"/>
      <c r="O1225" s="157"/>
      <c r="P1225" s="157"/>
      <c r="Q1225" s="157"/>
      <c r="R1225" s="158"/>
      <c r="S1225" s="158"/>
      <c r="T1225" s="158"/>
      <c r="U1225" s="158"/>
      <c r="V1225" s="158"/>
      <c r="W1225" s="158"/>
      <c r="X1225" s="158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299</v>
      </c>
      <c r="AH1225" s="147">
        <v>0</v>
      </c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2">
      <c r="A1226" s="154"/>
      <c r="B1226" s="155"/>
      <c r="C1226" s="185" t="s">
        <v>607</v>
      </c>
      <c r="D1226" s="160"/>
      <c r="E1226" s="161">
        <v>94</v>
      </c>
      <c r="F1226" s="158"/>
      <c r="G1226" s="158"/>
      <c r="H1226" s="158"/>
      <c r="I1226" s="158"/>
      <c r="J1226" s="158"/>
      <c r="K1226" s="158"/>
      <c r="L1226" s="158"/>
      <c r="M1226" s="158"/>
      <c r="N1226" s="157"/>
      <c r="O1226" s="157"/>
      <c r="P1226" s="157"/>
      <c r="Q1226" s="157"/>
      <c r="R1226" s="158"/>
      <c r="S1226" s="158"/>
      <c r="T1226" s="158"/>
      <c r="U1226" s="158"/>
      <c r="V1226" s="158"/>
      <c r="W1226" s="158"/>
      <c r="X1226" s="158"/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299</v>
      </c>
      <c r="AH1226" s="147">
        <v>0</v>
      </c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">
      <c r="A1227" s="154"/>
      <c r="B1227" s="155"/>
      <c r="C1227" s="185" t="s">
        <v>605</v>
      </c>
      <c r="D1227" s="160"/>
      <c r="E1227" s="161"/>
      <c r="F1227" s="158"/>
      <c r="G1227" s="158"/>
      <c r="H1227" s="158"/>
      <c r="I1227" s="158"/>
      <c r="J1227" s="158"/>
      <c r="K1227" s="158"/>
      <c r="L1227" s="158"/>
      <c r="M1227" s="158"/>
      <c r="N1227" s="157"/>
      <c r="O1227" s="157"/>
      <c r="P1227" s="157"/>
      <c r="Q1227" s="157"/>
      <c r="R1227" s="158"/>
      <c r="S1227" s="158"/>
      <c r="T1227" s="158"/>
      <c r="U1227" s="158"/>
      <c r="V1227" s="158"/>
      <c r="W1227" s="158"/>
      <c r="X1227" s="158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299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2">
      <c r="A1228" s="154"/>
      <c r="B1228" s="155"/>
      <c r="C1228" s="185" t="s">
        <v>608</v>
      </c>
      <c r="D1228" s="160"/>
      <c r="E1228" s="161"/>
      <c r="F1228" s="158"/>
      <c r="G1228" s="158"/>
      <c r="H1228" s="158"/>
      <c r="I1228" s="158"/>
      <c r="J1228" s="158"/>
      <c r="K1228" s="158"/>
      <c r="L1228" s="158"/>
      <c r="M1228" s="158"/>
      <c r="N1228" s="157"/>
      <c r="O1228" s="157"/>
      <c r="P1228" s="157"/>
      <c r="Q1228" s="157"/>
      <c r="R1228" s="158"/>
      <c r="S1228" s="158"/>
      <c r="T1228" s="158"/>
      <c r="U1228" s="158"/>
      <c r="V1228" s="158"/>
      <c r="W1228" s="158"/>
      <c r="X1228" s="158"/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299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">
      <c r="A1229" s="154"/>
      <c r="B1229" s="155"/>
      <c r="C1229" s="185" t="s">
        <v>385</v>
      </c>
      <c r="D1229" s="160"/>
      <c r="E1229" s="161">
        <v>9</v>
      </c>
      <c r="F1229" s="158"/>
      <c r="G1229" s="158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299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">
      <c r="A1230" s="154"/>
      <c r="B1230" s="155"/>
      <c r="C1230" s="185" t="s">
        <v>605</v>
      </c>
      <c r="D1230" s="160"/>
      <c r="E1230" s="161"/>
      <c r="F1230" s="158"/>
      <c r="G1230" s="158"/>
      <c r="H1230" s="158"/>
      <c r="I1230" s="158"/>
      <c r="J1230" s="158"/>
      <c r="K1230" s="158"/>
      <c r="L1230" s="158"/>
      <c r="M1230" s="158"/>
      <c r="N1230" s="157"/>
      <c r="O1230" s="157"/>
      <c r="P1230" s="157"/>
      <c r="Q1230" s="157"/>
      <c r="R1230" s="158"/>
      <c r="S1230" s="158"/>
      <c r="T1230" s="158"/>
      <c r="U1230" s="158"/>
      <c r="V1230" s="158"/>
      <c r="W1230" s="158"/>
      <c r="X1230" s="158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299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">
      <c r="A1231" s="154"/>
      <c r="B1231" s="155"/>
      <c r="C1231" s="185" t="s">
        <v>311</v>
      </c>
      <c r="D1231" s="160"/>
      <c r="E1231" s="161"/>
      <c r="F1231" s="158"/>
      <c r="G1231" s="158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299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">
      <c r="A1232" s="154"/>
      <c r="B1232" s="155"/>
      <c r="C1232" s="185" t="s">
        <v>609</v>
      </c>
      <c r="D1232" s="160"/>
      <c r="E1232" s="161"/>
      <c r="F1232" s="158"/>
      <c r="G1232" s="158"/>
      <c r="H1232" s="158"/>
      <c r="I1232" s="158"/>
      <c r="J1232" s="158"/>
      <c r="K1232" s="158"/>
      <c r="L1232" s="158"/>
      <c r="M1232" s="158"/>
      <c r="N1232" s="157"/>
      <c r="O1232" s="157"/>
      <c r="P1232" s="157"/>
      <c r="Q1232" s="157"/>
      <c r="R1232" s="158"/>
      <c r="S1232" s="158"/>
      <c r="T1232" s="158"/>
      <c r="U1232" s="158"/>
      <c r="V1232" s="158"/>
      <c r="W1232" s="158"/>
      <c r="X1232" s="158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299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">
      <c r="A1233" s="154"/>
      <c r="B1233" s="155"/>
      <c r="C1233" s="185" t="s">
        <v>610</v>
      </c>
      <c r="D1233" s="160"/>
      <c r="E1233" s="161">
        <v>71.599999999999994</v>
      </c>
      <c r="F1233" s="158"/>
      <c r="G1233" s="158"/>
      <c r="H1233" s="158"/>
      <c r="I1233" s="158"/>
      <c r="J1233" s="158"/>
      <c r="K1233" s="158"/>
      <c r="L1233" s="158"/>
      <c r="M1233" s="158"/>
      <c r="N1233" s="157"/>
      <c r="O1233" s="157"/>
      <c r="P1233" s="157"/>
      <c r="Q1233" s="157"/>
      <c r="R1233" s="158"/>
      <c r="S1233" s="158"/>
      <c r="T1233" s="158"/>
      <c r="U1233" s="158"/>
      <c r="V1233" s="158"/>
      <c r="W1233" s="158"/>
      <c r="X1233" s="158"/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299</v>
      </c>
      <c r="AH1233" s="147">
        <v>0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">
      <c r="A1234" s="154"/>
      <c r="B1234" s="155"/>
      <c r="C1234" s="245"/>
      <c r="D1234" s="246"/>
      <c r="E1234" s="246"/>
      <c r="F1234" s="246"/>
      <c r="G1234" s="246"/>
      <c r="H1234" s="158"/>
      <c r="I1234" s="158"/>
      <c r="J1234" s="158"/>
      <c r="K1234" s="158"/>
      <c r="L1234" s="158"/>
      <c r="M1234" s="158"/>
      <c r="N1234" s="157"/>
      <c r="O1234" s="157"/>
      <c r="P1234" s="157"/>
      <c r="Q1234" s="157"/>
      <c r="R1234" s="158"/>
      <c r="S1234" s="158"/>
      <c r="T1234" s="158"/>
      <c r="U1234" s="158"/>
      <c r="V1234" s="158"/>
      <c r="W1234" s="158"/>
      <c r="X1234" s="158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251</v>
      </c>
      <c r="AH1234" s="147"/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">
      <c r="A1235" s="173">
        <v>197</v>
      </c>
      <c r="B1235" s="174" t="s">
        <v>1075</v>
      </c>
      <c r="C1235" s="184" t="s">
        <v>1076</v>
      </c>
      <c r="D1235" s="175" t="s">
        <v>355</v>
      </c>
      <c r="E1235" s="176">
        <v>251.51650000000001</v>
      </c>
      <c r="F1235" s="177"/>
      <c r="G1235" s="178">
        <f>ROUND(E1235*F1235,2)</f>
        <v>0</v>
      </c>
      <c r="H1235" s="177"/>
      <c r="I1235" s="178">
        <f>ROUND(E1235*H1235,2)</f>
        <v>0</v>
      </c>
      <c r="J1235" s="177"/>
      <c r="K1235" s="178">
        <f>ROUND(E1235*J1235,2)</f>
        <v>0</v>
      </c>
      <c r="L1235" s="178">
        <v>21</v>
      </c>
      <c r="M1235" s="178">
        <f>G1235*(1+L1235/100)</f>
        <v>0</v>
      </c>
      <c r="N1235" s="176">
        <v>0</v>
      </c>
      <c r="O1235" s="176">
        <f>ROUND(E1235*N1235,2)</f>
        <v>0</v>
      </c>
      <c r="P1235" s="176">
        <v>0</v>
      </c>
      <c r="Q1235" s="176">
        <f>ROUND(E1235*P1235,2)</f>
        <v>0</v>
      </c>
      <c r="R1235" s="178"/>
      <c r="S1235" s="178" t="s">
        <v>265</v>
      </c>
      <c r="T1235" s="179" t="s">
        <v>246</v>
      </c>
      <c r="U1235" s="158">
        <v>0</v>
      </c>
      <c r="V1235" s="158">
        <f>ROUND(E1235*U1235,2)</f>
        <v>0</v>
      </c>
      <c r="W1235" s="158"/>
      <c r="X1235" s="158" t="s">
        <v>304</v>
      </c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615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">
      <c r="A1236" s="154"/>
      <c r="B1236" s="155"/>
      <c r="C1236" s="185" t="s">
        <v>478</v>
      </c>
      <c r="D1236" s="160"/>
      <c r="E1236" s="161"/>
      <c r="F1236" s="158"/>
      <c r="G1236" s="15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299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">
      <c r="A1237" s="154"/>
      <c r="B1237" s="155"/>
      <c r="C1237" s="185" t="s">
        <v>1077</v>
      </c>
      <c r="D1237" s="160"/>
      <c r="E1237" s="161"/>
      <c r="F1237" s="158"/>
      <c r="G1237" s="158"/>
      <c r="H1237" s="158"/>
      <c r="I1237" s="158"/>
      <c r="J1237" s="158"/>
      <c r="K1237" s="158"/>
      <c r="L1237" s="158"/>
      <c r="M1237" s="158"/>
      <c r="N1237" s="157"/>
      <c r="O1237" s="157"/>
      <c r="P1237" s="157"/>
      <c r="Q1237" s="157"/>
      <c r="R1237" s="158"/>
      <c r="S1237" s="158"/>
      <c r="T1237" s="158"/>
      <c r="U1237" s="158"/>
      <c r="V1237" s="158"/>
      <c r="W1237" s="158"/>
      <c r="X1237" s="158"/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299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">
      <c r="A1238" s="154"/>
      <c r="B1238" s="155"/>
      <c r="C1238" s="185" t="s">
        <v>339</v>
      </c>
      <c r="D1238" s="160"/>
      <c r="E1238" s="161"/>
      <c r="F1238" s="158"/>
      <c r="G1238" s="158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299</v>
      </c>
      <c r="AH1238" s="147">
        <v>0</v>
      </c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">
      <c r="A1239" s="154"/>
      <c r="B1239" s="155"/>
      <c r="C1239" s="185" t="s">
        <v>1078</v>
      </c>
      <c r="D1239" s="160"/>
      <c r="E1239" s="161">
        <v>129.20249999999999</v>
      </c>
      <c r="F1239" s="158"/>
      <c r="G1239" s="158"/>
      <c r="H1239" s="158"/>
      <c r="I1239" s="158"/>
      <c r="J1239" s="158"/>
      <c r="K1239" s="158"/>
      <c r="L1239" s="158"/>
      <c r="M1239" s="158"/>
      <c r="N1239" s="157"/>
      <c r="O1239" s="157"/>
      <c r="P1239" s="157"/>
      <c r="Q1239" s="157"/>
      <c r="R1239" s="158"/>
      <c r="S1239" s="158"/>
      <c r="T1239" s="158"/>
      <c r="U1239" s="158"/>
      <c r="V1239" s="158"/>
      <c r="W1239" s="158"/>
      <c r="X1239" s="158"/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299</v>
      </c>
      <c r="AH1239" s="147">
        <v>0</v>
      </c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">
      <c r="A1240" s="154"/>
      <c r="B1240" s="155"/>
      <c r="C1240" s="185" t="s">
        <v>334</v>
      </c>
      <c r="D1240" s="160"/>
      <c r="E1240" s="161"/>
      <c r="F1240" s="158"/>
      <c r="G1240" s="158"/>
      <c r="H1240" s="158"/>
      <c r="I1240" s="158"/>
      <c r="J1240" s="158"/>
      <c r="K1240" s="158"/>
      <c r="L1240" s="158"/>
      <c r="M1240" s="158"/>
      <c r="N1240" s="157"/>
      <c r="O1240" s="157"/>
      <c r="P1240" s="157"/>
      <c r="Q1240" s="157"/>
      <c r="R1240" s="158"/>
      <c r="S1240" s="158"/>
      <c r="T1240" s="158"/>
      <c r="U1240" s="158"/>
      <c r="V1240" s="158"/>
      <c r="W1240" s="158"/>
      <c r="X1240" s="158"/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299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">
      <c r="A1241" s="154"/>
      <c r="B1241" s="155"/>
      <c r="C1241" s="185" t="s">
        <v>1079</v>
      </c>
      <c r="D1241" s="160"/>
      <c r="E1241" s="161">
        <v>17.48</v>
      </c>
      <c r="F1241" s="158"/>
      <c r="G1241" s="158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299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">
      <c r="A1242" s="154"/>
      <c r="B1242" s="155"/>
      <c r="C1242" s="185" t="s">
        <v>326</v>
      </c>
      <c r="D1242" s="160"/>
      <c r="E1242" s="161"/>
      <c r="F1242" s="158"/>
      <c r="G1242" s="158"/>
      <c r="H1242" s="158"/>
      <c r="I1242" s="158"/>
      <c r="J1242" s="158"/>
      <c r="K1242" s="158"/>
      <c r="L1242" s="158"/>
      <c r="M1242" s="158"/>
      <c r="N1242" s="157"/>
      <c r="O1242" s="157"/>
      <c r="P1242" s="157"/>
      <c r="Q1242" s="157"/>
      <c r="R1242" s="158"/>
      <c r="S1242" s="158"/>
      <c r="T1242" s="158"/>
      <c r="U1242" s="158"/>
      <c r="V1242" s="158"/>
      <c r="W1242" s="158"/>
      <c r="X1242" s="158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299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">
      <c r="A1243" s="154"/>
      <c r="B1243" s="155"/>
      <c r="C1243" s="185" t="s">
        <v>1080</v>
      </c>
      <c r="D1243" s="160"/>
      <c r="E1243" s="161">
        <v>104.834</v>
      </c>
      <c r="F1243" s="158"/>
      <c r="G1243" s="158"/>
      <c r="H1243" s="158"/>
      <c r="I1243" s="158"/>
      <c r="J1243" s="158"/>
      <c r="K1243" s="158"/>
      <c r="L1243" s="158"/>
      <c r="M1243" s="158"/>
      <c r="N1243" s="157"/>
      <c r="O1243" s="157"/>
      <c r="P1243" s="157"/>
      <c r="Q1243" s="157"/>
      <c r="R1243" s="158"/>
      <c r="S1243" s="158"/>
      <c r="T1243" s="158"/>
      <c r="U1243" s="158"/>
      <c r="V1243" s="158"/>
      <c r="W1243" s="158"/>
      <c r="X1243" s="158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299</v>
      </c>
      <c r="AH1243" s="147">
        <v>0</v>
      </c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">
      <c r="A1244" s="154"/>
      <c r="B1244" s="155"/>
      <c r="C1244" s="245"/>
      <c r="D1244" s="246"/>
      <c r="E1244" s="246"/>
      <c r="F1244" s="246"/>
      <c r="G1244" s="246"/>
      <c r="H1244" s="158"/>
      <c r="I1244" s="158"/>
      <c r="J1244" s="158"/>
      <c r="K1244" s="158"/>
      <c r="L1244" s="158"/>
      <c r="M1244" s="158"/>
      <c r="N1244" s="157"/>
      <c r="O1244" s="157"/>
      <c r="P1244" s="157"/>
      <c r="Q1244" s="157"/>
      <c r="R1244" s="158"/>
      <c r="S1244" s="158"/>
      <c r="T1244" s="158"/>
      <c r="U1244" s="158"/>
      <c r="V1244" s="158"/>
      <c r="W1244" s="158"/>
      <c r="X1244" s="158"/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251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">
      <c r="A1245" s="173">
        <v>198</v>
      </c>
      <c r="B1245" s="174" t="s">
        <v>1081</v>
      </c>
      <c r="C1245" s="184" t="s">
        <v>1082</v>
      </c>
      <c r="D1245" s="175" t="s">
        <v>355</v>
      </c>
      <c r="E1245" s="176">
        <v>251.51650000000001</v>
      </c>
      <c r="F1245" s="177"/>
      <c r="G1245" s="178">
        <f>ROUND(E1245*F1245,2)</f>
        <v>0</v>
      </c>
      <c r="H1245" s="177"/>
      <c r="I1245" s="178">
        <f>ROUND(E1245*H1245,2)</f>
        <v>0</v>
      </c>
      <c r="J1245" s="177"/>
      <c r="K1245" s="178">
        <f>ROUND(E1245*J1245,2)</f>
        <v>0</v>
      </c>
      <c r="L1245" s="178">
        <v>21</v>
      </c>
      <c r="M1245" s="178">
        <f>G1245*(1+L1245/100)</f>
        <v>0</v>
      </c>
      <c r="N1245" s="176">
        <v>0</v>
      </c>
      <c r="O1245" s="176">
        <f>ROUND(E1245*N1245,2)</f>
        <v>0</v>
      </c>
      <c r="P1245" s="176">
        <v>0</v>
      </c>
      <c r="Q1245" s="176">
        <f>ROUND(E1245*P1245,2)</f>
        <v>0</v>
      </c>
      <c r="R1245" s="178"/>
      <c r="S1245" s="178" t="s">
        <v>265</v>
      </c>
      <c r="T1245" s="179" t="s">
        <v>246</v>
      </c>
      <c r="U1245" s="158">
        <v>0</v>
      </c>
      <c r="V1245" s="158">
        <f>ROUND(E1245*U1245,2)</f>
        <v>0</v>
      </c>
      <c r="W1245" s="158"/>
      <c r="X1245" s="158" t="s">
        <v>304</v>
      </c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615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outlineLevel="1" x14ac:dyDescent="0.2">
      <c r="A1246" s="154"/>
      <c r="B1246" s="155"/>
      <c r="C1246" s="185" t="s">
        <v>478</v>
      </c>
      <c r="D1246" s="160"/>
      <c r="E1246" s="161"/>
      <c r="F1246" s="158"/>
      <c r="G1246" s="158"/>
      <c r="H1246" s="158"/>
      <c r="I1246" s="158"/>
      <c r="J1246" s="158"/>
      <c r="K1246" s="158"/>
      <c r="L1246" s="158"/>
      <c r="M1246" s="158"/>
      <c r="N1246" s="157"/>
      <c r="O1246" s="157"/>
      <c r="P1246" s="157"/>
      <c r="Q1246" s="157"/>
      <c r="R1246" s="158"/>
      <c r="S1246" s="158"/>
      <c r="T1246" s="158"/>
      <c r="U1246" s="158"/>
      <c r="V1246" s="158"/>
      <c r="W1246" s="158"/>
      <c r="X1246" s="158"/>
      <c r="Y1246" s="147"/>
      <c r="Z1246" s="147"/>
      <c r="AA1246" s="147"/>
      <c r="AB1246" s="147"/>
      <c r="AC1246" s="147"/>
      <c r="AD1246" s="147"/>
      <c r="AE1246" s="147"/>
      <c r="AF1246" s="147"/>
      <c r="AG1246" s="147" t="s">
        <v>299</v>
      </c>
      <c r="AH1246" s="147">
        <v>0</v>
      </c>
      <c r="AI1246" s="147"/>
      <c r="AJ1246" s="147"/>
      <c r="AK1246" s="147"/>
      <c r="AL1246" s="147"/>
      <c r="AM1246" s="147"/>
      <c r="AN1246" s="147"/>
      <c r="AO1246" s="147"/>
      <c r="AP1246" s="147"/>
      <c r="AQ1246" s="147"/>
      <c r="AR1246" s="147"/>
      <c r="AS1246" s="147"/>
      <c r="AT1246" s="147"/>
      <c r="AU1246" s="147"/>
      <c r="AV1246" s="147"/>
      <c r="AW1246" s="147"/>
      <c r="AX1246" s="147"/>
      <c r="AY1246" s="147"/>
      <c r="AZ1246" s="147"/>
      <c r="BA1246" s="147"/>
      <c r="BB1246" s="147"/>
      <c r="BC1246" s="147"/>
      <c r="BD1246" s="147"/>
      <c r="BE1246" s="147"/>
      <c r="BF1246" s="147"/>
      <c r="BG1246" s="147"/>
      <c r="BH1246" s="147"/>
    </row>
    <row r="1247" spans="1:60" outlineLevel="1" x14ac:dyDescent="0.2">
      <c r="A1247" s="154"/>
      <c r="B1247" s="155"/>
      <c r="C1247" s="185" t="s">
        <v>1077</v>
      </c>
      <c r="D1247" s="160"/>
      <c r="E1247" s="161"/>
      <c r="F1247" s="158"/>
      <c r="G1247" s="158"/>
      <c r="H1247" s="158"/>
      <c r="I1247" s="158"/>
      <c r="J1247" s="158"/>
      <c r="K1247" s="158"/>
      <c r="L1247" s="158"/>
      <c r="M1247" s="158"/>
      <c r="N1247" s="157"/>
      <c r="O1247" s="157"/>
      <c r="P1247" s="157"/>
      <c r="Q1247" s="157"/>
      <c r="R1247" s="158"/>
      <c r="S1247" s="158"/>
      <c r="T1247" s="158"/>
      <c r="U1247" s="158"/>
      <c r="V1247" s="158"/>
      <c r="W1247" s="158"/>
      <c r="X1247" s="158"/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299</v>
      </c>
      <c r="AH1247" s="147">
        <v>0</v>
      </c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">
      <c r="A1248" s="154"/>
      <c r="B1248" s="155"/>
      <c r="C1248" s="185" t="s">
        <v>339</v>
      </c>
      <c r="D1248" s="160"/>
      <c r="E1248" s="161"/>
      <c r="F1248" s="158"/>
      <c r="G1248" s="158"/>
      <c r="H1248" s="158"/>
      <c r="I1248" s="158"/>
      <c r="J1248" s="158"/>
      <c r="K1248" s="158"/>
      <c r="L1248" s="158"/>
      <c r="M1248" s="158"/>
      <c r="N1248" s="157"/>
      <c r="O1248" s="157"/>
      <c r="P1248" s="157"/>
      <c r="Q1248" s="157"/>
      <c r="R1248" s="158"/>
      <c r="S1248" s="158"/>
      <c r="T1248" s="158"/>
      <c r="U1248" s="158"/>
      <c r="V1248" s="158"/>
      <c r="W1248" s="158"/>
      <c r="X1248" s="158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299</v>
      </c>
      <c r="AH1248" s="147">
        <v>0</v>
      </c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">
      <c r="A1249" s="154"/>
      <c r="B1249" s="155"/>
      <c r="C1249" s="185" t="s">
        <v>1078</v>
      </c>
      <c r="D1249" s="160"/>
      <c r="E1249" s="161">
        <v>129.20249999999999</v>
      </c>
      <c r="F1249" s="158"/>
      <c r="G1249" s="158"/>
      <c r="H1249" s="158"/>
      <c r="I1249" s="158"/>
      <c r="J1249" s="158"/>
      <c r="K1249" s="158"/>
      <c r="L1249" s="158"/>
      <c r="M1249" s="158"/>
      <c r="N1249" s="157"/>
      <c r="O1249" s="157"/>
      <c r="P1249" s="157"/>
      <c r="Q1249" s="157"/>
      <c r="R1249" s="158"/>
      <c r="S1249" s="158"/>
      <c r="T1249" s="158"/>
      <c r="U1249" s="158"/>
      <c r="V1249" s="158"/>
      <c r="W1249" s="158"/>
      <c r="X1249" s="158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299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outlineLevel="1" x14ac:dyDescent="0.2">
      <c r="A1250" s="154"/>
      <c r="B1250" s="155"/>
      <c r="C1250" s="185" t="s">
        <v>334</v>
      </c>
      <c r="D1250" s="160"/>
      <c r="E1250" s="161"/>
      <c r="F1250" s="158"/>
      <c r="G1250" s="158"/>
      <c r="H1250" s="158"/>
      <c r="I1250" s="158"/>
      <c r="J1250" s="158"/>
      <c r="K1250" s="158"/>
      <c r="L1250" s="158"/>
      <c r="M1250" s="158"/>
      <c r="N1250" s="157"/>
      <c r="O1250" s="157"/>
      <c r="P1250" s="157"/>
      <c r="Q1250" s="157"/>
      <c r="R1250" s="158"/>
      <c r="S1250" s="158"/>
      <c r="T1250" s="158"/>
      <c r="U1250" s="158"/>
      <c r="V1250" s="158"/>
      <c r="W1250" s="158"/>
      <c r="X1250" s="158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299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outlineLevel="1" x14ac:dyDescent="0.2">
      <c r="A1251" s="154"/>
      <c r="B1251" s="155"/>
      <c r="C1251" s="185" t="s">
        <v>1079</v>
      </c>
      <c r="D1251" s="160"/>
      <c r="E1251" s="161">
        <v>17.48</v>
      </c>
      <c r="F1251" s="158"/>
      <c r="G1251" s="158"/>
      <c r="H1251" s="158"/>
      <c r="I1251" s="158"/>
      <c r="J1251" s="158"/>
      <c r="K1251" s="158"/>
      <c r="L1251" s="158"/>
      <c r="M1251" s="158"/>
      <c r="N1251" s="157"/>
      <c r="O1251" s="157"/>
      <c r="P1251" s="157"/>
      <c r="Q1251" s="157"/>
      <c r="R1251" s="158"/>
      <c r="S1251" s="158"/>
      <c r="T1251" s="158"/>
      <c r="U1251" s="158"/>
      <c r="V1251" s="158"/>
      <c r="W1251" s="158"/>
      <c r="X1251" s="158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299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">
      <c r="A1252" s="154"/>
      <c r="B1252" s="155"/>
      <c r="C1252" s="185" t="s">
        <v>326</v>
      </c>
      <c r="D1252" s="160"/>
      <c r="E1252" s="161"/>
      <c r="F1252" s="158"/>
      <c r="G1252" s="158"/>
      <c r="H1252" s="158"/>
      <c r="I1252" s="158"/>
      <c r="J1252" s="158"/>
      <c r="K1252" s="158"/>
      <c r="L1252" s="158"/>
      <c r="M1252" s="158"/>
      <c r="N1252" s="157"/>
      <c r="O1252" s="157"/>
      <c r="P1252" s="157"/>
      <c r="Q1252" s="157"/>
      <c r="R1252" s="158"/>
      <c r="S1252" s="158"/>
      <c r="T1252" s="158"/>
      <c r="U1252" s="158"/>
      <c r="V1252" s="158"/>
      <c r="W1252" s="158"/>
      <c r="X1252" s="158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299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">
      <c r="A1253" s="154"/>
      <c r="B1253" s="155"/>
      <c r="C1253" s="185" t="s">
        <v>1080</v>
      </c>
      <c r="D1253" s="160"/>
      <c r="E1253" s="161">
        <v>104.834</v>
      </c>
      <c r="F1253" s="158"/>
      <c r="G1253" s="158"/>
      <c r="H1253" s="158"/>
      <c r="I1253" s="158"/>
      <c r="J1253" s="158"/>
      <c r="K1253" s="158"/>
      <c r="L1253" s="158"/>
      <c r="M1253" s="158"/>
      <c r="N1253" s="157"/>
      <c r="O1253" s="157"/>
      <c r="P1253" s="157"/>
      <c r="Q1253" s="157"/>
      <c r="R1253" s="158"/>
      <c r="S1253" s="158"/>
      <c r="T1253" s="158"/>
      <c r="U1253" s="158"/>
      <c r="V1253" s="158"/>
      <c r="W1253" s="158"/>
      <c r="X1253" s="158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299</v>
      </c>
      <c r="AH1253" s="147">
        <v>0</v>
      </c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outlineLevel="1" x14ac:dyDescent="0.2">
      <c r="A1254" s="154"/>
      <c r="B1254" s="155"/>
      <c r="C1254" s="245"/>
      <c r="D1254" s="246"/>
      <c r="E1254" s="246"/>
      <c r="F1254" s="246"/>
      <c r="G1254" s="246"/>
      <c r="H1254" s="158"/>
      <c r="I1254" s="158"/>
      <c r="J1254" s="158"/>
      <c r="K1254" s="158"/>
      <c r="L1254" s="158"/>
      <c r="M1254" s="158"/>
      <c r="N1254" s="157"/>
      <c r="O1254" s="157"/>
      <c r="P1254" s="157"/>
      <c r="Q1254" s="157"/>
      <c r="R1254" s="158"/>
      <c r="S1254" s="158"/>
      <c r="T1254" s="158"/>
      <c r="U1254" s="158"/>
      <c r="V1254" s="158"/>
      <c r="W1254" s="158"/>
      <c r="X1254" s="158"/>
      <c r="Y1254" s="147"/>
      <c r="Z1254" s="147"/>
      <c r="AA1254" s="147"/>
      <c r="AB1254" s="147"/>
      <c r="AC1254" s="147"/>
      <c r="AD1254" s="147"/>
      <c r="AE1254" s="147"/>
      <c r="AF1254" s="147"/>
      <c r="AG1254" s="147" t="s">
        <v>251</v>
      </c>
      <c r="AH1254" s="147"/>
      <c r="AI1254" s="147"/>
      <c r="AJ1254" s="147"/>
      <c r="AK1254" s="147"/>
      <c r="AL1254" s="147"/>
      <c r="AM1254" s="147"/>
      <c r="AN1254" s="147"/>
      <c r="AO1254" s="147"/>
      <c r="AP1254" s="147"/>
      <c r="AQ1254" s="147"/>
      <c r="AR1254" s="147"/>
      <c r="AS1254" s="147"/>
      <c r="AT1254" s="147"/>
      <c r="AU1254" s="147"/>
      <c r="AV1254" s="147"/>
      <c r="AW1254" s="147"/>
      <c r="AX1254" s="147"/>
      <c r="AY1254" s="147"/>
      <c r="AZ1254" s="147"/>
      <c r="BA1254" s="147"/>
      <c r="BB1254" s="147"/>
      <c r="BC1254" s="147"/>
      <c r="BD1254" s="147"/>
      <c r="BE1254" s="147"/>
      <c r="BF1254" s="147"/>
      <c r="BG1254" s="147"/>
      <c r="BH1254" s="147"/>
    </row>
    <row r="1255" spans="1:60" ht="22.5" outlineLevel="1" x14ac:dyDescent="0.2">
      <c r="A1255" s="173">
        <v>199</v>
      </c>
      <c r="B1255" s="174" t="s">
        <v>1083</v>
      </c>
      <c r="C1255" s="184" t="s">
        <v>1084</v>
      </c>
      <c r="D1255" s="175" t="s">
        <v>308</v>
      </c>
      <c r="E1255" s="176">
        <v>103</v>
      </c>
      <c r="F1255" s="177"/>
      <c r="G1255" s="178">
        <f>ROUND(E1255*F1255,2)</f>
        <v>0</v>
      </c>
      <c r="H1255" s="177"/>
      <c r="I1255" s="178">
        <f>ROUND(E1255*H1255,2)</f>
        <v>0</v>
      </c>
      <c r="J1255" s="177"/>
      <c r="K1255" s="178">
        <f>ROUND(E1255*J1255,2)</f>
        <v>0</v>
      </c>
      <c r="L1255" s="178">
        <v>21</v>
      </c>
      <c r="M1255" s="178">
        <f>G1255*(1+L1255/100)</f>
        <v>0</v>
      </c>
      <c r="N1255" s="176">
        <v>8.9999999999999998E-4</v>
      </c>
      <c r="O1255" s="176">
        <f>ROUND(E1255*N1255,2)</f>
        <v>0.09</v>
      </c>
      <c r="P1255" s="176">
        <v>0</v>
      </c>
      <c r="Q1255" s="176">
        <f>ROUND(E1255*P1255,2)</f>
        <v>0</v>
      </c>
      <c r="R1255" s="178" t="s">
        <v>1085</v>
      </c>
      <c r="S1255" s="178" t="s">
        <v>245</v>
      </c>
      <c r="T1255" s="179" t="s">
        <v>310</v>
      </c>
      <c r="U1255" s="158">
        <v>0</v>
      </c>
      <c r="V1255" s="158">
        <f>ROUND(E1255*U1255,2)</f>
        <v>0</v>
      </c>
      <c r="W1255" s="158"/>
      <c r="X1255" s="158" t="s">
        <v>1086</v>
      </c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1087</v>
      </c>
      <c r="AH1255" s="147"/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ht="22.5" outlineLevel="1" x14ac:dyDescent="0.2">
      <c r="A1256" s="154"/>
      <c r="B1256" s="155"/>
      <c r="C1256" s="260" t="s">
        <v>1088</v>
      </c>
      <c r="D1256" s="261"/>
      <c r="E1256" s="261"/>
      <c r="F1256" s="261"/>
      <c r="G1256" s="261"/>
      <c r="H1256" s="158"/>
      <c r="I1256" s="158"/>
      <c r="J1256" s="158"/>
      <c r="K1256" s="158"/>
      <c r="L1256" s="158"/>
      <c r="M1256" s="158"/>
      <c r="N1256" s="157"/>
      <c r="O1256" s="157"/>
      <c r="P1256" s="157"/>
      <c r="Q1256" s="157"/>
      <c r="R1256" s="158"/>
      <c r="S1256" s="158"/>
      <c r="T1256" s="158"/>
      <c r="U1256" s="158"/>
      <c r="V1256" s="158"/>
      <c r="W1256" s="158"/>
      <c r="X1256" s="158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318</v>
      </c>
      <c r="AH1256" s="147"/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80" t="str">
        <f>C1256</f>
        <v>lepení a dodávka podlahoviny z PVC, bez podkladu. Svaření podlahoviny. Dodávka a lepení podlahových soklíků z měkčeného PVC. Pastování a vyleštění podlah.</v>
      </c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">
      <c r="A1257" s="154"/>
      <c r="B1257" s="155"/>
      <c r="C1257" s="185" t="s">
        <v>605</v>
      </c>
      <c r="D1257" s="160"/>
      <c r="E1257" s="161"/>
      <c r="F1257" s="158"/>
      <c r="G1257" s="158"/>
      <c r="H1257" s="158"/>
      <c r="I1257" s="158"/>
      <c r="J1257" s="158"/>
      <c r="K1257" s="158"/>
      <c r="L1257" s="158"/>
      <c r="M1257" s="158"/>
      <c r="N1257" s="157"/>
      <c r="O1257" s="157"/>
      <c r="P1257" s="157"/>
      <c r="Q1257" s="157"/>
      <c r="R1257" s="158"/>
      <c r="S1257" s="158"/>
      <c r="T1257" s="158"/>
      <c r="U1257" s="158"/>
      <c r="V1257" s="158"/>
      <c r="W1257" s="158"/>
      <c r="X1257" s="158"/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299</v>
      </c>
      <c r="AH1257" s="147">
        <v>0</v>
      </c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">
      <c r="A1258" s="154"/>
      <c r="B1258" s="155"/>
      <c r="C1258" s="185" t="s">
        <v>311</v>
      </c>
      <c r="D1258" s="160"/>
      <c r="E1258" s="161"/>
      <c r="F1258" s="158"/>
      <c r="G1258" s="158"/>
      <c r="H1258" s="158"/>
      <c r="I1258" s="158"/>
      <c r="J1258" s="158"/>
      <c r="K1258" s="158"/>
      <c r="L1258" s="158"/>
      <c r="M1258" s="158"/>
      <c r="N1258" s="157"/>
      <c r="O1258" s="157"/>
      <c r="P1258" s="157"/>
      <c r="Q1258" s="157"/>
      <c r="R1258" s="158"/>
      <c r="S1258" s="158"/>
      <c r="T1258" s="158"/>
      <c r="U1258" s="158"/>
      <c r="V1258" s="158"/>
      <c r="W1258" s="158"/>
      <c r="X1258" s="158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299</v>
      </c>
      <c r="AH1258" s="147">
        <v>0</v>
      </c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">
      <c r="A1259" s="154"/>
      <c r="B1259" s="155"/>
      <c r="C1259" s="185" t="s">
        <v>606</v>
      </c>
      <c r="D1259" s="160"/>
      <c r="E1259" s="161"/>
      <c r="F1259" s="158"/>
      <c r="G1259" s="158"/>
      <c r="H1259" s="158"/>
      <c r="I1259" s="158"/>
      <c r="J1259" s="158"/>
      <c r="K1259" s="158"/>
      <c r="L1259" s="158"/>
      <c r="M1259" s="158"/>
      <c r="N1259" s="157"/>
      <c r="O1259" s="157"/>
      <c r="P1259" s="157"/>
      <c r="Q1259" s="157"/>
      <c r="R1259" s="158"/>
      <c r="S1259" s="158"/>
      <c r="T1259" s="158"/>
      <c r="U1259" s="158"/>
      <c r="V1259" s="158"/>
      <c r="W1259" s="158"/>
      <c r="X1259" s="158"/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299</v>
      </c>
      <c r="AH1259" s="147">
        <v>0</v>
      </c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">
      <c r="A1260" s="154"/>
      <c r="B1260" s="155"/>
      <c r="C1260" s="185" t="s">
        <v>607</v>
      </c>
      <c r="D1260" s="160"/>
      <c r="E1260" s="161">
        <v>94</v>
      </c>
      <c r="F1260" s="158"/>
      <c r="G1260" s="158"/>
      <c r="H1260" s="158"/>
      <c r="I1260" s="158"/>
      <c r="J1260" s="158"/>
      <c r="K1260" s="158"/>
      <c r="L1260" s="158"/>
      <c r="M1260" s="158"/>
      <c r="N1260" s="157"/>
      <c r="O1260" s="157"/>
      <c r="P1260" s="157"/>
      <c r="Q1260" s="157"/>
      <c r="R1260" s="158"/>
      <c r="S1260" s="158"/>
      <c r="T1260" s="158"/>
      <c r="U1260" s="158"/>
      <c r="V1260" s="158"/>
      <c r="W1260" s="158"/>
      <c r="X1260" s="158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299</v>
      </c>
      <c r="AH1260" s="147">
        <v>0</v>
      </c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outlineLevel="1" x14ac:dyDescent="0.2">
      <c r="A1261" s="154"/>
      <c r="B1261" s="155"/>
      <c r="C1261" s="185" t="s">
        <v>608</v>
      </c>
      <c r="D1261" s="160"/>
      <c r="E1261" s="161"/>
      <c r="F1261" s="158"/>
      <c r="G1261" s="158"/>
      <c r="H1261" s="158"/>
      <c r="I1261" s="158"/>
      <c r="J1261" s="158"/>
      <c r="K1261" s="158"/>
      <c r="L1261" s="158"/>
      <c r="M1261" s="158"/>
      <c r="N1261" s="157"/>
      <c r="O1261" s="157"/>
      <c r="P1261" s="157"/>
      <c r="Q1261" s="157"/>
      <c r="R1261" s="158"/>
      <c r="S1261" s="158"/>
      <c r="T1261" s="158"/>
      <c r="U1261" s="158"/>
      <c r="V1261" s="158"/>
      <c r="W1261" s="158"/>
      <c r="X1261" s="158"/>
      <c r="Y1261" s="147"/>
      <c r="Z1261" s="147"/>
      <c r="AA1261" s="147"/>
      <c r="AB1261" s="147"/>
      <c r="AC1261" s="147"/>
      <c r="AD1261" s="147"/>
      <c r="AE1261" s="147"/>
      <c r="AF1261" s="147"/>
      <c r="AG1261" s="147" t="s">
        <v>299</v>
      </c>
      <c r="AH1261" s="147">
        <v>0</v>
      </c>
      <c r="AI1261" s="147"/>
      <c r="AJ1261" s="147"/>
      <c r="AK1261" s="147"/>
      <c r="AL1261" s="147"/>
      <c r="AM1261" s="147"/>
      <c r="AN1261" s="147"/>
      <c r="AO1261" s="147"/>
      <c r="AP1261" s="147"/>
      <c r="AQ1261" s="147"/>
      <c r="AR1261" s="147"/>
      <c r="AS1261" s="147"/>
      <c r="AT1261" s="147"/>
      <c r="AU1261" s="147"/>
      <c r="AV1261" s="147"/>
      <c r="AW1261" s="147"/>
      <c r="AX1261" s="147"/>
      <c r="AY1261" s="147"/>
      <c r="AZ1261" s="147"/>
      <c r="BA1261" s="147"/>
      <c r="BB1261" s="147"/>
      <c r="BC1261" s="147"/>
      <c r="BD1261" s="147"/>
      <c r="BE1261" s="147"/>
      <c r="BF1261" s="147"/>
      <c r="BG1261" s="147"/>
      <c r="BH1261" s="147"/>
    </row>
    <row r="1262" spans="1:60" outlineLevel="1" x14ac:dyDescent="0.2">
      <c r="A1262" s="154"/>
      <c r="B1262" s="155"/>
      <c r="C1262" s="185" t="s">
        <v>385</v>
      </c>
      <c r="D1262" s="160"/>
      <c r="E1262" s="161">
        <v>9</v>
      </c>
      <c r="F1262" s="158"/>
      <c r="G1262" s="158"/>
      <c r="H1262" s="158"/>
      <c r="I1262" s="158"/>
      <c r="J1262" s="158"/>
      <c r="K1262" s="158"/>
      <c r="L1262" s="158"/>
      <c r="M1262" s="158"/>
      <c r="N1262" s="157"/>
      <c r="O1262" s="157"/>
      <c r="P1262" s="157"/>
      <c r="Q1262" s="157"/>
      <c r="R1262" s="158"/>
      <c r="S1262" s="158"/>
      <c r="T1262" s="158"/>
      <c r="U1262" s="158"/>
      <c r="V1262" s="158"/>
      <c r="W1262" s="158"/>
      <c r="X1262" s="158"/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299</v>
      </c>
      <c r="AH1262" s="147">
        <v>0</v>
      </c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">
      <c r="A1263" s="154"/>
      <c r="B1263" s="155"/>
      <c r="C1263" s="245"/>
      <c r="D1263" s="246"/>
      <c r="E1263" s="246"/>
      <c r="F1263" s="246"/>
      <c r="G1263" s="246"/>
      <c r="H1263" s="158"/>
      <c r="I1263" s="158"/>
      <c r="J1263" s="158"/>
      <c r="K1263" s="158"/>
      <c r="L1263" s="158"/>
      <c r="M1263" s="158"/>
      <c r="N1263" s="157"/>
      <c r="O1263" s="157"/>
      <c r="P1263" s="157"/>
      <c r="Q1263" s="157"/>
      <c r="R1263" s="158"/>
      <c r="S1263" s="158"/>
      <c r="T1263" s="158"/>
      <c r="U1263" s="158"/>
      <c r="V1263" s="158"/>
      <c r="W1263" s="158"/>
      <c r="X1263" s="158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251</v>
      </c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ht="22.5" outlineLevel="1" x14ac:dyDescent="0.2">
      <c r="A1264" s="173">
        <v>200</v>
      </c>
      <c r="B1264" s="174" t="s">
        <v>1089</v>
      </c>
      <c r="C1264" s="184" t="s">
        <v>1090</v>
      </c>
      <c r="D1264" s="175" t="s">
        <v>308</v>
      </c>
      <c r="E1264" s="176">
        <v>71.599999999999994</v>
      </c>
      <c r="F1264" s="177"/>
      <c r="G1264" s="178">
        <f>ROUND(E1264*F1264,2)</f>
        <v>0</v>
      </c>
      <c r="H1264" s="177"/>
      <c r="I1264" s="178">
        <f>ROUND(E1264*H1264,2)</f>
        <v>0</v>
      </c>
      <c r="J1264" s="177"/>
      <c r="K1264" s="178">
        <f>ROUND(E1264*J1264,2)</f>
        <v>0</v>
      </c>
      <c r="L1264" s="178">
        <v>21</v>
      </c>
      <c r="M1264" s="178">
        <f>G1264*(1+L1264/100)</f>
        <v>0</v>
      </c>
      <c r="N1264" s="176">
        <v>1.17E-3</v>
      </c>
      <c r="O1264" s="176">
        <f>ROUND(E1264*N1264,2)</f>
        <v>0.08</v>
      </c>
      <c r="P1264" s="176">
        <v>0</v>
      </c>
      <c r="Q1264" s="176">
        <f>ROUND(E1264*P1264,2)</f>
        <v>0</v>
      </c>
      <c r="R1264" s="178" t="s">
        <v>1085</v>
      </c>
      <c r="S1264" s="178" t="s">
        <v>245</v>
      </c>
      <c r="T1264" s="179" t="s">
        <v>310</v>
      </c>
      <c r="U1264" s="158">
        <v>0.96</v>
      </c>
      <c r="V1264" s="158">
        <f>ROUND(E1264*U1264,2)</f>
        <v>68.739999999999995</v>
      </c>
      <c r="W1264" s="158"/>
      <c r="X1264" s="158" t="s">
        <v>1086</v>
      </c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1087</v>
      </c>
      <c r="AH1264" s="147"/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ht="22.5" outlineLevel="1" x14ac:dyDescent="0.2">
      <c r="A1265" s="154"/>
      <c r="B1265" s="155"/>
      <c r="C1265" s="260" t="s">
        <v>1088</v>
      </c>
      <c r="D1265" s="261"/>
      <c r="E1265" s="261"/>
      <c r="F1265" s="261"/>
      <c r="G1265" s="261"/>
      <c r="H1265" s="158"/>
      <c r="I1265" s="158"/>
      <c r="J1265" s="158"/>
      <c r="K1265" s="158"/>
      <c r="L1265" s="158"/>
      <c r="M1265" s="158"/>
      <c r="N1265" s="157"/>
      <c r="O1265" s="157"/>
      <c r="P1265" s="157"/>
      <c r="Q1265" s="157"/>
      <c r="R1265" s="158"/>
      <c r="S1265" s="158"/>
      <c r="T1265" s="158"/>
      <c r="U1265" s="158"/>
      <c r="V1265" s="158"/>
      <c r="W1265" s="158"/>
      <c r="X1265" s="158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318</v>
      </c>
      <c r="AH1265" s="147"/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80" t="str">
        <f>C1265</f>
        <v>lepení a dodávka podlahoviny z PVC, bez podkladu. Svaření podlahoviny. Dodávka a lepení podlahových soklíků z měkčeného PVC. Pastování a vyleštění podlah.</v>
      </c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">
      <c r="A1266" s="154"/>
      <c r="B1266" s="155"/>
      <c r="C1266" s="185" t="s">
        <v>605</v>
      </c>
      <c r="D1266" s="160"/>
      <c r="E1266" s="161"/>
      <c r="F1266" s="158"/>
      <c r="G1266" s="158"/>
      <c r="H1266" s="158"/>
      <c r="I1266" s="158"/>
      <c r="J1266" s="158"/>
      <c r="K1266" s="158"/>
      <c r="L1266" s="158"/>
      <c r="M1266" s="158"/>
      <c r="N1266" s="157"/>
      <c r="O1266" s="157"/>
      <c r="P1266" s="157"/>
      <c r="Q1266" s="157"/>
      <c r="R1266" s="158"/>
      <c r="S1266" s="158"/>
      <c r="T1266" s="158"/>
      <c r="U1266" s="158"/>
      <c r="V1266" s="158"/>
      <c r="W1266" s="158"/>
      <c r="X1266" s="158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299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">
      <c r="A1267" s="154"/>
      <c r="B1267" s="155"/>
      <c r="C1267" s="185" t="s">
        <v>311</v>
      </c>
      <c r="D1267" s="160"/>
      <c r="E1267" s="161"/>
      <c r="F1267" s="158"/>
      <c r="G1267" s="158"/>
      <c r="H1267" s="158"/>
      <c r="I1267" s="158"/>
      <c r="J1267" s="158"/>
      <c r="K1267" s="158"/>
      <c r="L1267" s="158"/>
      <c r="M1267" s="158"/>
      <c r="N1267" s="157"/>
      <c r="O1267" s="157"/>
      <c r="P1267" s="157"/>
      <c r="Q1267" s="157"/>
      <c r="R1267" s="158"/>
      <c r="S1267" s="158"/>
      <c r="T1267" s="158"/>
      <c r="U1267" s="158"/>
      <c r="V1267" s="158"/>
      <c r="W1267" s="158"/>
      <c r="X1267" s="158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299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">
      <c r="A1268" s="154"/>
      <c r="B1268" s="155"/>
      <c r="C1268" s="185" t="s">
        <v>609</v>
      </c>
      <c r="D1268" s="160"/>
      <c r="E1268" s="161"/>
      <c r="F1268" s="158"/>
      <c r="G1268" s="158"/>
      <c r="H1268" s="158"/>
      <c r="I1268" s="158"/>
      <c r="J1268" s="158"/>
      <c r="K1268" s="158"/>
      <c r="L1268" s="158"/>
      <c r="M1268" s="158"/>
      <c r="N1268" s="157"/>
      <c r="O1268" s="157"/>
      <c r="P1268" s="157"/>
      <c r="Q1268" s="157"/>
      <c r="R1268" s="158"/>
      <c r="S1268" s="158"/>
      <c r="T1268" s="158"/>
      <c r="U1268" s="158"/>
      <c r="V1268" s="158"/>
      <c r="W1268" s="158"/>
      <c r="X1268" s="158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299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">
      <c r="A1269" s="154"/>
      <c r="B1269" s="155"/>
      <c r="C1269" s="185" t="s">
        <v>610</v>
      </c>
      <c r="D1269" s="160"/>
      <c r="E1269" s="161">
        <v>71.599999999999994</v>
      </c>
      <c r="F1269" s="158"/>
      <c r="G1269" s="158"/>
      <c r="H1269" s="158"/>
      <c r="I1269" s="158"/>
      <c r="J1269" s="158"/>
      <c r="K1269" s="158"/>
      <c r="L1269" s="158"/>
      <c r="M1269" s="158"/>
      <c r="N1269" s="157"/>
      <c r="O1269" s="157"/>
      <c r="P1269" s="157"/>
      <c r="Q1269" s="157"/>
      <c r="R1269" s="158"/>
      <c r="S1269" s="158"/>
      <c r="T1269" s="158"/>
      <c r="U1269" s="158"/>
      <c r="V1269" s="158"/>
      <c r="W1269" s="158"/>
      <c r="X1269" s="158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299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">
      <c r="A1270" s="154"/>
      <c r="B1270" s="155"/>
      <c r="C1270" s="245"/>
      <c r="D1270" s="246"/>
      <c r="E1270" s="246"/>
      <c r="F1270" s="246"/>
      <c r="G1270" s="246"/>
      <c r="H1270" s="158"/>
      <c r="I1270" s="158"/>
      <c r="J1270" s="158"/>
      <c r="K1270" s="158"/>
      <c r="L1270" s="158"/>
      <c r="M1270" s="158"/>
      <c r="N1270" s="157"/>
      <c r="O1270" s="157"/>
      <c r="P1270" s="157"/>
      <c r="Q1270" s="157"/>
      <c r="R1270" s="158"/>
      <c r="S1270" s="158"/>
      <c r="T1270" s="158"/>
      <c r="U1270" s="158"/>
      <c r="V1270" s="158"/>
      <c r="W1270" s="158"/>
      <c r="X1270" s="158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251</v>
      </c>
      <c r="AH1270" s="147"/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">
      <c r="A1271" s="173">
        <v>201</v>
      </c>
      <c r="B1271" s="174" t="s">
        <v>1091</v>
      </c>
      <c r="C1271" s="184" t="s">
        <v>1092</v>
      </c>
      <c r="D1271" s="175" t="s">
        <v>308</v>
      </c>
      <c r="E1271" s="176">
        <v>96.807090000000002</v>
      </c>
      <c r="F1271" s="177"/>
      <c r="G1271" s="178">
        <f>ROUND(E1271*F1271,2)</f>
        <v>0</v>
      </c>
      <c r="H1271" s="177"/>
      <c r="I1271" s="178">
        <f>ROUND(E1271*H1271,2)</f>
        <v>0</v>
      </c>
      <c r="J1271" s="177"/>
      <c r="K1271" s="178">
        <f>ROUND(E1271*J1271,2)</f>
        <v>0</v>
      </c>
      <c r="L1271" s="178">
        <v>21</v>
      </c>
      <c r="M1271" s="178">
        <f>G1271*(1+L1271/100)</f>
        <v>0</v>
      </c>
      <c r="N1271" s="176">
        <v>0</v>
      </c>
      <c r="O1271" s="176">
        <f>ROUND(E1271*N1271,2)</f>
        <v>0</v>
      </c>
      <c r="P1271" s="176">
        <v>0</v>
      </c>
      <c r="Q1271" s="176">
        <f>ROUND(E1271*P1271,2)</f>
        <v>0</v>
      </c>
      <c r="R1271" s="178"/>
      <c r="S1271" s="178" t="s">
        <v>265</v>
      </c>
      <c r="T1271" s="179" t="s">
        <v>246</v>
      </c>
      <c r="U1271" s="158">
        <v>0</v>
      </c>
      <c r="V1271" s="158">
        <f>ROUND(E1271*U1271,2)</f>
        <v>0</v>
      </c>
      <c r="W1271" s="158"/>
      <c r="X1271" s="158" t="s">
        <v>921</v>
      </c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1093</v>
      </c>
      <c r="AH1271" s="147"/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">
      <c r="A1272" s="154"/>
      <c r="B1272" s="155"/>
      <c r="C1272" s="185" t="s">
        <v>605</v>
      </c>
      <c r="D1272" s="160"/>
      <c r="E1272" s="161"/>
      <c r="F1272" s="158"/>
      <c r="G1272" s="158"/>
      <c r="H1272" s="158"/>
      <c r="I1272" s="158"/>
      <c r="J1272" s="158"/>
      <c r="K1272" s="158"/>
      <c r="L1272" s="158"/>
      <c r="M1272" s="158"/>
      <c r="N1272" s="157"/>
      <c r="O1272" s="157"/>
      <c r="P1272" s="157"/>
      <c r="Q1272" s="157"/>
      <c r="R1272" s="158"/>
      <c r="S1272" s="158"/>
      <c r="T1272" s="158"/>
      <c r="U1272" s="158"/>
      <c r="V1272" s="158"/>
      <c r="W1272" s="158"/>
      <c r="X1272" s="158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299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">
      <c r="A1273" s="154"/>
      <c r="B1273" s="155"/>
      <c r="C1273" s="185" t="s">
        <v>311</v>
      </c>
      <c r="D1273" s="160"/>
      <c r="E1273" s="161"/>
      <c r="F1273" s="158"/>
      <c r="G1273" s="158"/>
      <c r="H1273" s="158"/>
      <c r="I1273" s="158"/>
      <c r="J1273" s="158"/>
      <c r="K1273" s="158"/>
      <c r="L1273" s="158"/>
      <c r="M1273" s="158"/>
      <c r="N1273" s="157"/>
      <c r="O1273" s="157"/>
      <c r="P1273" s="157"/>
      <c r="Q1273" s="157"/>
      <c r="R1273" s="158"/>
      <c r="S1273" s="158"/>
      <c r="T1273" s="158"/>
      <c r="U1273" s="158"/>
      <c r="V1273" s="158"/>
      <c r="W1273" s="158"/>
      <c r="X1273" s="158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299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">
      <c r="A1274" s="154"/>
      <c r="B1274" s="155"/>
      <c r="C1274" s="185" t="s">
        <v>609</v>
      </c>
      <c r="D1274" s="160"/>
      <c r="E1274" s="161"/>
      <c r="F1274" s="158"/>
      <c r="G1274" s="158"/>
      <c r="H1274" s="158"/>
      <c r="I1274" s="158"/>
      <c r="J1274" s="158"/>
      <c r="K1274" s="158"/>
      <c r="L1274" s="158"/>
      <c r="M1274" s="158"/>
      <c r="N1274" s="157"/>
      <c r="O1274" s="157"/>
      <c r="P1274" s="157"/>
      <c r="Q1274" s="157"/>
      <c r="R1274" s="158"/>
      <c r="S1274" s="158"/>
      <c r="T1274" s="158"/>
      <c r="U1274" s="158"/>
      <c r="V1274" s="158"/>
      <c r="W1274" s="158"/>
      <c r="X1274" s="158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299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54"/>
      <c r="B1275" s="155"/>
      <c r="C1275" s="185" t="s">
        <v>1094</v>
      </c>
      <c r="D1275" s="160"/>
      <c r="E1275" s="161">
        <v>82.34</v>
      </c>
      <c r="F1275" s="158"/>
      <c r="G1275" s="158"/>
      <c r="H1275" s="158"/>
      <c r="I1275" s="158"/>
      <c r="J1275" s="158"/>
      <c r="K1275" s="158"/>
      <c r="L1275" s="158"/>
      <c r="M1275" s="158"/>
      <c r="N1275" s="157"/>
      <c r="O1275" s="157"/>
      <c r="P1275" s="157"/>
      <c r="Q1275" s="157"/>
      <c r="R1275" s="158"/>
      <c r="S1275" s="158"/>
      <c r="T1275" s="158"/>
      <c r="U1275" s="158"/>
      <c r="V1275" s="158"/>
      <c r="W1275" s="158"/>
      <c r="X1275" s="158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299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">
      <c r="A1276" s="154"/>
      <c r="B1276" s="155"/>
      <c r="C1276" s="185" t="s">
        <v>1095</v>
      </c>
      <c r="D1276" s="160"/>
      <c r="E1276" s="161"/>
      <c r="F1276" s="158"/>
      <c r="G1276" s="158"/>
      <c r="H1276" s="158"/>
      <c r="I1276" s="158"/>
      <c r="J1276" s="158"/>
      <c r="K1276" s="158"/>
      <c r="L1276" s="158"/>
      <c r="M1276" s="158"/>
      <c r="N1276" s="157"/>
      <c r="O1276" s="157"/>
      <c r="P1276" s="157"/>
      <c r="Q1276" s="157"/>
      <c r="R1276" s="158"/>
      <c r="S1276" s="158"/>
      <c r="T1276" s="158"/>
      <c r="U1276" s="158"/>
      <c r="V1276" s="158"/>
      <c r="W1276" s="158"/>
      <c r="X1276" s="158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299</v>
      </c>
      <c r="AH1276" s="147">
        <v>0</v>
      </c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">
      <c r="A1277" s="154"/>
      <c r="B1277" s="155"/>
      <c r="C1277" s="185" t="s">
        <v>478</v>
      </c>
      <c r="D1277" s="160"/>
      <c r="E1277" s="161"/>
      <c r="F1277" s="158"/>
      <c r="G1277" s="158"/>
      <c r="H1277" s="158"/>
      <c r="I1277" s="158"/>
      <c r="J1277" s="158"/>
      <c r="K1277" s="158"/>
      <c r="L1277" s="158"/>
      <c r="M1277" s="158"/>
      <c r="N1277" s="157"/>
      <c r="O1277" s="157"/>
      <c r="P1277" s="157"/>
      <c r="Q1277" s="157"/>
      <c r="R1277" s="158"/>
      <c r="S1277" s="158"/>
      <c r="T1277" s="158"/>
      <c r="U1277" s="158"/>
      <c r="V1277" s="158"/>
      <c r="W1277" s="158"/>
      <c r="X1277" s="158"/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299</v>
      </c>
      <c r="AH1277" s="147">
        <v>0</v>
      </c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">
      <c r="A1278" s="154"/>
      <c r="B1278" s="155"/>
      <c r="C1278" s="185" t="s">
        <v>1077</v>
      </c>
      <c r="D1278" s="160"/>
      <c r="E1278" s="161"/>
      <c r="F1278" s="158"/>
      <c r="G1278" s="158"/>
      <c r="H1278" s="158"/>
      <c r="I1278" s="158"/>
      <c r="J1278" s="158"/>
      <c r="K1278" s="158"/>
      <c r="L1278" s="158"/>
      <c r="M1278" s="158"/>
      <c r="N1278" s="157"/>
      <c r="O1278" s="157"/>
      <c r="P1278" s="157"/>
      <c r="Q1278" s="157"/>
      <c r="R1278" s="158"/>
      <c r="S1278" s="158"/>
      <c r="T1278" s="158"/>
      <c r="U1278" s="158"/>
      <c r="V1278" s="158"/>
      <c r="W1278" s="158"/>
      <c r="X1278" s="158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299</v>
      </c>
      <c r="AH1278" s="147">
        <v>0</v>
      </c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">
      <c r="A1279" s="154"/>
      <c r="B1279" s="155"/>
      <c r="C1279" s="185" t="s">
        <v>326</v>
      </c>
      <c r="D1279" s="160"/>
      <c r="E1279" s="161"/>
      <c r="F1279" s="158"/>
      <c r="G1279" s="158"/>
      <c r="H1279" s="158"/>
      <c r="I1279" s="158"/>
      <c r="J1279" s="158"/>
      <c r="K1279" s="158"/>
      <c r="L1279" s="158"/>
      <c r="M1279" s="158"/>
      <c r="N1279" s="157"/>
      <c r="O1279" s="157"/>
      <c r="P1279" s="157"/>
      <c r="Q1279" s="157"/>
      <c r="R1279" s="158"/>
      <c r="S1279" s="158"/>
      <c r="T1279" s="158"/>
      <c r="U1279" s="158"/>
      <c r="V1279" s="158"/>
      <c r="W1279" s="158"/>
      <c r="X1279" s="158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299</v>
      </c>
      <c r="AH1279" s="147">
        <v>0</v>
      </c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outlineLevel="1" x14ac:dyDescent="0.2">
      <c r="A1280" s="154"/>
      <c r="B1280" s="155"/>
      <c r="C1280" s="185" t="s">
        <v>1096</v>
      </c>
      <c r="D1280" s="160"/>
      <c r="E1280" s="161">
        <v>14.467090000000001</v>
      </c>
      <c r="F1280" s="158"/>
      <c r="G1280" s="158"/>
      <c r="H1280" s="158"/>
      <c r="I1280" s="158"/>
      <c r="J1280" s="158"/>
      <c r="K1280" s="158"/>
      <c r="L1280" s="158"/>
      <c r="M1280" s="158"/>
      <c r="N1280" s="157"/>
      <c r="O1280" s="157"/>
      <c r="P1280" s="157"/>
      <c r="Q1280" s="157"/>
      <c r="R1280" s="158"/>
      <c r="S1280" s="158"/>
      <c r="T1280" s="158"/>
      <c r="U1280" s="158"/>
      <c r="V1280" s="158"/>
      <c r="W1280" s="158"/>
      <c r="X1280" s="158"/>
      <c r="Y1280" s="147"/>
      <c r="Z1280" s="147"/>
      <c r="AA1280" s="147"/>
      <c r="AB1280" s="147"/>
      <c r="AC1280" s="147"/>
      <c r="AD1280" s="147"/>
      <c r="AE1280" s="147"/>
      <c r="AF1280" s="147"/>
      <c r="AG1280" s="147" t="s">
        <v>299</v>
      </c>
      <c r="AH1280" s="147">
        <v>0</v>
      </c>
      <c r="AI1280" s="147"/>
      <c r="AJ1280" s="147"/>
      <c r="AK1280" s="147"/>
      <c r="AL1280" s="147"/>
      <c r="AM1280" s="147"/>
      <c r="AN1280" s="147"/>
      <c r="AO1280" s="147"/>
      <c r="AP1280" s="147"/>
      <c r="AQ1280" s="147"/>
      <c r="AR1280" s="147"/>
      <c r="AS1280" s="147"/>
      <c r="AT1280" s="147"/>
      <c r="AU1280" s="147"/>
      <c r="AV1280" s="147"/>
      <c r="AW1280" s="147"/>
      <c r="AX1280" s="147"/>
      <c r="AY1280" s="147"/>
      <c r="AZ1280" s="147"/>
      <c r="BA1280" s="147"/>
      <c r="BB1280" s="147"/>
      <c r="BC1280" s="147"/>
      <c r="BD1280" s="147"/>
      <c r="BE1280" s="147"/>
      <c r="BF1280" s="147"/>
      <c r="BG1280" s="147"/>
      <c r="BH1280" s="147"/>
    </row>
    <row r="1281" spans="1:60" outlineLevel="1" x14ac:dyDescent="0.2">
      <c r="A1281" s="154"/>
      <c r="B1281" s="155"/>
      <c r="C1281" s="245"/>
      <c r="D1281" s="246"/>
      <c r="E1281" s="246"/>
      <c r="F1281" s="246"/>
      <c r="G1281" s="246"/>
      <c r="H1281" s="158"/>
      <c r="I1281" s="158"/>
      <c r="J1281" s="158"/>
      <c r="K1281" s="158"/>
      <c r="L1281" s="158"/>
      <c r="M1281" s="158"/>
      <c r="N1281" s="157"/>
      <c r="O1281" s="157"/>
      <c r="P1281" s="157"/>
      <c r="Q1281" s="157"/>
      <c r="R1281" s="158"/>
      <c r="S1281" s="158"/>
      <c r="T1281" s="158"/>
      <c r="U1281" s="158"/>
      <c r="V1281" s="158"/>
      <c r="W1281" s="158"/>
      <c r="X1281" s="158"/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251</v>
      </c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">
      <c r="A1282" s="173">
        <v>202</v>
      </c>
      <c r="B1282" s="174" t="s">
        <v>1097</v>
      </c>
      <c r="C1282" s="184" t="s">
        <v>1098</v>
      </c>
      <c r="D1282" s="175" t="s">
        <v>493</v>
      </c>
      <c r="E1282" s="176">
        <v>289.24396999999999</v>
      </c>
      <c r="F1282" s="177"/>
      <c r="G1282" s="178">
        <f>ROUND(E1282*F1282,2)</f>
        <v>0</v>
      </c>
      <c r="H1282" s="177"/>
      <c r="I1282" s="178">
        <f>ROUND(E1282*H1282,2)</f>
        <v>0</v>
      </c>
      <c r="J1282" s="177"/>
      <c r="K1282" s="178">
        <f>ROUND(E1282*J1282,2)</f>
        <v>0</v>
      </c>
      <c r="L1282" s="178">
        <v>21</v>
      </c>
      <c r="M1282" s="178">
        <f>G1282*(1+L1282/100)</f>
        <v>0</v>
      </c>
      <c r="N1282" s="176">
        <v>0</v>
      </c>
      <c r="O1282" s="176">
        <f>ROUND(E1282*N1282,2)</f>
        <v>0</v>
      </c>
      <c r="P1282" s="176">
        <v>0</v>
      </c>
      <c r="Q1282" s="176">
        <f>ROUND(E1282*P1282,2)</f>
        <v>0</v>
      </c>
      <c r="R1282" s="178"/>
      <c r="S1282" s="178" t="s">
        <v>265</v>
      </c>
      <c r="T1282" s="179" t="s">
        <v>246</v>
      </c>
      <c r="U1282" s="158">
        <v>0</v>
      </c>
      <c r="V1282" s="158">
        <f>ROUND(E1282*U1282,2)</f>
        <v>0</v>
      </c>
      <c r="W1282" s="158"/>
      <c r="X1282" s="158" t="s">
        <v>921</v>
      </c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1093</v>
      </c>
      <c r="AH1282" s="147"/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">
      <c r="A1283" s="154"/>
      <c r="B1283" s="155"/>
      <c r="C1283" s="185" t="s">
        <v>478</v>
      </c>
      <c r="D1283" s="160"/>
      <c r="E1283" s="161"/>
      <c r="F1283" s="158"/>
      <c r="G1283" s="158"/>
      <c r="H1283" s="158"/>
      <c r="I1283" s="158"/>
      <c r="J1283" s="158"/>
      <c r="K1283" s="158"/>
      <c r="L1283" s="158"/>
      <c r="M1283" s="158"/>
      <c r="N1283" s="157"/>
      <c r="O1283" s="157"/>
      <c r="P1283" s="157"/>
      <c r="Q1283" s="157"/>
      <c r="R1283" s="158"/>
      <c r="S1283" s="158"/>
      <c r="T1283" s="158"/>
      <c r="U1283" s="158"/>
      <c r="V1283" s="158"/>
      <c r="W1283" s="158"/>
      <c r="X1283" s="158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299</v>
      </c>
      <c r="AH1283" s="147">
        <v>0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">
      <c r="A1284" s="154"/>
      <c r="B1284" s="155"/>
      <c r="C1284" s="185" t="s">
        <v>1077</v>
      </c>
      <c r="D1284" s="160"/>
      <c r="E1284" s="161"/>
      <c r="F1284" s="158"/>
      <c r="G1284" s="158"/>
      <c r="H1284" s="158"/>
      <c r="I1284" s="158"/>
      <c r="J1284" s="158"/>
      <c r="K1284" s="158"/>
      <c r="L1284" s="158"/>
      <c r="M1284" s="158"/>
      <c r="N1284" s="157"/>
      <c r="O1284" s="157"/>
      <c r="P1284" s="157"/>
      <c r="Q1284" s="157"/>
      <c r="R1284" s="158"/>
      <c r="S1284" s="158"/>
      <c r="T1284" s="158"/>
      <c r="U1284" s="158"/>
      <c r="V1284" s="158"/>
      <c r="W1284" s="158"/>
      <c r="X1284" s="158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299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">
      <c r="A1285" s="154"/>
      <c r="B1285" s="155"/>
      <c r="C1285" s="185" t="s">
        <v>339</v>
      </c>
      <c r="D1285" s="160"/>
      <c r="E1285" s="161"/>
      <c r="F1285" s="158"/>
      <c r="G1285" s="158"/>
      <c r="H1285" s="158"/>
      <c r="I1285" s="158"/>
      <c r="J1285" s="158"/>
      <c r="K1285" s="158"/>
      <c r="L1285" s="158"/>
      <c r="M1285" s="158"/>
      <c r="N1285" s="157"/>
      <c r="O1285" s="157"/>
      <c r="P1285" s="157"/>
      <c r="Q1285" s="157"/>
      <c r="R1285" s="158"/>
      <c r="S1285" s="158"/>
      <c r="T1285" s="158"/>
      <c r="U1285" s="158"/>
      <c r="V1285" s="158"/>
      <c r="W1285" s="158"/>
      <c r="X1285" s="158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299</v>
      </c>
      <c r="AH1285" s="147">
        <v>0</v>
      </c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">
      <c r="A1286" s="154"/>
      <c r="B1286" s="155"/>
      <c r="C1286" s="185" t="s">
        <v>1099</v>
      </c>
      <c r="D1286" s="160"/>
      <c r="E1286" s="161">
        <v>148.58287999999999</v>
      </c>
      <c r="F1286" s="158"/>
      <c r="G1286" s="158"/>
      <c r="H1286" s="158"/>
      <c r="I1286" s="158"/>
      <c r="J1286" s="158"/>
      <c r="K1286" s="158"/>
      <c r="L1286" s="158"/>
      <c r="M1286" s="158"/>
      <c r="N1286" s="157"/>
      <c r="O1286" s="157"/>
      <c r="P1286" s="157"/>
      <c r="Q1286" s="157"/>
      <c r="R1286" s="158"/>
      <c r="S1286" s="158"/>
      <c r="T1286" s="158"/>
      <c r="U1286" s="158"/>
      <c r="V1286" s="158"/>
      <c r="W1286" s="158"/>
      <c r="X1286" s="158"/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299</v>
      </c>
      <c r="AH1286" s="147">
        <v>0</v>
      </c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">
      <c r="A1287" s="154"/>
      <c r="B1287" s="155"/>
      <c r="C1287" s="185" t="s">
        <v>334</v>
      </c>
      <c r="D1287" s="160"/>
      <c r="E1287" s="161"/>
      <c r="F1287" s="158"/>
      <c r="G1287" s="158"/>
      <c r="H1287" s="158"/>
      <c r="I1287" s="158"/>
      <c r="J1287" s="158"/>
      <c r="K1287" s="158"/>
      <c r="L1287" s="158"/>
      <c r="M1287" s="158"/>
      <c r="N1287" s="157"/>
      <c r="O1287" s="157"/>
      <c r="P1287" s="157"/>
      <c r="Q1287" s="157"/>
      <c r="R1287" s="158"/>
      <c r="S1287" s="158"/>
      <c r="T1287" s="158"/>
      <c r="U1287" s="158"/>
      <c r="V1287" s="158"/>
      <c r="W1287" s="158"/>
      <c r="X1287" s="158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299</v>
      </c>
      <c r="AH1287" s="147">
        <v>0</v>
      </c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">
      <c r="A1288" s="154"/>
      <c r="B1288" s="155"/>
      <c r="C1288" s="185" t="s">
        <v>1100</v>
      </c>
      <c r="D1288" s="160"/>
      <c r="E1288" s="161">
        <v>20.102</v>
      </c>
      <c r="F1288" s="158"/>
      <c r="G1288" s="158"/>
      <c r="H1288" s="158"/>
      <c r="I1288" s="158"/>
      <c r="J1288" s="158"/>
      <c r="K1288" s="158"/>
      <c r="L1288" s="158"/>
      <c r="M1288" s="158"/>
      <c r="N1288" s="157"/>
      <c r="O1288" s="157"/>
      <c r="P1288" s="157"/>
      <c r="Q1288" s="157"/>
      <c r="R1288" s="158"/>
      <c r="S1288" s="158"/>
      <c r="T1288" s="158"/>
      <c r="U1288" s="158"/>
      <c r="V1288" s="158"/>
      <c r="W1288" s="158"/>
      <c r="X1288" s="158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299</v>
      </c>
      <c r="AH1288" s="147">
        <v>0</v>
      </c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outlineLevel="1" x14ac:dyDescent="0.2">
      <c r="A1289" s="154"/>
      <c r="B1289" s="155"/>
      <c r="C1289" s="185" t="s">
        <v>326</v>
      </c>
      <c r="D1289" s="160"/>
      <c r="E1289" s="161"/>
      <c r="F1289" s="158"/>
      <c r="G1289" s="158"/>
      <c r="H1289" s="158"/>
      <c r="I1289" s="158"/>
      <c r="J1289" s="158"/>
      <c r="K1289" s="158"/>
      <c r="L1289" s="158"/>
      <c r="M1289" s="158"/>
      <c r="N1289" s="157"/>
      <c r="O1289" s="157"/>
      <c r="P1289" s="157"/>
      <c r="Q1289" s="157"/>
      <c r="R1289" s="158"/>
      <c r="S1289" s="158"/>
      <c r="T1289" s="158"/>
      <c r="U1289" s="158"/>
      <c r="V1289" s="158"/>
      <c r="W1289" s="158"/>
      <c r="X1289" s="158"/>
      <c r="Y1289" s="147"/>
      <c r="Z1289" s="147"/>
      <c r="AA1289" s="147"/>
      <c r="AB1289" s="147"/>
      <c r="AC1289" s="147"/>
      <c r="AD1289" s="147"/>
      <c r="AE1289" s="147"/>
      <c r="AF1289" s="147"/>
      <c r="AG1289" s="147" t="s">
        <v>299</v>
      </c>
      <c r="AH1289" s="147">
        <v>0</v>
      </c>
      <c r="AI1289" s="147"/>
      <c r="AJ1289" s="147"/>
      <c r="AK1289" s="147"/>
      <c r="AL1289" s="147"/>
      <c r="AM1289" s="147"/>
      <c r="AN1289" s="147"/>
      <c r="AO1289" s="147"/>
      <c r="AP1289" s="147"/>
      <c r="AQ1289" s="147"/>
      <c r="AR1289" s="147"/>
      <c r="AS1289" s="147"/>
      <c r="AT1289" s="147"/>
      <c r="AU1289" s="147"/>
      <c r="AV1289" s="147"/>
      <c r="AW1289" s="147"/>
      <c r="AX1289" s="147"/>
      <c r="AY1289" s="147"/>
      <c r="AZ1289" s="147"/>
      <c r="BA1289" s="147"/>
      <c r="BB1289" s="147"/>
      <c r="BC1289" s="147"/>
      <c r="BD1289" s="147"/>
      <c r="BE1289" s="147"/>
      <c r="BF1289" s="147"/>
      <c r="BG1289" s="147"/>
      <c r="BH1289" s="147"/>
    </row>
    <row r="1290" spans="1:60" outlineLevel="1" x14ac:dyDescent="0.2">
      <c r="A1290" s="154"/>
      <c r="B1290" s="155"/>
      <c r="C1290" s="185" t="s">
        <v>1101</v>
      </c>
      <c r="D1290" s="160"/>
      <c r="E1290" s="161">
        <v>120.5591</v>
      </c>
      <c r="F1290" s="158"/>
      <c r="G1290" s="158"/>
      <c r="H1290" s="158"/>
      <c r="I1290" s="158"/>
      <c r="J1290" s="158"/>
      <c r="K1290" s="158"/>
      <c r="L1290" s="158"/>
      <c r="M1290" s="158"/>
      <c r="N1290" s="157"/>
      <c r="O1290" s="157"/>
      <c r="P1290" s="157"/>
      <c r="Q1290" s="157"/>
      <c r="R1290" s="158"/>
      <c r="S1290" s="158"/>
      <c r="T1290" s="158"/>
      <c r="U1290" s="158"/>
      <c r="V1290" s="158"/>
      <c r="W1290" s="158"/>
      <c r="X1290" s="158"/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299</v>
      </c>
      <c r="AH1290" s="147">
        <v>0</v>
      </c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">
      <c r="A1291" s="154"/>
      <c r="B1291" s="155"/>
      <c r="C1291" s="245"/>
      <c r="D1291" s="246"/>
      <c r="E1291" s="246"/>
      <c r="F1291" s="246"/>
      <c r="G1291" s="246"/>
      <c r="H1291" s="158"/>
      <c r="I1291" s="158"/>
      <c r="J1291" s="158"/>
      <c r="K1291" s="158"/>
      <c r="L1291" s="158"/>
      <c r="M1291" s="158"/>
      <c r="N1291" s="157"/>
      <c r="O1291" s="157"/>
      <c r="P1291" s="157"/>
      <c r="Q1291" s="157"/>
      <c r="R1291" s="158"/>
      <c r="S1291" s="158"/>
      <c r="T1291" s="158"/>
      <c r="U1291" s="158"/>
      <c r="V1291" s="158"/>
      <c r="W1291" s="158"/>
      <c r="X1291" s="158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251</v>
      </c>
      <c r="AH1291" s="147"/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">
      <c r="A1292" s="173">
        <v>203</v>
      </c>
      <c r="B1292" s="174" t="s">
        <v>1102</v>
      </c>
      <c r="C1292" s="184" t="s">
        <v>1103</v>
      </c>
      <c r="D1292" s="175" t="s">
        <v>308</v>
      </c>
      <c r="E1292" s="176">
        <v>125.92994</v>
      </c>
      <c r="F1292" s="177"/>
      <c r="G1292" s="178">
        <f>ROUND(E1292*F1292,2)</f>
        <v>0</v>
      </c>
      <c r="H1292" s="177"/>
      <c r="I1292" s="178">
        <f>ROUND(E1292*H1292,2)</f>
        <v>0</v>
      </c>
      <c r="J1292" s="177"/>
      <c r="K1292" s="178">
        <f>ROUND(E1292*J1292,2)</f>
        <v>0</v>
      </c>
      <c r="L1292" s="178">
        <v>21</v>
      </c>
      <c r="M1292" s="178">
        <f>G1292*(1+L1292/100)</f>
        <v>0</v>
      </c>
      <c r="N1292" s="176">
        <v>0</v>
      </c>
      <c r="O1292" s="176">
        <f>ROUND(E1292*N1292,2)</f>
        <v>0</v>
      </c>
      <c r="P1292" s="176">
        <v>0</v>
      </c>
      <c r="Q1292" s="176">
        <f>ROUND(E1292*P1292,2)</f>
        <v>0</v>
      </c>
      <c r="R1292" s="178"/>
      <c r="S1292" s="178" t="s">
        <v>265</v>
      </c>
      <c r="T1292" s="179" t="s">
        <v>246</v>
      </c>
      <c r="U1292" s="158">
        <v>0</v>
      </c>
      <c r="V1292" s="158">
        <f>ROUND(E1292*U1292,2)</f>
        <v>0</v>
      </c>
      <c r="W1292" s="158"/>
      <c r="X1292" s="158" t="s">
        <v>921</v>
      </c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1093</v>
      </c>
      <c r="AH1292" s="147"/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">
      <c r="A1293" s="154"/>
      <c r="B1293" s="155"/>
      <c r="C1293" s="185" t="s">
        <v>605</v>
      </c>
      <c r="D1293" s="160"/>
      <c r="E1293" s="161"/>
      <c r="F1293" s="158"/>
      <c r="G1293" s="158"/>
      <c r="H1293" s="158"/>
      <c r="I1293" s="158"/>
      <c r="J1293" s="158"/>
      <c r="K1293" s="158"/>
      <c r="L1293" s="158"/>
      <c r="M1293" s="158"/>
      <c r="N1293" s="157"/>
      <c r="O1293" s="157"/>
      <c r="P1293" s="157"/>
      <c r="Q1293" s="157"/>
      <c r="R1293" s="158"/>
      <c r="S1293" s="158"/>
      <c r="T1293" s="158"/>
      <c r="U1293" s="158"/>
      <c r="V1293" s="158"/>
      <c r="W1293" s="158"/>
      <c r="X1293" s="158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299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">
      <c r="A1294" s="154"/>
      <c r="B1294" s="155"/>
      <c r="C1294" s="185" t="s">
        <v>311</v>
      </c>
      <c r="D1294" s="160"/>
      <c r="E1294" s="161"/>
      <c r="F1294" s="158"/>
      <c r="G1294" s="158"/>
      <c r="H1294" s="158"/>
      <c r="I1294" s="158"/>
      <c r="J1294" s="158"/>
      <c r="K1294" s="158"/>
      <c r="L1294" s="158"/>
      <c r="M1294" s="158"/>
      <c r="N1294" s="157"/>
      <c r="O1294" s="157"/>
      <c r="P1294" s="157"/>
      <c r="Q1294" s="157"/>
      <c r="R1294" s="158"/>
      <c r="S1294" s="158"/>
      <c r="T1294" s="158"/>
      <c r="U1294" s="158"/>
      <c r="V1294" s="158"/>
      <c r="W1294" s="158"/>
      <c r="X1294" s="158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299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2">
      <c r="A1295" s="154"/>
      <c r="B1295" s="155"/>
      <c r="C1295" s="185" t="s">
        <v>606</v>
      </c>
      <c r="D1295" s="160"/>
      <c r="E1295" s="161"/>
      <c r="F1295" s="158"/>
      <c r="G1295" s="158"/>
      <c r="H1295" s="158"/>
      <c r="I1295" s="158"/>
      <c r="J1295" s="158"/>
      <c r="K1295" s="158"/>
      <c r="L1295" s="158"/>
      <c r="M1295" s="158"/>
      <c r="N1295" s="157"/>
      <c r="O1295" s="157"/>
      <c r="P1295" s="157"/>
      <c r="Q1295" s="157"/>
      <c r="R1295" s="158"/>
      <c r="S1295" s="158"/>
      <c r="T1295" s="158"/>
      <c r="U1295" s="158"/>
      <c r="V1295" s="158"/>
      <c r="W1295" s="158"/>
      <c r="X1295" s="158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299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">
      <c r="A1296" s="154"/>
      <c r="B1296" s="155"/>
      <c r="C1296" s="185" t="s">
        <v>1104</v>
      </c>
      <c r="D1296" s="160"/>
      <c r="E1296" s="161">
        <v>108.1</v>
      </c>
      <c r="F1296" s="158"/>
      <c r="G1296" s="158"/>
      <c r="H1296" s="158"/>
      <c r="I1296" s="158"/>
      <c r="J1296" s="158"/>
      <c r="K1296" s="158"/>
      <c r="L1296" s="158"/>
      <c r="M1296" s="158"/>
      <c r="N1296" s="157"/>
      <c r="O1296" s="157"/>
      <c r="P1296" s="157"/>
      <c r="Q1296" s="157"/>
      <c r="R1296" s="158"/>
      <c r="S1296" s="158"/>
      <c r="T1296" s="158"/>
      <c r="U1296" s="158"/>
      <c r="V1296" s="158"/>
      <c r="W1296" s="158"/>
      <c r="X1296" s="158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299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">
      <c r="A1297" s="154"/>
      <c r="B1297" s="155"/>
      <c r="C1297" s="185" t="s">
        <v>1095</v>
      </c>
      <c r="D1297" s="160"/>
      <c r="E1297" s="161"/>
      <c r="F1297" s="158"/>
      <c r="G1297" s="158"/>
      <c r="H1297" s="158"/>
      <c r="I1297" s="158"/>
      <c r="J1297" s="158"/>
      <c r="K1297" s="158"/>
      <c r="L1297" s="158"/>
      <c r="M1297" s="158"/>
      <c r="N1297" s="157"/>
      <c r="O1297" s="157"/>
      <c r="P1297" s="157"/>
      <c r="Q1297" s="157"/>
      <c r="R1297" s="158"/>
      <c r="S1297" s="158"/>
      <c r="T1297" s="158"/>
      <c r="U1297" s="158"/>
      <c r="V1297" s="158"/>
      <c r="W1297" s="158"/>
      <c r="X1297" s="158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299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">
      <c r="A1298" s="154"/>
      <c r="B1298" s="155"/>
      <c r="C1298" s="185" t="s">
        <v>478</v>
      </c>
      <c r="D1298" s="160"/>
      <c r="E1298" s="161"/>
      <c r="F1298" s="158"/>
      <c r="G1298" s="158"/>
      <c r="H1298" s="158"/>
      <c r="I1298" s="158"/>
      <c r="J1298" s="158"/>
      <c r="K1298" s="158"/>
      <c r="L1298" s="158"/>
      <c r="M1298" s="158"/>
      <c r="N1298" s="157"/>
      <c r="O1298" s="157"/>
      <c r="P1298" s="157"/>
      <c r="Q1298" s="157"/>
      <c r="R1298" s="158"/>
      <c r="S1298" s="158"/>
      <c r="T1298" s="158"/>
      <c r="U1298" s="158"/>
      <c r="V1298" s="158"/>
      <c r="W1298" s="158"/>
      <c r="X1298" s="158"/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299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">
      <c r="A1299" s="154"/>
      <c r="B1299" s="155"/>
      <c r="C1299" s="185" t="s">
        <v>1077</v>
      </c>
      <c r="D1299" s="160"/>
      <c r="E1299" s="161"/>
      <c r="F1299" s="158"/>
      <c r="G1299" s="158"/>
      <c r="H1299" s="158"/>
      <c r="I1299" s="158"/>
      <c r="J1299" s="158"/>
      <c r="K1299" s="158"/>
      <c r="L1299" s="158"/>
      <c r="M1299" s="158"/>
      <c r="N1299" s="157"/>
      <c r="O1299" s="157"/>
      <c r="P1299" s="157"/>
      <c r="Q1299" s="157"/>
      <c r="R1299" s="158"/>
      <c r="S1299" s="158"/>
      <c r="T1299" s="158"/>
      <c r="U1299" s="158"/>
      <c r="V1299" s="158"/>
      <c r="W1299" s="158"/>
      <c r="X1299" s="158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299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">
      <c r="A1300" s="154"/>
      <c r="B1300" s="155"/>
      <c r="C1300" s="185" t="s">
        <v>339</v>
      </c>
      <c r="D1300" s="160"/>
      <c r="E1300" s="161"/>
      <c r="F1300" s="158"/>
      <c r="G1300" s="158"/>
      <c r="H1300" s="158"/>
      <c r="I1300" s="158"/>
      <c r="J1300" s="158"/>
      <c r="K1300" s="158"/>
      <c r="L1300" s="158"/>
      <c r="M1300" s="158"/>
      <c r="N1300" s="157"/>
      <c r="O1300" s="157"/>
      <c r="P1300" s="157"/>
      <c r="Q1300" s="157"/>
      <c r="R1300" s="158"/>
      <c r="S1300" s="158"/>
      <c r="T1300" s="158"/>
      <c r="U1300" s="158"/>
      <c r="V1300" s="158"/>
      <c r="W1300" s="158"/>
      <c r="X1300" s="158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299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">
      <c r="A1301" s="154"/>
      <c r="B1301" s="155"/>
      <c r="C1301" s="185" t="s">
        <v>1105</v>
      </c>
      <c r="D1301" s="160"/>
      <c r="E1301" s="161">
        <v>17.82995</v>
      </c>
      <c r="F1301" s="158"/>
      <c r="G1301" s="158"/>
      <c r="H1301" s="158"/>
      <c r="I1301" s="158"/>
      <c r="J1301" s="158"/>
      <c r="K1301" s="158"/>
      <c r="L1301" s="158"/>
      <c r="M1301" s="158"/>
      <c r="N1301" s="157"/>
      <c r="O1301" s="157"/>
      <c r="P1301" s="157"/>
      <c r="Q1301" s="157"/>
      <c r="R1301" s="158"/>
      <c r="S1301" s="158"/>
      <c r="T1301" s="158"/>
      <c r="U1301" s="158"/>
      <c r="V1301" s="158"/>
      <c r="W1301" s="158"/>
      <c r="X1301" s="158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299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">
      <c r="A1302" s="154"/>
      <c r="B1302" s="155"/>
      <c r="C1302" s="245"/>
      <c r="D1302" s="246"/>
      <c r="E1302" s="246"/>
      <c r="F1302" s="246"/>
      <c r="G1302" s="246"/>
      <c r="H1302" s="158"/>
      <c r="I1302" s="158"/>
      <c r="J1302" s="158"/>
      <c r="K1302" s="158"/>
      <c r="L1302" s="158"/>
      <c r="M1302" s="158"/>
      <c r="N1302" s="157"/>
      <c r="O1302" s="157"/>
      <c r="P1302" s="157"/>
      <c r="Q1302" s="157"/>
      <c r="R1302" s="158"/>
      <c r="S1302" s="158"/>
      <c r="T1302" s="158"/>
      <c r="U1302" s="158"/>
      <c r="V1302" s="158"/>
      <c r="W1302" s="158"/>
      <c r="X1302" s="158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251</v>
      </c>
      <c r="AH1302" s="147"/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">
      <c r="A1303" s="173">
        <v>204</v>
      </c>
      <c r="B1303" s="174" t="s">
        <v>1106</v>
      </c>
      <c r="C1303" s="184" t="s">
        <v>1107</v>
      </c>
      <c r="D1303" s="175" t="s">
        <v>308</v>
      </c>
      <c r="E1303" s="176">
        <v>12.76224</v>
      </c>
      <c r="F1303" s="177"/>
      <c r="G1303" s="178">
        <f>ROUND(E1303*F1303,2)</f>
        <v>0</v>
      </c>
      <c r="H1303" s="177"/>
      <c r="I1303" s="178">
        <f>ROUND(E1303*H1303,2)</f>
        <v>0</v>
      </c>
      <c r="J1303" s="177"/>
      <c r="K1303" s="178">
        <f>ROUND(E1303*J1303,2)</f>
        <v>0</v>
      </c>
      <c r="L1303" s="178">
        <v>21</v>
      </c>
      <c r="M1303" s="178">
        <f>G1303*(1+L1303/100)</f>
        <v>0</v>
      </c>
      <c r="N1303" s="176">
        <v>0</v>
      </c>
      <c r="O1303" s="176">
        <f>ROUND(E1303*N1303,2)</f>
        <v>0</v>
      </c>
      <c r="P1303" s="176">
        <v>0</v>
      </c>
      <c r="Q1303" s="176">
        <f>ROUND(E1303*P1303,2)</f>
        <v>0</v>
      </c>
      <c r="R1303" s="178"/>
      <c r="S1303" s="178" t="s">
        <v>265</v>
      </c>
      <c r="T1303" s="179" t="s">
        <v>246</v>
      </c>
      <c r="U1303" s="158">
        <v>0</v>
      </c>
      <c r="V1303" s="158">
        <f>ROUND(E1303*U1303,2)</f>
        <v>0</v>
      </c>
      <c r="W1303" s="158"/>
      <c r="X1303" s="158" t="s">
        <v>921</v>
      </c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1093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outlineLevel="1" x14ac:dyDescent="0.2">
      <c r="A1304" s="154"/>
      <c r="B1304" s="155"/>
      <c r="C1304" s="185" t="s">
        <v>605</v>
      </c>
      <c r="D1304" s="160"/>
      <c r="E1304" s="161"/>
      <c r="F1304" s="158"/>
      <c r="G1304" s="158"/>
      <c r="H1304" s="158"/>
      <c r="I1304" s="158"/>
      <c r="J1304" s="158"/>
      <c r="K1304" s="158"/>
      <c r="L1304" s="158"/>
      <c r="M1304" s="158"/>
      <c r="N1304" s="157"/>
      <c r="O1304" s="157"/>
      <c r="P1304" s="157"/>
      <c r="Q1304" s="157"/>
      <c r="R1304" s="158"/>
      <c r="S1304" s="158"/>
      <c r="T1304" s="158"/>
      <c r="U1304" s="158"/>
      <c r="V1304" s="158"/>
      <c r="W1304" s="158"/>
      <c r="X1304" s="158"/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299</v>
      </c>
      <c r="AH1304" s="147">
        <v>0</v>
      </c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">
      <c r="A1305" s="154"/>
      <c r="B1305" s="155"/>
      <c r="C1305" s="185" t="s">
        <v>608</v>
      </c>
      <c r="D1305" s="160"/>
      <c r="E1305" s="161"/>
      <c r="F1305" s="158"/>
      <c r="G1305" s="158"/>
      <c r="H1305" s="158"/>
      <c r="I1305" s="158"/>
      <c r="J1305" s="158"/>
      <c r="K1305" s="158"/>
      <c r="L1305" s="158"/>
      <c r="M1305" s="158"/>
      <c r="N1305" s="157"/>
      <c r="O1305" s="157"/>
      <c r="P1305" s="157"/>
      <c r="Q1305" s="157"/>
      <c r="R1305" s="158"/>
      <c r="S1305" s="158"/>
      <c r="T1305" s="158"/>
      <c r="U1305" s="158"/>
      <c r="V1305" s="158"/>
      <c r="W1305" s="158"/>
      <c r="X1305" s="158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299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2">
      <c r="A1306" s="154"/>
      <c r="B1306" s="155"/>
      <c r="C1306" s="185" t="s">
        <v>1108</v>
      </c>
      <c r="D1306" s="160"/>
      <c r="E1306" s="161">
        <v>10.35</v>
      </c>
      <c r="F1306" s="158"/>
      <c r="G1306" s="158"/>
      <c r="H1306" s="158"/>
      <c r="I1306" s="158"/>
      <c r="J1306" s="158"/>
      <c r="K1306" s="158"/>
      <c r="L1306" s="158"/>
      <c r="M1306" s="158"/>
      <c r="N1306" s="157"/>
      <c r="O1306" s="157"/>
      <c r="P1306" s="157"/>
      <c r="Q1306" s="157"/>
      <c r="R1306" s="158"/>
      <c r="S1306" s="158"/>
      <c r="T1306" s="158"/>
      <c r="U1306" s="158"/>
      <c r="V1306" s="158"/>
      <c r="W1306" s="158"/>
      <c r="X1306" s="158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299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2">
      <c r="A1307" s="154"/>
      <c r="B1307" s="155"/>
      <c r="C1307" s="185" t="s">
        <v>1095</v>
      </c>
      <c r="D1307" s="160"/>
      <c r="E1307" s="161"/>
      <c r="F1307" s="158"/>
      <c r="G1307" s="158"/>
      <c r="H1307" s="158"/>
      <c r="I1307" s="158"/>
      <c r="J1307" s="158"/>
      <c r="K1307" s="158"/>
      <c r="L1307" s="158"/>
      <c r="M1307" s="158"/>
      <c r="N1307" s="157"/>
      <c r="O1307" s="157"/>
      <c r="P1307" s="157"/>
      <c r="Q1307" s="157"/>
      <c r="R1307" s="158"/>
      <c r="S1307" s="158"/>
      <c r="T1307" s="158"/>
      <c r="U1307" s="158"/>
      <c r="V1307" s="158"/>
      <c r="W1307" s="158"/>
      <c r="X1307" s="158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299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54"/>
      <c r="B1308" s="155"/>
      <c r="C1308" s="185" t="s">
        <v>478</v>
      </c>
      <c r="D1308" s="160"/>
      <c r="E1308" s="161"/>
      <c r="F1308" s="158"/>
      <c r="G1308" s="158"/>
      <c r="H1308" s="158"/>
      <c r="I1308" s="158"/>
      <c r="J1308" s="158"/>
      <c r="K1308" s="158"/>
      <c r="L1308" s="158"/>
      <c r="M1308" s="158"/>
      <c r="N1308" s="157"/>
      <c r="O1308" s="157"/>
      <c r="P1308" s="157"/>
      <c r="Q1308" s="157"/>
      <c r="R1308" s="158"/>
      <c r="S1308" s="158"/>
      <c r="T1308" s="158"/>
      <c r="U1308" s="158"/>
      <c r="V1308" s="158"/>
      <c r="W1308" s="158"/>
      <c r="X1308" s="158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299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">
      <c r="A1309" s="154"/>
      <c r="B1309" s="155"/>
      <c r="C1309" s="185" t="s">
        <v>1077</v>
      </c>
      <c r="D1309" s="160"/>
      <c r="E1309" s="161"/>
      <c r="F1309" s="158"/>
      <c r="G1309" s="158"/>
      <c r="H1309" s="158"/>
      <c r="I1309" s="158"/>
      <c r="J1309" s="158"/>
      <c r="K1309" s="158"/>
      <c r="L1309" s="158"/>
      <c r="M1309" s="158"/>
      <c r="N1309" s="157"/>
      <c r="O1309" s="157"/>
      <c r="P1309" s="157"/>
      <c r="Q1309" s="157"/>
      <c r="R1309" s="158"/>
      <c r="S1309" s="158"/>
      <c r="T1309" s="158"/>
      <c r="U1309" s="158"/>
      <c r="V1309" s="158"/>
      <c r="W1309" s="158"/>
      <c r="X1309" s="158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299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">
      <c r="A1310" s="154"/>
      <c r="B1310" s="155"/>
      <c r="C1310" s="185" t="s">
        <v>334</v>
      </c>
      <c r="D1310" s="160"/>
      <c r="E1310" s="161"/>
      <c r="F1310" s="158"/>
      <c r="G1310" s="158"/>
      <c r="H1310" s="158"/>
      <c r="I1310" s="158"/>
      <c r="J1310" s="158"/>
      <c r="K1310" s="158"/>
      <c r="L1310" s="158"/>
      <c r="M1310" s="158"/>
      <c r="N1310" s="157"/>
      <c r="O1310" s="157"/>
      <c r="P1310" s="157"/>
      <c r="Q1310" s="157"/>
      <c r="R1310" s="158"/>
      <c r="S1310" s="158"/>
      <c r="T1310" s="158"/>
      <c r="U1310" s="158"/>
      <c r="V1310" s="158"/>
      <c r="W1310" s="158"/>
      <c r="X1310" s="158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299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">
      <c r="A1311" s="154"/>
      <c r="B1311" s="155"/>
      <c r="C1311" s="185" t="s">
        <v>1109</v>
      </c>
      <c r="D1311" s="160"/>
      <c r="E1311" s="161">
        <v>2.4122400000000002</v>
      </c>
      <c r="F1311" s="158"/>
      <c r="G1311" s="158"/>
      <c r="H1311" s="158"/>
      <c r="I1311" s="158"/>
      <c r="J1311" s="158"/>
      <c r="K1311" s="158"/>
      <c r="L1311" s="158"/>
      <c r="M1311" s="158"/>
      <c r="N1311" s="157"/>
      <c r="O1311" s="157"/>
      <c r="P1311" s="157"/>
      <c r="Q1311" s="157"/>
      <c r="R1311" s="158"/>
      <c r="S1311" s="158"/>
      <c r="T1311" s="158"/>
      <c r="U1311" s="158"/>
      <c r="V1311" s="158"/>
      <c r="W1311" s="158"/>
      <c r="X1311" s="158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299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">
      <c r="A1312" s="154"/>
      <c r="B1312" s="155"/>
      <c r="C1312" s="245"/>
      <c r="D1312" s="246"/>
      <c r="E1312" s="246"/>
      <c r="F1312" s="246"/>
      <c r="G1312" s="246"/>
      <c r="H1312" s="158"/>
      <c r="I1312" s="158"/>
      <c r="J1312" s="158"/>
      <c r="K1312" s="158"/>
      <c r="L1312" s="158"/>
      <c r="M1312" s="158"/>
      <c r="N1312" s="157"/>
      <c r="O1312" s="157"/>
      <c r="P1312" s="157"/>
      <c r="Q1312" s="157"/>
      <c r="R1312" s="158"/>
      <c r="S1312" s="158"/>
      <c r="T1312" s="158"/>
      <c r="U1312" s="158"/>
      <c r="V1312" s="158"/>
      <c r="W1312" s="158"/>
      <c r="X1312" s="158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251</v>
      </c>
      <c r="AH1312" s="147"/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">
      <c r="A1313" s="154">
        <v>205</v>
      </c>
      <c r="B1313" s="155" t="s">
        <v>1110</v>
      </c>
      <c r="C1313" s="189" t="s">
        <v>1111</v>
      </c>
      <c r="D1313" s="156" t="s">
        <v>0</v>
      </c>
      <c r="E1313" s="181"/>
      <c r="F1313" s="159"/>
      <c r="G1313" s="158">
        <f>ROUND(E1313*F1313,2)</f>
        <v>0</v>
      </c>
      <c r="H1313" s="159"/>
      <c r="I1313" s="158">
        <f>ROUND(E1313*H1313,2)</f>
        <v>0</v>
      </c>
      <c r="J1313" s="159"/>
      <c r="K1313" s="158">
        <f>ROUND(E1313*J1313,2)</f>
        <v>0</v>
      </c>
      <c r="L1313" s="158">
        <v>21</v>
      </c>
      <c r="M1313" s="158">
        <f>G1313*(1+L1313/100)</f>
        <v>0</v>
      </c>
      <c r="N1313" s="157">
        <v>0</v>
      </c>
      <c r="O1313" s="157">
        <f>ROUND(E1313*N1313,2)</f>
        <v>0</v>
      </c>
      <c r="P1313" s="157">
        <v>0</v>
      </c>
      <c r="Q1313" s="157">
        <f>ROUND(E1313*P1313,2)</f>
        <v>0</v>
      </c>
      <c r="R1313" s="158" t="s">
        <v>824</v>
      </c>
      <c r="S1313" s="158" t="s">
        <v>245</v>
      </c>
      <c r="T1313" s="158" t="s">
        <v>310</v>
      </c>
      <c r="U1313" s="158">
        <v>0</v>
      </c>
      <c r="V1313" s="158">
        <f>ROUND(E1313*U1313,2)</f>
        <v>0</v>
      </c>
      <c r="W1313" s="158"/>
      <c r="X1313" s="158" t="s">
        <v>867</v>
      </c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868</v>
      </c>
      <c r="AH1313" s="147"/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">
      <c r="A1314" s="154"/>
      <c r="B1314" s="155"/>
      <c r="C1314" s="262" t="s">
        <v>1112</v>
      </c>
      <c r="D1314" s="263"/>
      <c r="E1314" s="263"/>
      <c r="F1314" s="263"/>
      <c r="G1314" s="263"/>
      <c r="H1314" s="158"/>
      <c r="I1314" s="158"/>
      <c r="J1314" s="158"/>
      <c r="K1314" s="158"/>
      <c r="L1314" s="158"/>
      <c r="M1314" s="158"/>
      <c r="N1314" s="157"/>
      <c r="O1314" s="157"/>
      <c r="P1314" s="157"/>
      <c r="Q1314" s="157"/>
      <c r="R1314" s="158"/>
      <c r="S1314" s="158"/>
      <c r="T1314" s="158"/>
      <c r="U1314" s="158"/>
      <c r="V1314" s="158"/>
      <c r="W1314" s="158"/>
      <c r="X1314" s="158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318</v>
      </c>
      <c r="AH1314" s="147"/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">
      <c r="A1315" s="154"/>
      <c r="B1315" s="155"/>
      <c r="C1315" s="245"/>
      <c r="D1315" s="246"/>
      <c r="E1315" s="246"/>
      <c r="F1315" s="246"/>
      <c r="G1315" s="246"/>
      <c r="H1315" s="158"/>
      <c r="I1315" s="158"/>
      <c r="J1315" s="158"/>
      <c r="K1315" s="158"/>
      <c r="L1315" s="158"/>
      <c r="M1315" s="158"/>
      <c r="N1315" s="157"/>
      <c r="O1315" s="157"/>
      <c r="P1315" s="157"/>
      <c r="Q1315" s="157"/>
      <c r="R1315" s="158"/>
      <c r="S1315" s="158"/>
      <c r="T1315" s="158"/>
      <c r="U1315" s="158"/>
      <c r="V1315" s="158"/>
      <c r="W1315" s="158"/>
      <c r="X1315" s="158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251</v>
      </c>
      <c r="AH1315" s="147"/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x14ac:dyDescent="0.2">
      <c r="A1316" s="163" t="s">
        <v>240</v>
      </c>
      <c r="B1316" s="164" t="s">
        <v>153</v>
      </c>
      <c r="C1316" s="183" t="s">
        <v>154</v>
      </c>
      <c r="D1316" s="165"/>
      <c r="E1316" s="166"/>
      <c r="F1316" s="167"/>
      <c r="G1316" s="167">
        <f>SUMIF(AG1317:AG1358,"&lt;&gt;NOR",G1317:G1358)</f>
        <v>0</v>
      </c>
      <c r="H1316" s="167"/>
      <c r="I1316" s="167">
        <f>SUM(I1317:I1358)</f>
        <v>0</v>
      </c>
      <c r="J1316" s="167"/>
      <c r="K1316" s="167">
        <f>SUM(K1317:K1358)</f>
        <v>0</v>
      </c>
      <c r="L1316" s="167"/>
      <c r="M1316" s="167">
        <f>SUM(M1317:M1358)</f>
        <v>0</v>
      </c>
      <c r="N1316" s="166"/>
      <c r="O1316" s="166">
        <f>SUM(O1317:O1358)</f>
        <v>0.43</v>
      </c>
      <c r="P1316" s="166"/>
      <c r="Q1316" s="166">
        <f>SUM(Q1317:Q1358)</f>
        <v>0</v>
      </c>
      <c r="R1316" s="167"/>
      <c r="S1316" s="167"/>
      <c r="T1316" s="168"/>
      <c r="U1316" s="162"/>
      <c r="V1316" s="162">
        <f>SUM(V1317:V1358)</f>
        <v>36.369999999999997</v>
      </c>
      <c r="W1316" s="162"/>
      <c r="X1316" s="162"/>
      <c r="AG1316" t="s">
        <v>241</v>
      </c>
    </row>
    <row r="1317" spans="1:60" outlineLevel="1" x14ac:dyDescent="0.2">
      <c r="A1317" s="173">
        <v>206</v>
      </c>
      <c r="B1317" s="174" t="s">
        <v>1113</v>
      </c>
      <c r="C1317" s="184" t="s">
        <v>1114</v>
      </c>
      <c r="D1317" s="175" t="s">
        <v>355</v>
      </c>
      <c r="E1317" s="176">
        <v>9.5304000000000002</v>
      </c>
      <c r="F1317" s="177"/>
      <c r="G1317" s="178">
        <f>ROUND(E1317*F1317,2)</f>
        <v>0</v>
      </c>
      <c r="H1317" s="177"/>
      <c r="I1317" s="178">
        <f>ROUND(E1317*H1317,2)</f>
        <v>0</v>
      </c>
      <c r="J1317" s="177"/>
      <c r="K1317" s="178">
        <f>ROUND(E1317*J1317,2)</f>
        <v>0</v>
      </c>
      <c r="L1317" s="178">
        <v>21</v>
      </c>
      <c r="M1317" s="178">
        <f>G1317*(1+L1317/100)</f>
        <v>0</v>
      </c>
      <c r="N1317" s="176">
        <v>4.0000000000000003E-5</v>
      </c>
      <c r="O1317" s="176">
        <f>ROUND(E1317*N1317,2)</f>
        <v>0</v>
      </c>
      <c r="P1317" s="176">
        <v>0</v>
      </c>
      <c r="Q1317" s="176">
        <f>ROUND(E1317*P1317,2)</f>
        <v>0</v>
      </c>
      <c r="R1317" s="178" t="s">
        <v>1115</v>
      </c>
      <c r="S1317" s="178" t="s">
        <v>245</v>
      </c>
      <c r="T1317" s="179" t="s">
        <v>310</v>
      </c>
      <c r="U1317" s="158">
        <v>0</v>
      </c>
      <c r="V1317" s="158">
        <f>ROUND(E1317*U1317,2)</f>
        <v>0</v>
      </c>
      <c r="W1317" s="158"/>
      <c r="X1317" s="158" t="s">
        <v>304</v>
      </c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615</v>
      </c>
      <c r="AH1317" s="147"/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outlineLevel="1" x14ac:dyDescent="0.2">
      <c r="A1318" s="154"/>
      <c r="B1318" s="155"/>
      <c r="C1318" s="185" t="s">
        <v>885</v>
      </c>
      <c r="D1318" s="160"/>
      <c r="E1318" s="161"/>
      <c r="F1318" s="158"/>
      <c r="G1318" s="158"/>
      <c r="H1318" s="158"/>
      <c r="I1318" s="158"/>
      <c r="J1318" s="158"/>
      <c r="K1318" s="158"/>
      <c r="L1318" s="158"/>
      <c r="M1318" s="158"/>
      <c r="N1318" s="157"/>
      <c r="O1318" s="157"/>
      <c r="P1318" s="157"/>
      <c r="Q1318" s="157"/>
      <c r="R1318" s="158"/>
      <c r="S1318" s="158"/>
      <c r="T1318" s="158"/>
      <c r="U1318" s="158"/>
      <c r="V1318" s="158"/>
      <c r="W1318" s="158"/>
      <c r="X1318" s="158"/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299</v>
      </c>
      <c r="AH1318" s="147">
        <v>0</v>
      </c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2">
      <c r="A1319" s="154"/>
      <c r="B1319" s="155"/>
      <c r="C1319" s="185" t="s">
        <v>1116</v>
      </c>
      <c r="D1319" s="160"/>
      <c r="E1319" s="161">
        <v>9.5304000000000002</v>
      </c>
      <c r="F1319" s="158"/>
      <c r="G1319" s="158"/>
      <c r="H1319" s="158"/>
      <c r="I1319" s="158"/>
      <c r="J1319" s="158"/>
      <c r="K1319" s="158"/>
      <c r="L1319" s="158"/>
      <c r="M1319" s="158"/>
      <c r="N1319" s="157"/>
      <c r="O1319" s="157"/>
      <c r="P1319" s="157"/>
      <c r="Q1319" s="157"/>
      <c r="R1319" s="158"/>
      <c r="S1319" s="158"/>
      <c r="T1319" s="158"/>
      <c r="U1319" s="158"/>
      <c r="V1319" s="158"/>
      <c r="W1319" s="158"/>
      <c r="X1319" s="158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299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">
      <c r="A1320" s="154"/>
      <c r="B1320" s="155"/>
      <c r="C1320" s="245"/>
      <c r="D1320" s="246"/>
      <c r="E1320" s="246"/>
      <c r="F1320" s="246"/>
      <c r="G1320" s="246"/>
      <c r="H1320" s="158"/>
      <c r="I1320" s="158"/>
      <c r="J1320" s="158"/>
      <c r="K1320" s="158"/>
      <c r="L1320" s="158"/>
      <c r="M1320" s="158"/>
      <c r="N1320" s="157"/>
      <c r="O1320" s="157"/>
      <c r="P1320" s="157"/>
      <c r="Q1320" s="157"/>
      <c r="R1320" s="158"/>
      <c r="S1320" s="158"/>
      <c r="T1320" s="158"/>
      <c r="U1320" s="158"/>
      <c r="V1320" s="158"/>
      <c r="W1320" s="158"/>
      <c r="X1320" s="158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251</v>
      </c>
      <c r="AH1320" s="147"/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">
      <c r="A1321" s="173">
        <v>207</v>
      </c>
      <c r="B1321" s="174" t="s">
        <v>1117</v>
      </c>
      <c r="C1321" s="184" t="s">
        <v>1118</v>
      </c>
      <c r="D1321" s="175" t="s">
        <v>308</v>
      </c>
      <c r="E1321" s="176">
        <v>28.88</v>
      </c>
      <c r="F1321" s="177"/>
      <c r="G1321" s="178">
        <f>ROUND(E1321*F1321,2)</f>
        <v>0</v>
      </c>
      <c r="H1321" s="177"/>
      <c r="I1321" s="178">
        <f>ROUND(E1321*H1321,2)</f>
        <v>0</v>
      </c>
      <c r="J1321" s="177"/>
      <c r="K1321" s="178">
        <f>ROUND(E1321*J1321,2)</f>
        <v>0</v>
      </c>
      <c r="L1321" s="178">
        <v>21</v>
      </c>
      <c r="M1321" s="178">
        <f>G1321*(1+L1321/100)</f>
        <v>0</v>
      </c>
      <c r="N1321" s="176">
        <v>1.1E-4</v>
      </c>
      <c r="O1321" s="176">
        <f>ROUND(E1321*N1321,2)</f>
        <v>0</v>
      </c>
      <c r="P1321" s="176">
        <v>0</v>
      </c>
      <c r="Q1321" s="176">
        <f>ROUND(E1321*P1321,2)</f>
        <v>0</v>
      </c>
      <c r="R1321" s="178" t="s">
        <v>1115</v>
      </c>
      <c r="S1321" s="178" t="s">
        <v>245</v>
      </c>
      <c r="T1321" s="179" t="s">
        <v>310</v>
      </c>
      <c r="U1321" s="158">
        <v>0.05</v>
      </c>
      <c r="V1321" s="158">
        <f>ROUND(E1321*U1321,2)</f>
        <v>1.44</v>
      </c>
      <c r="W1321" s="158"/>
      <c r="X1321" s="158" t="s">
        <v>304</v>
      </c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305</v>
      </c>
      <c r="AH1321" s="147"/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">
      <c r="A1322" s="154"/>
      <c r="B1322" s="155"/>
      <c r="C1322" s="251" t="s">
        <v>1119</v>
      </c>
      <c r="D1322" s="252"/>
      <c r="E1322" s="252"/>
      <c r="F1322" s="252"/>
      <c r="G1322" s="252"/>
      <c r="H1322" s="158"/>
      <c r="I1322" s="158"/>
      <c r="J1322" s="158"/>
      <c r="K1322" s="158"/>
      <c r="L1322" s="158"/>
      <c r="M1322" s="158"/>
      <c r="N1322" s="157"/>
      <c r="O1322" s="157"/>
      <c r="P1322" s="157"/>
      <c r="Q1322" s="157"/>
      <c r="R1322" s="158"/>
      <c r="S1322" s="158"/>
      <c r="T1322" s="158"/>
      <c r="U1322" s="158"/>
      <c r="V1322" s="158"/>
      <c r="W1322" s="158"/>
      <c r="X1322" s="158"/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250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">
      <c r="A1323" s="154"/>
      <c r="B1323" s="155"/>
      <c r="C1323" s="185" t="s">
        <v>885</v>
      </c>
      <c r="D1323" s="160"/>
      <c r="E1323" s="161"/>
      <c r="F1323" s="158"/>
      <c r="G1323" s="158"/>
      <c r="H1323" s="158"/>
      <c r="I1323" s="158"/>
      <c r="J1323" s="158"/>
      <c r="K1323" s="158"/>
      <c r="L1323" s="158"/>
      <c r="M1323" s="158"/>
      <c r="N1323" s="157"/>
      <c r="O1323" s="157"/>
      <c r="P1323" s="157"/>
      <c r="Q1323" s="157"/>
      <c r="R1323" s="158"/>
      <c r="S1323" s="158"/>
      <c r="T1323" s="158"/>
      <c r="U1323" s="158"/>
      <c r="V1323" s="158"/>
      <c r="W1323" s="158"/>
      <c r="X1323" s="158"/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299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">
      <c r="A1324" s="154"/>
      <c r="B1324" s="155"/>
      <c r="C1324" s="185" t="s">
        <v>1120</v>
      </c>
      <c r="D1324" s="160"/>
      <c r="E1324" s="161">
        <v>28.88</v>
      </c>
      <c r="F1324" s="158"/>
      <c r="G1324" s="158"/>
      <c r="H1324" s="158"/>
      <c r="I1324" s="158"/>
      <c r="J1324" s="158"/>
      <c r="K1324" s="158"/>
      <c r="L1324" s="158"/>
      <c r="M1324" s="158"/>
      <c r="N1324" s="157"/>
      <c r="O1324" s="157"/>
      <c r="P1324" s="157"/>
      <c r="Q1324" s="157"/>
      <c r="R1324" s="158"/>
      <c r="S1324" s="158"/>
      <c r="T1324" s="158"/>
      <c r="U1324" s="158"/>
      <c r="V1324" s="158"/>
      <c r="W1324" s="158"/>
      <c r="X1324" s="158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299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">
      <c r="A1325" s="154"/>
      <c r="B1325" s="155"/>
      <c r="C1325" s="245"/>
      <c r="D1325" s="246"/>
      <c r="E1325" s="246"/>
      <c r="F1325" s="246"/>
      <c r="G1325" s="246"/>
      <c r="H1325" s="158"/>
      <c r="I1325" s="158"/>
      <c r="J1325" s="158"/>
      <c r="K1325" s="158"/>
      <c r="L1325" s="158"/>
      <c r="M1325" s="158"/>
      <c r="N1325" s="157"/>
      <c r="O1325" s="157"/>
      <c r="P1325" s="157"/>
      <c r="Q1325" s="157"/>
      <c r="R1325" s="158"/>
      <c r="S1325" s="158"/>
      <c r="T1325" s="158"/>
      <c r="U1325" s="158"/>
      <c r="V1325" s="158"/>
      <c r="W1325" s="158"/>
      <c r="X1325" s="158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251</v>
      </c>
      <c r="AH1325" s="147"/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">
      <c r="A1326" s="173">
        <v>208</v>
      </c>
      <c r="B1326" s="174" t="s">
        <v>1121</v>
      </c>
      <c r="C1326" s="184" t="s">
        <v>1122</v>
      </c>
      <c r="D1326" s="175" t="s">
        <v>355</v>
      </c>
      <c r="E1326" s="176">
        <v>9.5304000000000002</v>
      </c>
      <c r="F1326" s="177"/>
      <c r="G1326" s="178">
        <f>ROUND(E1326*F1326,2)</f>
        <v>0</v>
      </c>
      <c r="H1326" s="177"/>
      <c r="I1326" s="178">
        <f>ROUND(E1326*H1326,2)</f>
        <v>0</v>
      </c>
      <c r="J1326" s="177"/>
      <c r="K1326" s="178">
        <f>ROUND(E1326*J1326,2)</f>
        <v>0</v>
      </c>
      <c r="L1326" s="178">
        <v>21</v>
      </c>
      <c r="M1326" s="178">
        <f>G1326*(1+L1326/100)</f>
        <v>0</v>
      </c>
      <c r="N1326" s="176">
        <v>0</v>
      </c>
      <c r="O1326" s="176">
        <f>ROUND(E1326*N1326,2)</f>
        <v>0</v>
      </c>
      <c r="P1326" s="176">
        <v>0</v>
      </c>
      <c r="Q1326" s="176">
        <f>ROUND(E1326*P1326,2)</f>
        <v>0</v>
      </c>
      <c r="R1326" s="178" t="s">
        <v>1115</v>
      </c>
      <c r="S1326" s="178" t="s">
        <v>245</v>
      </c>
      <c r="T1326" s="179" t="s">
        <v>310</v>
      </c>
      <c r="U1326" s="158">
        <v>0.12</v>
      </c>
      <c r="V1326" s="158">
        <f>ROUND(E1326*U1326,2)</f>
        <v>1.1399999999999999</v>
      </c>
      <c r="W1326" s="158"/>
      <c r="X1326" s="158" t="s">
        <v>304</v>
      </c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305</v>
      </c>
      <c r="AH1326" s="147"/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">
      <c r="A1327" s="154"/>
      <c r="B1327" s="155"/>
      <c r="C1327" s="185" t="s">
        <v>885</v>
      </c>
      <c r="D1327" s="160"/>
      <c r="E1327" s="161"/>
      <c r="F1327" s="158"/>
      <c r="G1327" s="158"/>
      <c r="H1327" s="158"/>
      <c r="I1327" s="158"/>
      <c r="J1327" s="158"/>
      <c r="K1327" s="158"/>
      <c r="L1327" s="158"/>
      <c r="M1327" s="158"/>
      <c r="N1327" s="157"/>
      <c r="O1327" s="157"/>
      <c r="P1327" s="157"/>
      <c r="Q1327" s="157"/>
      <c r="R1327" s="158"/>
      <c r="S1327" s="158"/>
      <c r="T1327" s="158"/>
      <c r="U1327" s="158"/>
      <c r="V1327" s="158"/>
      <c r="W1327" s="158"/>
      <c r="X1327" s="158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299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2">
      <c r="A1328" s="154"/>
      <c r="B1328" s="155"/>
      <c r="C1328" s="185" t="s">
        <v>1116</v>
      </c>
      <c r="D1328" s="160"/>
      <c r="E1328" s="161">
        <v>9.5304000000000002</v>
      </c>
      <c r="F1328" s="158"/>
      <c r="G1328" s="158"/>
      <c r="H1328" s="158"/>
      <c r="I1328" s="158"/>
      <c r="J1328" s="158"/>
      <c r="K1328" s="158"/>
      <c r="L1328" s="158"/>
      <c r="M1328" s="158"/>
      <c r="N1328" s="157"/>
      <c r="O1328" s="157"/>
      <c r="P1328" s="157"/>
      <c r="Q1328" s="157"/>
      <c r="R1328" s="158"/>
      <c r="S1328" s="158"/>
      <c r="T1328" s="158"/>
      <c r="U1328" s="158"/>
      <c r="V1328" s="158"/>
      <c r="W1328" s="158"/>
      <c r="X1328" s="158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299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">
      <c r="A1329" s="154"/>
      <c r="B1329" s="155"/>
      <c r="C1329" s="245"/>
      <c r="D1329" s="246"/>
      <c r="E1329" s="246"/>
      <c r="F1329" s="246"/>
      <c r="G1329" s="246"/>
      <c r="H1329" s="158"/>
      <c r="I1329" s="158"/>
      <c r="J1329" s="158"/>
      <c r="K1329" s="158"/>
      <c r="L1329" s="158"/>
      <c r="M1329" s="158"/>
      <c r="N1329" s="157"/>
      <c r="O1329" s="157"/>
      <c r="P1329" s="157"/>
      <c r="Q1329" s="157"/>
      <c r="R1329" s="158"/>
      <c r="S1329" s="158"/>
      <c r="T1329" s="158"/>
      <c r="U1329" s="158"/>
      <c r="V1329" s="158"/>
      <c r="W1329" s="158"/>
      <c r="X1329" s="158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251</v>
      </c>
      <c r="AH1329" s="147"/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ht="22.5" outlineLevel="1" x14ac:dyDescent="0.2">
      <c r="A1330" s="173">
        <v>209</v>
      </c>
      <c r="B1330" s="174" t="s">
        <v>1123</v>
      </c>
      <c r="C1330" s="184" t="s">
        <v>1124</v>
      </c>
      <c r="D1330" s="175" t="s">
        <v>308</v>
      </c>
      <c r="E1330" s="176">
        <v>28.88</v>
      </c>
      <c r="F1330" s="177"/>
      <c r="G1330" s="178">
        <f>ROUND(E1330*F1330,2)</f>
        <v>0</v>
      </c>
      <c r="H1330" s="177"/>
      <c r="I1330" s="178">
        <f>ROUND(E1330*H1330,2)</f>
        <v>0</v>
      </c>
      <c r="J1330" s="177"/>
      <c r="K1330" s="178">
        <f>ROUND(E1330*J1330,2)</f>
        <v>0</v>
      </c>
      <c r="L1330" s="178">
        <v>21</v>
      </c>
      <c r="M1330" s="178">
        <f>G1330*(1+L1330/100)</f>
        <v>0</v>
      </c>
      <c r="N1330" s="176">
        <v>2.8999999999999998E-3</v>
      </c>
      <c r="O1330" s="176">
        <f>ROUND(E1330*N1330,2)</f>
        <v>0.08</v>
      </c>
      <c r="P1330" s="176">
        <v>0</v>
      </c>
      <c r="Q1330" s="176">
        <f>ROUND(E1330*P1330,2)</f>
        <v>0</v>
      </c>
      <c r="R1330" s="178"/>
      <c r="S1330" s="178" t="s">
        <v>265</v>
      </c>
      <c r="T1330" s="179" t="s">
        <v>246</v>
      </c>
      <c r="U1330" s="158">
        <v>1.17</v>
      </c>
      <c r="V1330" s="158">
        <f>ROUND(E1330*U1330,2)</f>
        <v>33.79</v>
      </c>
      <c r="W1330" s="158"/>
      <c r="X1330" s="158" t="s">
        <v>304</v>
      </c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305</v>
      </c>
      <c r="AH1330" s="147"/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">
      <c r="A1331" s="154"/>
      <c r="B1331" s="155"/>
      <c r="C1331" s="185" t="s">
        <v>311</v>
      </c>
      <c r="D1331" s="160"/>
      <c r="E1331" s="161"/>
      <c r="F1331" s="158"/>
      <c r="G1331" s="158"/>
      <c r="H1331" s="158"/>
      <c r="I1331" s="158"/>
      <c r="J1331" s="158"/>
      <c r="K1331" s="158"/>
      <c r="L1331" s="158"/>
      <c r="M1331" s="158"/>
      <c r="N1331" s="157"/>
      <c r="O1331" s="157"/>
      <c r="P1331" s="157"/>
      <c r="Q1331" s="157"/>
      <c r="R1331" s="158"/>
      <c r="S1331" s="158"/>
      <c r="T1331" s="158"/>
      <c r="U1331" s="158"/>
      <c r="V1331" s="158"/>
      <c r="W1331" s="158"/>
      <c r="X1331" s="158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299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">
      <c r="A1332" s="154"/>
      <c r="B1332" s="155"/>
      <c r="C1332" s="185" t="s">
        <v>559</v>
      </c>
      <c r="D1332" s="160"/>
      <c r="E1332" s="161"/>
      <c r="F1332" s="158"/>
      <c r="G1332" s="158"/>
      <c r="H1332" s="158"/>
      <c r="I1332" s="158"/>
      <c r="J1332" s="158"/>
      <c r="K1332" s="158"/>
      <c r="L1332" s="158"/>
      <c r="M1332" s="158"/>
      <c r="N1332" s="157"/>
      <c r="O1332" s="157"/>
      <c r="P1332" s="157"/>
      <c r="Q1332" s="157"/>
      <c r="R1332" s="158"/>
      <c r="S1332" s="158"/>
      <c r="T1332" s="158"/>
      <c r="U1332" s="158"/>
      <c r="V1332" s="158"/>
      <c r="W1332" s="158"/>
      <c r="X1332" s="158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299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">
      <c r="A1333" s="154"/>
      <c r="B1333" s="155"/>
      <c r="C1333" s="185" t="s">
        <v>545</v>
      </c>
      <c r="D1333" s="160"/>
      <c r="E1333" s="161"/>
      <c r="F1333" s="158"/>
      <c r="G1333" s="158"/>
      <c r="H1333" s="158"/>
      <c r="I1333" s="158"/>
      <c r="J1333" s="158"/>
      <c r="K1333" s="158"/>
      <c r="L1333" s="158"/>
      <c r="M1333" s="158"/>
      <c r="N1333" s="157"/>
      <c r="O1333" s="157"/>
      <c r="P1333" s="157"/>
      <c r="Q1333" s="157"/>
      <c r="R1333" s="158"/>
      <c r="S1333" s="158"/>
      <c r="T1333" s="158"/>
      <c r="U1333" s="158"/>
      <c r="V1333" s="158"/>
      <c r="W1333" s="158"/>
      <c r="X1333" s="158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299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">
      <c r="A1334" s="154"/>
      <c r="B1334" s="155"/>
      <c r="C1334" s="185" t="s">
        <v>560</v>
      </c>
      <c r="D1334" s="160"/>
      <c r="E1334" s="161">
        <v>4.2750000000000004</v>
      </c>
      <c r="F1334" s="158"/>
      <c r="G1334" s="158"/>
      <c r="H1334" s="158"/>
      <c r="I1334" s="158"/>
      <c r="J1334" s="158"/>
      <c r="K1334" s="158"/>
      <c r="L1334" s="158"/>
      <c r="M1334" s="158"/>
      <c r="N1334" s="157"/>
      <c r="O1334" s="157"/>
      <c r="P1334" s="157"/>
      <c r="Q1334" s="157"/>
      <c r="R1334" s="158"/>
      <c r="S1334" s="158"/>
      <c r="T1334" s="158"/>
      <c r="U1334" s="158"/>
      <c r="V1334" s="158"/>
      <c r="W1334" s="158"/>
      <c r="X1334" s="158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299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">
      <c r="A1335" s="154"/>
      <c r="B1335" s="155"/>
      <c r="C1335" s="185" t="s">
        <v>1125</v>
      </c>
      <c r="D1335" s="160"/>
      <c r="E1335" s="161"/>
      <c r="F1335" s="158"/>
      <c r="G1335" s="158"/>
      <c r="H1335" s="158"/>
      <c r="I1335" s="158"/>
      <c r="J1335" s="158"/>
      <c r="K1335" s="158"/>
      <c r="L1335" s="158"/>
      <c r="M1335" s="158"/>
      <c r="N1335" s="157"/>
      <c r="O1335" s="157"/>
      <c r="P1335" s="157"/>
      <c r="Q1335" s="157"/>
      <c r="R1335" s="158"/>
      <c r="S1335" s="158"/>
      <c r="T1335" s="158"/>
      <c r="U1335" s="158"/>
      <c r="V1335" s="158"/>
      <c r="W1335" s="158"/>
      <c r="X1335" s="158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299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2">
      <c r="A1336" s="154"/>
      <c r="B1336" s="155"/>
      <c r="C1336" s="185" t="s">
        <v>1126</v>
      </c>
      <c r="D1336" s="160"/>
      <c r="E1336" s="161">
        <v>14.63</v>
      </c>
      <c r="F1336" s="158"/>
      <c r="G1336" s="158"/>
      <c r="H1336" s="158"/>
      <c r="I1336" s="158"/>
      <c r="J1336" s="158"/>
      <c r="K1336" s="158"/>
      <c r="L1336" s="158"/>
      <c r="M1336" s="158"/>
      <c r="N1336" s="157"/>
      <c r="O1336" s="157"/>
      <c r="P1336" s="157"/>
      <c r="Q1336" s="157"/>
      <c r="R1336" s="158"/>
      <c r="S1336" s="158"/>
      <c r="T1336" s="158"/>
      <c r="U1336" s="158"/>
      <c r="V1336" s="158"/>
      <c r="W1336" s="158"/>
      <c r="X1336" s="158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299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">
      <c r="A1337" s="154"/>
      <c r="B1337" s="155"/>
      <c r="C1337" s="185" t="s">
        <v>1127</v>
      </c>
      <c r="D1337" s="160"/>
      <c r="E1337" s="161">
        <v>-3.99</v>
      </c>
      <c r="F1337" s="158"/>
      <c r="G1337" s="158"/>
      <c r="H1337" s="158"/>
      <c r="I1337" s="158"/>
      <c r="J1337" s="158"/>
      <c r="K1337" s="158"/>
      <c r="L1337" s="158"/>
      <c r="M1337" s="158"/>
      <c r="N1337" s="157"/>
      <c r="O1337" s="157"/>
      <c r="P1337" s="157"/>
      <c r="Q1337" s="157"/>
      <c r="R1337" s="158"/>
      <c r="S1337" s="158"/>
      <c r="T1337" s="158"/>
      <c r="U1337" s="158"/>
      <c r="V1337" s="158"/>
      <c r="W1337" s="158"/>
      <c r="X1337" s="158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299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">
      <c r="A1338" s="154"/>
      <c r="B1338" s="155"/>
      <c r="C1338" s="185" t="s">
        <v>1128</v>
      </c>
      <c r="D1338" s="160"/>
      <c r="E1338" s="161"/>
      <c r="F1338" s="158"/>
      <c r="G1338" s="158"/>
      <c r="H1338" s="158"/>
      <c r="I1338" s="158"/>
      <c r="J1338" s="158"/>
      <c r="K1338" s="158"/>
      <c r="L1338" s="158"/>
      <c r="M1338" s="158"/>
      <c r="N1338" s="157"/>
      <c r="O1338" s="157"/>
      <c r="P1338" s="157"/>
      <c r="Q1338" s="157"/>
      <c r="R1338" s="158"/>
      <c r="S1338" s="158"/>
      <c r="T1338" s="158"/>
      <c r="U1338" s="158"/>
      <c r="V1338" s="158"/>
      <c r="W1338" s="158"/>
      <c r="X1338" s="158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299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">
      <c r="A1339" s="154"/>
      <c r="B1339" s="155"/>
      <c r="C1339" s="185" t="s">
        <v>1125</v>
      </c>
      <c r="D1339" s="160"/>
      <c r="E1339" s="161"/>
      <c r="F1339" s="158"/>
      <c r="G1339" s="158"/>
      <c r="H1339" s="158"/>
      <c r="I1339" s="158"/>
      <c r="J1339" s="158"/>
      <c r="K1339" s="158"/>
      <c r="L1339" s="158"/>
      <c r="M1339" s="158"/>
      <c r="N1339" s="157"/>
      <c r="O1339" s="157"/>
      <c r="P1339" s="157"/>
      <c r="Q1339" s="157"/>
      <c r="R1339" s="158"/>
      <c r="S1339" s="158"/>
      <c r="T1339" s="158"/>
      <c r="U1339" s="158"/>
      <c r="V1339" s="158"/>
      <c r="W1339" s="158"/>
      <c r="X1339" s="158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299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">
      <c r="A1340" s="154"/>
      <c r="B1340" s="155"/>
      <c r="C1340" s="185" t="s">
        <v>1129</v>
      </c>
      <c r="D1340" s="160"/>
      <c r="E1340" s="161">
        <v>8.2650000000000006</v>
      </c>
      <c r="F1340" s="158"/>
      <c r="G1340" s="158"/>
      <c r="H1340" s="158"/>
      <c r="I1340" s="158"/>
      <c r="J1340" s="158"/>
      <c r="K1340" s="158"/>
      <c r="L1340" s="158"/>
      <c r="M1340" s="158"/>
      <c r="N1340" s="157"/>
      <c r="O1340" s="157"/>
      <c r="P1340" s="157"/>
      <c r="Q1340" s="157"/>
      <c r="R1340" s="158"/>
      <c r="S1340" s="158"/>
      <c r="T1340" s="158"/>
      <c r="U1340" s="158"/>
      <c r="V1340" s="158"/>
      <c r="W1340" s="158"/>
      <c r="X1340" s="158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299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">
      <c r="A1341" s="154"/>
      <c r="B1341" s="155"/>
      <c r="C1341" s="185" t="s">
        <v>1130</v>
      </c>
      <c r="D1341" s="160"/>
      <c r="E1341" s="161">
        <v>-1.33</v>
      </c>
      <c r="F1341" s="158"/>
      <c r="G1341" s="158"/>
      <c r="H1341" s="158"/>
      <c r="I1341" s="158"/>
      <c r="J1341" s="158"/>
      <c r="K1341" s="158"/>
      <c r="L1341" s="158"/>
      <c r="M1341" s="158"/>
      <c r="N1341" s="157"/>
      <c r="O1341" s="157"/>
      <c r="P1341" s="157"/>
      <c r="Q1341" s="157"/>
      <c r="R1341" s="158"/>
      <c r="S1341" s="158"/>
      <c r="T1341" s="158"/>
      <c r="U1341" s="158"/>
      <c r="V1341" s="158"/>
      <c r="W1341" s="158"/>
      <c r="X1341" s="158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299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1" x14ac:dyDescent="0.2">
      <c r="A1342" s="154"/>
      <c r="B1342" s="155"/>
      <c r="C1342" s="185" t="s">
        <v>561</v>
      </c>
      <c r="D1342" s="160"/>
      <c r="E1342" s="161"/>
      <c r="F1342" s="158"/>
      <c r="G1342" s="158"/>
      <c r="H1342" s="158"/>
      <c r="I1342" s="158"/>
      <c r="J1342" s="158"/>
      <c r="K1342" s="158"/>
      <c r="L1342" s="158"/>
      <c r="M1342" s="158"/>
      <c r="N1342" s="157"/>
      <c r="O1342" s="157"/>
      <c r="P1342" s="157"/>
      <c r="Q1342" s="157"/>
      <c r="R1342" s="158"/>
      <c r="S1342" s="158"/>
      <c r="T1342" s="158"/>
      <c r="U1342" s="158"/>
      <c r="V1342" s="158"/>
      <c r="W1342" s="158"/>
      <c r="X1342" s="158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299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">
      <c r="A1343" s="154"/>
      <c r="B1343" s="155"/>
      <c r="C1343" s="185" t="s">
        <v>545</v>
      </c>
      <c r="D1343" s="160"/>
      <c r="E1343" s="161"/>
      <c r="F1343" s="158"/>
      <c r="G1343" s="158"/>
      <c r="H1343" s="158"/>
      <c r="I1343" s="158"/>
      <c r="J1343" s="158"/>
      <c r="K1343" s="158"/>
      <c r="L1343" s="158"/>
      <c r="M1343" s="158"/>
      <c r="N1343" s="157"/>
      <c r="O1343" s="157"/>
      <c r="P1343" s="157"/>
      <c r="Q1343" s="157"/>
      <c r="R1343" s="158"/>
      <c r="S1343" s="158"/>
      <c r="T1343" s="158"/>
      <c r="U1343" s="158"/>
      <c r="V1343" s="158"/>
      <c r="W1343" s="158"/>
      <c r="X1343" s="158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299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2">
      <c r="A1344" s="154"/>
      <c r="B1344" s="155"/>
      <c r="C1344" s="185" t="s">
        <v>562</v>
      </c>
      <c r="D1344" s="160"/>
      <c r="E1344" s="161">
        <v>1.9</v>
      </c>
      <c r="F1344" s="158"/>
      <c r="G1344" s="158"/>
      <c r="H1344" s="158"/>
      <c r="I1344" s="158"/>
      <c r="J1344" s="158"/>
      <c r="K1344" s="158"/>
      <c r="L1344" s="158"/>
      <c r="M1344" s="158"/>
      <c r="N1344" s="157"/>
      <c r="O1344" s="157"/>
      <c r="P1344" s="157"/>
      <c r="Q1344" s="157"/>
      <c r="R1344" s="158"/>
      <c r="S1344" s="158"/>
      <c r="T1344" s="158"/>
      <c r="U1344" s="158"/>
      <c r="V1344" s="158"/>
      <c r="W1344" s="158"/>
      <c r="X1344" s="158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299</v>
      </c>
      <c r="AH1344" s="147">
        <v>0</v>
      </c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outlineLevel="1" x14ac:dyDescent="0.2">
      <c r="A1345" s="154"/>
      <c r="B1345" s="155"/>
      <c r="C1345" s="185" t="s">
        <v>1125</v>
      </c>
      <c r="D1345" s="160"/>
      <c r="E1345" s="161"/>
      <c r="F1345" s="158"/>
      <c r="G1345" s="158"/>
      <c r="H1345" s="158"/>
      <c r="I1345" s="158"/>
      <c r="J1345" s="158"/>
      <c r="K1345" s="158"/>
      <c r="L1345" s="158"/>
      <c r="M1345" s="158"/>
      <c r="N1345" s="157"/>
      <c r="O1345" s="157"/>
      <c r="P1345" s="157"/>
      <c r="Q1345" s="157"/>
      <c r="R1345" s="158"/>
      <c r="S1345" s="158"/>
      <c r="T1345" s="158"/>
      <c r="U1345" s="158"/>
      <c r="V1345" s="158"/>
      <c r="W1345" s="158"/>
      <c r="X1345" s="158"/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299</v>
      </c>
      <c r="AH1345" s="147">
        <v>0</v>
      </c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">
      <c r="A1346" s="154"/>
      <c r="B1346" s="155"/>
      <c r="C1346" s="185" t="s">
        <v>1131</v>
      </c>
      <c r="D1346" s="160"/>
      <c r="E1346" s="161">
        <v>6.46</v>
      </c>
      <c r="F1346" s="158"/>
      <c r="G1346" s="158"/>
      <c r="H1346" s="158"/>
      <c r="I1346" s="158"/>
      <c r="J1346" s="158"/>
      <c r="K1346" s="158"/>
      <c r="L1346" s="158"/>
      <c r="M1346" s="158"/>
      <c r="N1346" s="157"/>
      <c r="O1346" s="157"/>
      <c r="P1346" s="157"/>
      <c r="Q1346" s="157"/>
      <c r="R1346" s="158"/>
      <c r="S1346" s="158"/>
      <c r="T1346" s="158"/>
      <c r="U1346" s="158"/>
      <c r="V1346" s="158"/>
      <c r="W1346" s="158"/>
      <c r="X1346" s="158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299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">
      <c r="A1347" s="154"/>
      <c r="B1347" s="155"/>
      <c r="C1347" s="185" t="s">
        <v>1130</v>
      </c>
      <c r="D1347" s="160"/>
      <c r="E1347" s="161">
        <v>-1.33</v>
      </c>
      <c r="F1347" s="158"/>
      <c r="G1347" s="158"/>
      <c r="H1347" s="158"/>
      <c r="I1347" s="158"/>
      <c r="J1347" s="158"/>
      <c r="K1347" s="158"/>
      <c r="L1347" s="158"/>
      <c r="M1347" s="158"/>
      <c r="N1347" s="157"/>
      <c r="O1347" s="157"/>
      <c r="P1347" s="157"/>
      <c r="Q1347" s="157"/>
      <c r="R1347" s="158"/>
      <c r="S1347" s="158"/>
      <c r="T1347" s="158"/>
      <c r="U1347" s="158"/>
      <c r="V1347" s="158"/>
      <c r="W1347" s="158"/>
      <c r="X1347" s="158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299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54"/>
      <c r="B1348" s="155"/>
      <c r="C1348" s="245"/>
      <c r="D1348" s="246"/>
      <c r="E1348" s="246"/>
      <c r="F1348" s="246"/>
      <c r="G1348" s="246"/>
      <c r="H1348" s="158"/>
      <c r="I1348" s="158"/>
      <c r="J1348" s="158"/>
      <c r="K1348" s="158"/>
      <c r="L1348" s="158"/>
      <c r="M1348" s="158"/>
      <c r="N1348" s="157"/>
      <c r="O1348" s="157"/>
      <c r="P1348" s="157"/>
      <c r="Q1348" s="157"/>
      <c r="R1348" s="158"/>
      <c r="S1348" s="158"/>
      <c r="T1348" s="158"/>
      <c r="U1348" s="158"/>
      <c r="V1348" s="158"/>
      <c r="W1348" s="158"/>
      <c r="X1348" s="158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251</v>
      </c>
      <c r="AH1348" s="147"/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">
      <c r="A1349" s="173">
        <v>210</v>
      </c>
      <c r="B1349" s="174" t="s">
        <v>1132</v>
      </c>
      <c r="C1349" s="184" t="s">
        <v>1133</v>
      </c>
      <c r="D1349" s="175" t="s">
        <v>355</v>
      </c>
      <c r="E1349" s="176">
        <v>10.959960000000001</v>
      </c>
      <c r="F1349" s="177"/>
      <c r="G1349" s="178">
        <f>ROUND(E1349*F1349,2)</f>
        <v>0</v>
      </c>
      <c r="H1349" s="177"/>
      <c r="I1349" s="178">
        <f>ROUND(E1349*H1349,2)</f>
        <v>0</v>
      </c>
      <c r="J1349" s="177"/>
      <c r="K1349" s="178">
        <f>ROUND(E1349*J1349,2)</f>
        <v>0</v>
      </c>
      <c r="L1349" s="178">
        <v>21</v>
      </c>
      <c r="M1349" s="178">
        <f>G1349*(1+L1349/100)</f>
        <v>0</v>
      </c>
      <c r="N1349" s="176">
        <v>2.2000000000000001E-4</v>
      </c>
      <c r="O1349" s="176">
        <f>ROUND(E1349*N1349,2)</f>
        <v>0</v>
      </c>
      <c r="P1349" s="176">
        <v>0</v>
      </c>
      <c r="Q1349" s="176">
        <f>ROUND(E1349*P1349,2)</f>
        <v>0</v>
      </c>
      <c r="R1349" s="178"/>
      <c r="S1349" s="178" t="s">
        <v>265</v>
      </c>
      <c r="T1349" s="179" t="s">
        <v>246</v>
      </c>
      <c r="U1349" s="158">
        <v>0</v>
      </c>
      <c r="V1349" s="158">
        <f>ROUND(E1349*U1349,2)</f>
        <v>0</v>
      </c>
      <c r="W1349" s="158"/>
      <c r="X1349" s="158" t="s">
        <v>921</v>
      </c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922</v>
      </c>
      <c r="AH1349" s="147"/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">
      <c r="A1350" s="154"/>
      <c r="B1350" s="155"/>
      <c r="C1350" s="185" t="s">
        <v>885</v>
      </c>
      <c r="D1350" s="160"/>
      <c r="E1350" s="161"/>
      <c r="F1350" s="158"/>
      <c r="G1350" s="158"/>
      <c r="H1350" s="158"/>
      <c r="I1350" s="158"/>
      <c r="J1350" s="158"/>
      <c r="K1350" s="158"/>
      <c r="L1350" s="158"/>
      <c r="M1350" s="158"/>
      <c r="N1350" s="157"/>
      <c r="O1350" s="157"/>
      <c r="P1350" s="157"/>
      <c r="Q1350" s="157"/>
      <c r="R1350" s="158"/>
      <c r="S1350" s="158"/>
      <c r="T1350" s="158"/>
      <c r="U1350" s="158"/>
      <c r="V1350" s="158"/>
      <c r="W1350" s="158"/>
      <c r="X1350" s="158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299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">
      <c r="A1351" s="154"/>
      <c r="B1351" s="155"/>
      <c r="C1351" s="185" t="s">
        <v>1134</v>
      </c>
      <c r="D1351" s="160"/>
      <c r="E1351" s="161">
        <v>10.959960000000001</v>
      </c>
      <c r="F1351" s="158"/>
      <c r="G1351" s="158"/>
      <c r="H1351" s="158"/>
      <c r="I1351" s="158"/>
      <c r="J1351" s="158"/>
      <c r="K1351" s="158"/>
      <c r="L1351" s="158"/>
      <c r="M1351" s="158"/>
      <c r="N1351" s="157"/>
      <c r="O1351" s="157"/>
      <c r="P1351" s="157"/>
      <c r="Q1351" s="157"/>
      <c r="R1351" s="158"/>
      <c r="S1351" s="158"/>
      <c r="T1351" s="158"/>
      <c r="U1351" s="158"/>
      <c r="V1351" s="158"/>
      <c r="W1351" s="158"/>
      <c r="X1351" s="158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299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">
      <c r="A1352" s="154"/>
      <c r="B1352" s="155"/>
      <c r="C1352" s="245"/>
      <c r="D1352" s="246"/>
      <c r="E1352" s="246"/>
      <c r="F1352" s="246"/>
      <c r="G1352" s="246"/>
      <c r="H1352" s="158"/>
      <c r="I1352" s="158"/>
      <c r="J1352" s="158"/>
      <c r="K1352" s="158"/>
      <c r="L1352" s="158"/>
      <c r="M1352" s="158"/>
      <c r="N1352" s="157"/>
      <c r="O1352" s="157"/>
      <c r="P1352" s="157"/>
      <c r="Q1352" s="157"/>
      <c r="R1352" s="158"/>
      <c r="S1352" s="158"/>
      <c r="T1352" s="158"/>
      <c r="U1352" s="158"/>
      <c r="V1352" s="158"/>
      <c r="W1352" s="158"/>
      <c r="X1352" s="158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251</v>
      </c>
      <c r="AH1352" s="147"/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">
      <c r="A1353" s="173">
        <v>211</v>
      </c>
      <c r="B1353" s="174" t="s">
        <v>1135</v>
      </c>
      <c r="C1353" s="184" t="s">
        <v>1136</v>
      </c>
      <c r="D1353" s="175" t="s">
        <v>308</v>
      </c>
      <c r="E1353" s="176">
        <v>33.212000000000003</v>
      </c>
      <c r="F1353" s="177"/>
      <c r="G1353" s="178">
        <f>ROUND(E1353*F1353,2)</f>
        <v>0</v>
      </c>
      <c r="H1353" s="177"/>
      <c r="I1353" s="178">
        <f>ROUND(E1353*H1353,2)</f>
        <v>0</v>
      </c>
      <c r="J1353" s="177"/>
      <c r="K1353" s="178">
        <f>ROUND(E1353*J1353,2)</f>
        <v>0</v>
      </c>
      <c r="L1353" s="178">
        <v>21</v>
      </c>
      <c r="M1353" s="178">
        <f>G1353*(1+L1353/100)</f>
        <v>0</v>
      </c>
      <c r="N1353" s="176">
        <v>1.0500000000000001E-2</v>
      </c>
      <c r="O1353" s="176">
        <f>ROUND(E1353*N1353,2)</f>
        <v>0.35</v>
      </c>
      <c r="P1353" s="176">
        <v>0</v>
      </c>
      <c r="Q1353" s="176">
        <f>ROUND(E1353*P1353,2)</f>
        <v>0</v>
      </c>
      <c r="R1353" s="178"/>
      <c r="S1353" s="178" t="s">
        <v>265</v>
      </c>
      <c r="T1353" s="179" t="s">
        <v>246</v>
      </c>
      <c r="U1353" s="158">
        <v>0</v>
      </c>
      <c r="V1353" s="158">
        <f>ROUND(E1353*U1353,2)</f>
        <v>0</v>
      </c>
      <c r="W1353" s="158"/>
      <c r="X1353" s="158" t="s">
        <v>921</v>
      </c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922</v>
      </c>
      <c r="AH1353" s="147"/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">
      <c r="A1354" s="154"/>
      <c r="B1354" s="155"/>
      <c r="C1354" s="185" t="s">
        <v>885</v>
      </c>
      <c r="D1354" s="160"/>
      <c r="E1354" s="161"/>
      <c r="F1354" s="158"/>
      <c r="G1354" s="158"/>
      <c r="H1354" s="158"/>
      <c r="I1354" s="158"/>
      <c r="J1354" s="158"/>
      <c r="K1354" s="158"/>
      <c r="L1354" s="158"/>
      <c r="M1354" s="158"/>
      <c r="N1354" s="157"/>
      <c r="O1354" s="157"/>
      <c r="P1354" s="157"/>
      <c r="Q1354" s="157"/>
      <c r="R1354" s="158"/>
      <c r="S1354" s="158"/>
      <c r="T1354" s="158"/>
      <c r="U1354" s="158"/>
      <c r="V1354" s="158"/>
      <c r="W1354" s="158"/>
      <c r="X1354" s="158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299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">
      <c r="A1355" s="154"/>
      <c r="B1355" s="155"/>
      <c r="C1355" s="185" t="s">
        <v>1137</v>
      </c>
      <c r="D1355" s="160"/>
      <c r="E1355" s="161">
        <v>33.212000000000003</v>
      </c>
      <c r="F1355" s="158"/>
      <c r="G1355" s="158"/>
      <c r="H1355" s="158"/>
      <c r="I1355" s="158"/>
      <c r="J1355" s="158"/>
      <c r="K1355" s="158"/>
      <c r="L1355" s="158"/>
      <c r="M1355" s="158"/>
      <c r="N1355" s="157"/>
      <c r="O1355" s="157"/>
      <c r="P1355" s="157"/>
      <c r="Q1355" s="157"/>
      <c r="R1355" s="158"/>
      <c r="S1355" s="158"/>
      <c r="T1355" s="158"/>
      <c r="U1355" s="158"/>
      <c r="V1355" s="158"/>
      <c r="W1355" s="158"/>
      <c r="X1355" s="158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299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">
      <c r="A1356" s="154"/>
      <c r="B1356" s="155"/>
      <c r="C1356" s="245"/>
      <c r="D1356" s="246"/>
      <c r="E1356" s="246"/>
      <c r="F1356" s="246"/>
      <c r="G1356" s="246"/>
      <c r="H1356" s="158"/>
      <c r="I1356" s="158"/>
      <c r="J1356" s="158"/>
      <c r="K1356" s="158"/>
      <c r="L1356" s="158"/>
      <c r="M1356" s="158"/>
      <c r="N1356" s="157"/>
      <c r="O1356" s="157"/>
      <c r="P1356" s="157"/>
      <c r="Q1356" s="157"/>
      <c r="R1356" s="158"/>
      <c r="S1356" s="158"/>
      <c r="T1356" s="158"/>
      <c r="U1356" s="158"/>
      <c r="V1356" s="158"/>
      <c r="W1356" s="158"/>
      <c r="X1356" s="158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251</v>
      </c>
      <c r="AH1356" s="147"/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">
      <c r="A1357" s="154">
        <v>212</v>
      </c>
      <c r="B1357" s="155" t="s">
        <v>1138</v>
      </c>
      <c r="C1357" s="189" t="s">
        <v>1139</v>
      </c>
      <c r="D1357" s="156" t="s">
        <v>0</v>
      </c>
      <c r="E1357" s="181"/>
      <c r="F1357" s="159"/>
      <c r="G1357" s="158">
        <f>ROUND(E1357*F1357,2)</f>
        <v>0</v>
      </c>
      <c r="H1357" s="159"/>
      <c r="I1357" s="158">
        <f>ROUND(E1357*H1357,2)</f>
        <v>0</v>
      </c>
      <c r="J1357" s="159"/>
      <c r="K1357" s="158">
        <f>ROUND(E1357*J1357,2)</f>
        <v>0</v>
      </c>
      <c r="L1357" s="158">
        <v>21</v>
      </c>
      <c r="M1357" s="158">
        <f>G1357*(1+L1357/100)</f>
        <v>0</v>
      </c>
      <c r="N1357" s="157">
        <v>0</v>
      </c>
      <c r="O1357" s="157">
        <f>ROUND(E1357*N1357,2)</f>
        <v>0</v>
      </c>
      <c r="P1357" s="157">
        <v>0</v>
      </c>
      <c r="Q1357" s="157">
        <f>ROUND(E1357*P1357,2)</f>
        <v>0</v>
      </c>
      <c r="R1357" s="158" t="s">
        <v>1115</v>
      </c>
      <c r="S1357" s="158" t="s">
        <v>245</v>
      </c>
      <c r="T1357" s="158" t="s">
        <v>310</v>
      </c>
      <c r="U1357" s="158">
        <v>0</v>
      </c>
      <c r="V1357" s="158">
        <f>ROUND(E1357*U1357,2)</f>
        <v>0</v>
      </c>
      <c r="W1357" s="158"/>
      <c r="X1357" s="158" t="s">
        <v>867</v>
      </c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868</v>
      </c>
      <c r="AH1357" s="147"/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">
      <c r="A1358" s="154"/>
      <c r="B1358" s="155"/>
      <c r="C1358" s="245"/>
      <c r="D1358" s="246"/>
      <c r="E1358" s="246"/>
      <c r="F1358" s="246"/>
      <c r="G1358" s="246"/>
      <c r="H1358" s="158"/>
      <c r="I1358" s="158"/>
      <c r="J1358" s="158"/>
      <c r="K1358" s="158"/>
      <c r="L1358" s="158"/>
      <c r="M1358" s="158"/>
      <c r="N1358" s="157"/>
      <c r="O1358" s="157"/>
      <c r="P1358" s="157"/>
      <c r="Q1358" s="157"/>
      <c r="R1358" s="158"/>
      <c r="S1358" s="158"/>
      <c r="T1358" s="158"/>
      <c r="U1358" s="158"/>
      <c r="V1358" s="158"/>
      <c r="W1358" s="158"/>
      <c r="X1358" s="158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251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x14ac:dyDescent="0.2">
      <c r="A1359" s="163" t="s">
        <v>240</v>
      </c>
      <c r="B1359" s="164" t="s">
        <v>155</v>
      </c>
      <c r="C1359" s="183" t="s">
        <v>156</v>
      </c>
      <c r="D1359" s="165"/>
      <c r="E1359" s="166"/>
      <c r="F1359" s="167"/>
      <c r="G1359" s="167">
        <f>SUMIF(AG1360:AG1365,"&lt;&gt;NOR",G1360:G1365)</f>
        <v>0</v>
      </c>
      <c r="H1359" s="167"/>
      <c r="I1359" s="167">
        <f>SUM(I1360:I1365)</f>
        <v>0</v>
      </c>
      <c r="J1359" s="167"/>
      <c r="K1359" s="167">
        <f>SUM(K1360:K1365)</f>
        <v>0</v>
      </c>
      <c r="L1359" s="167"/>
      <c r="M1359" s="167">
        <f>SUM(M1360:M1365)</f>
        <v>0</v>
      </c>
      <c r="N1359" s="166"/>
      <c r="O1359" s="166">
        <f>SUM(O1360:O1365)</f>
        <v>0</v>
      </c>
      <c r="P1359" s="166"/>
      <c r="Q1359" s="166">
        <f>SUM(Q1360:Q1365)</f>
        <v>0</v>
      </c>
      <c r="R1359" s="167"/>
      <c r="S1359" s="167"/>
      <c r="T1359" s="168"/>
      <c r="U1359" s="162"/>
      <c r="V1359" s="162">
        <f>SUM(V1360:V1365)</f>
        <v>0</v>
      </c>
      <c r="W1359" s="162"/>
      <c r="X1359" s="162"/>
      <c r="AG1359" t="s">
        <v>241</v>
      </c>
    </row>
    <row r="1360" spans="1:60" outlineLevel="1" x14ac:dyDescent="0.2">
      <c r="A1360" s="173">
        <v>213</v>
      </c>
      <c r="B1360" s="174" t="s">
        <v>1140</v>
      </c>
      <c r="C1360" s="184" t="s">
        <v>1141</v>
      </c>
      <c r="D1360" s="175" t="s">
        <v>569</v>
      </c>
      <c r="E1360" s="176">
        <v>104.827</v>
      </c>
      <c r="F1360" s="177"/>
      <c r="G1360" s="178">
        <f>ROUND(E1360*F1360,2)</f>
        <v>0</v>
      </c>
      <c r="H1360" s="177"/>
      <c r="I1360" s="178">
        <f>ROUND(E1360*H1360,2)</f>
        <v>0</v>
      </c>
      <c r="J1360" s="177"/>
      <c r="K1360" s="178">
        <f>ROUND(E1360*J1360,2)</f>
        <v>0</v>
      </c>
      <c r="L1360" s="178">
        <v>21</v>
      </c>
      <c r="M1360" s="178">
        <f>G1360*(1+L1360/100)</f>
        <v>0</v>
      </c>
      <c r="N1360" s="176">
        <v>0</v>
      </c>
      <c r="O1360" s="176">
        <f>ROUND(E1360*N1360,2)</f>
        <v>0</v>
      </c>
      <c r="P1360" s="176">
        <v>0</v>
      </c>
      <c r="Q1360" s="176">
        <f>ROUND(E1360*P1360,2)</f>
        <v>0</v>
      </c>
      <c r="R1360" s="178"/>
      <c r="S1360" s="178" t="s">
        <v>265</v>
      </c>
      <c r="T1360" s="179" t="s">
        <v>246</v>
      </c>
      <c r="U1360" s="158">
        <v>0</v>
      </c>
      <c r="V1360" s="158">
        <f>ROUND(E1360*U1360,2)</f>
        <v>0</v>
      </c>
      <c r="W1360" s="158"/>
      <c r="X1360" s="158" t="s">
        <v>304</v>
      </c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615</v>
      </c>
      <c r="AH1360" s="147"/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">
      <c r="A1361" s="154"/>
      <c r="B1361" s="155"/>
      <c r="C1361" s="185" t="s">
        <v>497</v>
      </c>
      <c r="D1361" s="160"/>
      <c r="E1361" s="161"/>
      <c r="F1361" s="158"/>
      <c r="G1361" s="158"/>
      <c r="H1361" s="158"/>
      <c r="I1361" s="158"/>
      <c r="J1361" s="158"/>
      <c r="K1361" s="158"/>
      <c r="L1361" s="158"/>
      <c r="M1361" s="158"/>
      <c r="N1361" s="157"/>
      <c r="O1361" s="157"/>
      <c r="P1361" s="157"/>
      <c r="Q1361" s="157"/>
      <c r="R1361" s="158"/>
      <c r="S1361" s="158"/>
      <c r="T1361" s="158"/>
      <c r="U1361" s="158"/>
      <c r="V1361" s="158"/>
      <c r="W1361" s="158"/>
      <c r="X1361" s="158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299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">
      <c r="A1362" s="154"/>
      <c r="B1362" s="155"/>
      <c r="C1362" s="185" t="s">
        <v>498</v>
      </c>
      <c r="D1362" s="160"/>
      <c r="E1362" s="161">
        <v>95.826999999999998</v>
      </c>
      <c r="F1362" s="158"/>
      <c r="G1362" s="158"/>
      <c r="H1362" s="158"/>
      <c r="I1362" s="158"/>
      <c r="J1362" s="158"/>
      <c r="K1362" s="158"/>
      <c r="L1362" s="158"/>
      <c r="M1362" s="158"/>
      <c r="N1362" s="157"/>
      <c r="O1362" s="157"/>
      <c r="P1362" s="157"/>
      <c r="Q1362" s="157"/>
      <c r="R1362" s="158"/>
      <c r="S1362" s="158"/>
      <c r="T1362" s="158"/>
      <c r="U1362" s="158"/>
      <c r="V1362" s="158"/>
      <c r="W1362" s="158"/>
      <c r="X1362" s="158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299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">
      <c r="A1363" s="154"/>
      <c r="B1363" s="155"/>
      <c r="C1363" s="185" t="s">
        <v>438</v>
      </c>
      <c r="D1363" s="160"/>
      <c r="E1363" s="161"/>
      <c r="F1363" s="158"/>
      <c r="G1363" s="158"/>
      <c r="H1363" s="158"/>
      <c r="I1363" s="158"/>
      <c r="J1363" s="158"/>
      <c r="K1363" s="158"/>
      <c r="L1363" s="158"/>
      <c r="M1363" s="158"/>
      <c r="N1363" s="157"/>
      <c r="O1363" s="157"/>
      <c r="P1363" s="157"/>
      <c r="Q1363" s="157"/>
      <c r="R1363" s="158"/>
      <c r="S1363" s="158"/>
      <c r="T1363" s="158"/>
      <c r="U1363" s="158"/>
      <c r="V1363" s="158"/>
      <c r="W1363" s="158"/>
      <c r="X1363" s="158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299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2">
      <c r="A1364" s="154"/>
      <c r="B1364" s="155"/>
      <c r="C1364" s="185" t="s">
        <v>465</v>
      </c>
      <c r="D1364" s="160"/>
      <c r="E1364" s="161">
        <v>9</v>
      </c>
      <c r="F1364" s="158"/>
      <c r="G1364" s="158"/>
      <c r="H1364" s="158"/>
      <c r="I1364" s="158"/>
      <c r="J1364" s="158"/>
      <c r="K1364" s="158"/>
      <c r="L1364" s="158"/>
      <c r="M1364" s="158"/>
      <c r="N1364" s="157"/>
      <c r="O1364" s="157"/>
      <c r="P1364" s="157"/>
      <c r="Q1364" s="157"/>
      <c r="R1364" s="158"/>
      <c r="S1364" s="158"/>
      <c r="T1364" s="158"/>
      <c r="U1364" s="158"/>
      <c r="V1364" s="158"/>
      <c r="W1364" s="158"/>
      <c r="X1364" s="158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299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">
      <c r="A1365" s="154"/>
      <c r="B1365" s="155"/>
      <c r="C1365" s="245"/>
      <c r="D1365" s="246"/>
      <c r="E1365" s="246"/>
      <c r="F1365" s="246"/>
      <c r="G1365" s="246"/>
      <c r="H1365" s="158"/>
      <c r="I1365" s="158"/>
      <c r="J1365" s="158"/>
      <c r="K1365" s="158"/>
      <c r="L1365" s="158"/>
      <c r="M1365" s="158"/>
      <c r="N1365" s="157"/>
      <c r="O1365" s="157"/>
      <c r="P1365" s="157"/>
      <c r="Q1365" s="157"/>
      <c r="R1365" s="158"/>
      <c r="S1365" s="158"/>
      <c r="T1365" s="158"/>
      <c r="U1365" s="158"/>
      <c r="V1365" s="158"/>
      <c r="W1365" s="158"/>
      <c r="X1365" s="158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251</v>
      </c>
      <c r="AH1365" s="147"/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x14ac:dyDescent="0.2">
      <c r="A1366" s="163" t="s">
        <v>240</v>
      </c>
      <c r="B1366" s="164" t="s">
        <v>157</v>
      </c>
      <c r="C1366" s="183" t="s">
        <v>158</v>
      </c>
      <c r="D1366" s="165"/>
      <c r="E1366" s="166"/>
      <c r="F1366" s="167"/>
      <c r="G1366" s="167">
        <f>SUMIF(AG1367:AG1427,"&lt;&gt;NOR",G1367:G1427)</f>
        <v>0</v>
      </c>
      <c r="H1366" s="167"/>
      <c r="I1366" s="167">
        <f>SUM(I1367:I1427)</f>
        <v>0</v>
      </c>
      <c r="J1366" s="167"/>
      <c r="K1366" s="167">
        <f>SUM(K1367:K1427)</f>
        <v>0</v>
      </c>
      <c r="L1366" s="167"/>
      <c r="M1366" s="167">
        <f>SUM(M1367:M1427)</f>
        <v>0</v>
      </c>
      <c r="N1366" s="166"/>
      <c r="O1366" s="166">
        <f>SUM(O1367:O1427)</f>
        <v>0.31999999999999995</v>
      </c>
      <c r="P1366" s="166"/>
      <c r="Q1366" s="166">
        <f>SUM(Q1367:Q1427)</f>
        <v>0</v>
      </c>
      <c r="R1366" s="167"/>
      <c r="S1366" s="167"/>
      <c r="T1366" s="168"/>
      <c r="U1366" s="162"/>
      <c r="V1366" s="162">
        <f>SUM(V1367:V1427)</f>
        <v>0</v>
      </c>
      <c r="W1366" s="162"/>
      <c r="X1366" s="162"/>
      <c r="AG1366" t="s">
        <v>241</v>
      </c>
    </row>
    <row r="1367" spans="1:60" outlineLevel="1" x14ac:dyDescent="0.2">
      <c r="A1367" s="173">
        <v>214</v>
      </c>
      <c r="B1367" s="174" t="s">
        <v>1142</v>
      </c>
      <c r="C1367" s="184" t="s">
        <v>1143</v>
      </c>
      <c r="D1367" s="175" t="s">
        <v>308</v>
      </c>
      <c r="E1367" s="176">
        <v>892.87514999999996</v>
      </c>
      <c r="F1367" s="177"/>
      <c r="G1367" s="178">
        <f>ROUND(E1367*F1367,2)</f>
        <v>0</v>
      </c>
      <c r="H1367" s="177"/>
      <c r="I1367" s="178">
        <f>ROUND(E1367*H1367,2)</f>
        <v>0</v>
      </c>
      <c r="J1367" s="177"/>
      <c r="K1367" s="178">
        <f>ROUND(E1367*J1367,2)</f>
        <v>0</v>
      </c>
      <c r="L1367" s="178">
        <v>21</v>
      </c>
      <c r="M1367" s="178">
        <f>G1367*(1+L1367/100)</f>
        <v>0</v>
      </c>
      <c r="N1367" s="176">
        <v>3.2000000000000003E-4</v>
      </c>
      <c r="O1367" s="176">
        <f>ROUND(E1367*N1367,2)</f>
        <v>0.28999999999999998</v>
      </c>
      <c r="P1367" s="176">
        <v>0</v>
      </c>
      <c r="Q1367" s="176">
        <f>ROUND(E1367*P1367,2)</f>
        <v>0</v>
      </c>
      <c r="R1367" s="178" t="s">
        <v>1085</v>
      </c>
      <c r="S1367" s="178" t="s">
        <v>245</v>
      </c>
      <c r="T1367" s="179" t="s">
        <v>310</v>
      </c>
      <c r="U1367" s="158">
        <v>0</v>
      </c>
      <c r="V1367" s="158">
        <f>ROUND(E1367*U1367,2)</f>
        <v>0</v>
      </c>
      <c r="W1367" s="158"/>
      <c r="X1367" s="158" t="s">
        <v>1086</v>
      </c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1144</v>
      </c>
      <c r="AH1367" s="147"/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">
      <c r="A1368" s="154"/>
      <c r="B1368" s="155"/>
      <c r="C1368" s="185" t="s">
        <v>497</v>
      </c>
      <c r="D1368" s="160"/>
      <c r="E1368" s="161"/>
      <c r="F1368" s="158"/>
      <c r="G1368" s="158"/>
      <c r="H1368" s="158"/>
      <c r="I1368" s="158"/>
      <c r="J1368" s="158"/>
      <c r="K1368" s="158"/>
      <c r="L1368" s="158"/>
      <c r="M1368" s="158"/>
      <c r="N1368" s="157"/>
      <c r="O1368" s="157"/>
      <c r="P1368" s="157"/>
      <c r="Q1368" s="157"/>
      <c r="R1368" s="158"/>
      <c r="S1368" s="158"/>
      <c r="T1368" s="158"/>
      <c r="U1368" s="158"/>
      <c r="V1368" s="158"/>
      <c r="W1368" s="158"/>
      <c r="X1368" s="158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299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">
      <c r="A1369" s="154"/>
      <c r="B1369" s="155"/>
      <c r="C1369" s="185" t="s">
        <v>1145</v>
      </c>
      <c r="D1369" s="160"/>
      <c r="E1369" s="161">
        <v>104.827</v>
      </c>
      <c r="F1369" s="158"/>
      <c r="G1369" s="158"/>
      <c r="H1369" s="158"/>
      <c r="I1369" s="158"/>
      <c r="J1369" s="158"/>
      <c r="K1369" s="158"/>
      <c r="L1369" s="158"/>
      <c r="M1369" s="158"/>
      <c r="N1369" s="157"/>
      <c r="O1369" s="157"/>
      <c r="P1369" s="157"/>
      <c r="Q1369" s="157"/>
      <c r="R1369" s="158"/>
      <c r="S1369" s="158"/>
      <c r="T1369" s="158"/>
      <c r="U1369" s="158"/>
      <c r="V1369" s="158"/>
      <c r="W1369" s="158"/>
      <c r="X1369" s="158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299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">
      <c r="A1370" s="154"/>
      <c r="B1370" s="155"/>
      <c r="C1370" s="185" t="s">
        <v>438</v>
      </c>
      <c r="D1370" s="160"/>
      <c r="E1370" s="161"/>
      <c r="F1370" s="158"/>
      <c r="G1370" s="158"/>
      <c r="H1370" s="158"/>
      <c r="I1370" s="158"/>
      <c r="J1370" s="158"/>
      <c r="K1370" s="158"/>
      <c r="L1370" s="158"/>
      <c r="M1370" s="158"/>
      <c r="N1370" s="157"/>
      <c r="O1370" s="157"/>
      <c r="P1370" s="157"/>
      <c r="Q1370" s="157"/>
      <c r="R1370" s="158"/>
      <c r="S1370" s="158"/>
      <c r="T1370" s="158"/>
      <c r="U1370" s="158"/>
      <c r="V1370" s="158"/>
      <c r="W1370" s="158"/>
      <c r="X1370" s="158"/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299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1" x14ac:dyDescent="0.2">
      <c r="A1371" s="154"/>
      <c r="B1371" s="155"/>
      <c r="C1371" s="185" t="s">
        <v>465</v>
      </c>
      <c r="D1371" s="160"/>
      <c r="E1371" s="161">
        <v>9</v>
      </c>
      <c r="F1371" s="158"/>
      <c r="G1371" s="158"/>
      <c r="H1371" s="158"/>
      <c r="I1371" s="158"/>
      <c r="J1371" s="158"/>
      <c r="K1371" s="158"/>
      <c r="L1371" s="158"/>
      <c r="M1371" s="158"/>
      <c r="N1371" s="157"/>
      <c r="O1371" s="157"/>
      <c r="P1371" s="157"/>
      <c r="Q1371" s="157"/>
      <c r="R1371" s="158"/>
      <c r="S1371" s="158"/>
      <c r="T1371" s="158"/>
      <c r="U1371" s="158"/>
      <c r="V1371" s="158"/>
      <c r="W1371" s="158"/>
      <c r="X1371" s="158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299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">
      <c r="A1372" s="154"/>
      <c r="B1372" s="155"/>
      <c r="C1372" s="185" t="s">
        <v>478</v>
      </c>
      <c r="D1372" s="160"/>
      <c r="E1372" s="161"/>
      <c r="F1372" s="158"/>
      <c r="G1372" s="158"/>
      <c r="H1372" s="158"/>
      <c r="I1372" s="158"/>
      <c r="J1372" s="158"/>
      <c r="K1372" s="158"/>
      <c r="L1372" s="158"/>
      <c r="M1372" s="158"/>
      <c r="N1372" s="157"/>
      <c r="O1372" s="157"/>
      <c r="P1372" s="157"/>
      <c r="Q1372" s="157"/>
      <c r="R1372" s="158"/>
      <c r="S1372" s="158"/>
      <c r="T1372" s="158"/>
      <c r="U1372" s="158"/>
      <c r="V1372" s="158"/>
      <c r="W1372" s="158"/>
      <c r="X1372" s="158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299</v>
      </c>
      <c r="AH1372" s="147">
        <v>0</v>
      </c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">
      <c r="A1373" s="154"/>
      <c r="B1373" s="155"/>
      <c r="C1373" s="185" t="s">
        <v>502</v>
      </c>
      <c r="D1373" s="160"/>
      <c r="E1373" s="161">
        <v>28.97</v>
      </c>
      <c r="F1373" s="158"/>
      <c r="G1373" s="158"/>
      <c r="H1373" s="158"/>
      <c r="I1373" s="158"/>
      <c r="J1373" s="158"/>
      <c r="K1373" s="158"/>
      <c r="L1373" s="158"/>
      <c r="M1373" s="158"/>
      <c r="N1373" s="157"/>
      <c r="O1373" s="157"/>
      <c r="P1373" s="157"/>
      <c r="Q1373" s="157"/>
      <c r="R1373" s="158"/>
      <c r="S1373" s="158"/>
      <c r="T1373" s="158"/>
      <c r="U1373" s="158"/>
      <c r="V1373" s="158"/>
      <c r="W1373" s="158"/>
      <c r="X1373" s="158"/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299</v>
      </c>
      <c r="AH1373" s="147">
        <v>0</v>
      </c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">
      <c r="A1374" s="154"/>
      <c r="B1374" s="155"/>
      <c r="C1374" s="185" t="s">
        <v>311</v>
      </c>
      <c r="D1374" s="160"/>
      <c r="E1374" s="161"/>
      <c r="F1374" s="158"/>
      <c r="G1374" s="158"/>
      <c r="H1374" s="158"/>
      <c r="I1374" s="158"/>
      <c r="J1374" s="158"/>
      <c r="K1374" s="158"/>
      <c r="L1374" s="158"/>
      <c r="M1374" s="158"/>
      <c r="N1374" s="157"/>
      <c r="O1374" s="157"/>
      <c r="P1374" s="157"/>
      <c r="Q1374" s="157"/>
      <c r="R1374" s="158"/>
      <c r="S1374" s="158"/>
      <c r="T1374" s="158"/>
      <c r="U1374" s="158"/>
      <c r="V1374" s="158"/>
      <c r="W1374" s="158"/>
      <c r="X1374" s="158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299</v>
      </c>
      <c r="AH1374" s="147">
        <v>0</v>
      </c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1" x14ac:dyDescent="0.2">
      <c r="A1375" s="154"/>
      <c r="B1375" s="155"/>
      <c r="C1375" s="185" t="s">
        <v>555</v>
      </c>
      <c r="D1375" s="160"/>
      <c r="E1375" s="161">
        <v>21.3</v>
      </c>
      <c r="F1375" s="158"/>
      <c r="G1375" s="158"/>
      <c r="H1375" s="158"/>
      <c r="I1375" s="158"/>
      <c r="J1375" s="158"/>
      <c r="K1375" s="158"/>
      <c r="L1375" s="158"/>
      <c r="M1375" s="158"/>
      <c r="N1375" s="157"/>
      <c r="O1375" s="157"/>
      <c r="P1375" s="157"/>
      <c r="Q1375" s="157"/>
      <c r="R1375" s="158"/>
      <c r="S1375" s="158"/>
      <c r="T1375" s="158"/>
      <c r="U1375" s="158"/>
      <c r="V1375" s="158"/>
      <c r="W1375" s="158"/>
      <c r="X1375" s="158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299</v>
      </c>
      <c r="AH1375" s="147">
        <v>0</v>
      </c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outlineLevel="1" x14ac:dyDescent="0.2">
      <c r="A1376" s="154"/>
      <c r="B1376" s="155"/>
      <c r="C1376" s="185" t="s">
        <v>311</v>
      </c>
      <c r="D1376" s="160"/>
      <c r="E1376" s="161"/>
      <c r="F1376" s="158"/>
      <c r="G1376" s="158"/>
      <c r="H1376" s="158"/>
      <c r="I1376" s="158"/>
      <c r="J1376" s="158"/>
      <c r="K1376" s="158"/>
      <c r="L1376" s="158"/>
      <c r="M1376" s="158"/>
      <c r="N1376" s="157"/>
      <c r="O1376" s="157"/>
      <c r="P1376" s="157"/>
      <c r="Q1376" s="157"/>
      <c r="R1376" s="158"/>
      <c r="S1376" s="158"/>
      <c r="T1376" s="158"/>
      <c r="U1376" s="158"/>
      <c r="V1376" s="158"/>
      <c r="W1376" s="158"/>
      <c r="X1376" s="158"/>
      <c r="Y1376" s="147"/>
      <c r="Z1376" s="147"/>
      <c r="AA1376" s="147"/>
      <c r="AB1376" s="147"/>
      <c r="AC1376" s="147"/>
      <c r="AD1376" s="147"/>
      <c r="AE1376" s="147"/>
      <c r="AF1376" s="147"/>
      <c r="AG1376" s="147" t="s">
        <v>299</v>
      </c>
      <c r="AH1376" s="147">
        <v>0</v>
      </c>
      <c r="AI1376" s="147"/>
      <c r="AJ1376" s="147"/>
      <c r="AK1376" s="147"/>
      <c r="AL1376" s="147"/>
      <c r="AM1376" s="147"/>
      <c r="AN1376" s="147"/>
      <c r="AO1376" s="147"/>
      <c r="AP1376" s="147"/>
      <c r="AQ1376" s="147"/>
      <c r="AR1376" s="147"/>
      <c r="AS1376" s="147"/>
      <c r="AT1376" s="147"/>
      <c r="AU1376" s="147"/>
      <c r="AV1376" s="147"/>
      <c r="AW1376" s="147"/>
      <c r="AX1376" s="147"/>
      <c r="AY1376" s="147"/>
      <c r="AZ1376" s="147"/>
      <c r="BA1376" s="147"/>
      <c r="BB1376" s="147"/>
      <c r="BC1376" s="147"/>
      <c r="BD1376" s="147"/>
      <c r="BE1376" s="147"/>
      <c r="BF1376" s="147"/>
      <c r="BG1376" s="147"/>
      <c r="BH1376" s="147"/>
    </row>
    <row r="1377" spans="1:60" outlineLevel="1" x14ac:dyDescent="0.2">
      <c r="A1377" s="154"/>
      <c r="B1377" s="155"/>
      <c r="C1377" s="185" t="s">
        <v>368</v>
      </c>
      <c r="D1377" s="160"/>
      <c r="E1377" s="161">
        <v>1.2143999999999999</v>
      </c>
      <c r="F1377" s="158"/>
      <c r="G1377" s="158"/>
      <c r="H1377" s="158"/>
      <c r="I1377" s="158"/>
      <c r="J1377" s="158"/>
      <c r="K1377" s="158"/>
      <c r="L1377" s="158"/>
      <c r="M1377" s="158"/>
      <c r="N1377" s="157"/>
      <c r="O1377" s="157"/>
      <c r="P1377" s="157"/>
      <c r="Q1377" s="157"/>
      <c r="R1377" s="158"/>
      <c r="S1377" s="158"/>
      <c r="T1377" s="158"/>
      <c r="U1377" s="158"/>
      <c r="V1377" s="158"/>
      <c r="W1377" s="158"/>
      <c r="X1377" s="158"/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299</v>
      </c>
      <c r="AH1377" s="147">
        <v>0</v>
      </c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">
      <c r="A1378" s="154"/>
      <c r="B1378" s="155"/>
      <c r="C1378" s="185" t="s">
        <v>369</v>
      </c>
      <c r="D1378" s="160"/>
      <c r="E1378" s="161">
        <v>1.0764</v>
      </c>
      <c r="F1378" s="158"/>
      <c r="G1378" s="158"/>
      <c r="H1378" s="158"/>
      <c r="I1378" s="158"/>
      <c r="J1378" s="158"/>
      <c r="K1378" s="158"/>
      <c r="L1378" s="158"/>
      <c r="M1378" s="158"/>
      <c r="N1378" s="157"/>
      <c r="O1378" s="157"/>
      <c r="P1378" s="157"/>
      <c r="Q1378" s="157"/>
      <c r="R1378" s="158"/>
      <c r="S1378" s="158"/>
      <c r="T1378" s="158"/>
      <c r="U1378" s="158"/>
      <c r="V1378" s="158"/>
      <c r="W1378" s="158"/>
      <c r="X1378" s="158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299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1" x14ac:dyDescent="0.2">
      <c r="A1379" s="154"/>
      <c r="B1379" s="155"/>
      <c r="C1379" s="185" t="s">
        <v>370</v>
      </c>
      <c r="D1379" s="160"/>
      <c r="E1379" s="161">
        <v>1.1592</v>
      </c>
      <c r="F1379" s="158"/>
      <c r="G1379" s="158"/>
      <c r="H1379" s="158"/>
      <c r="I1379" s="158"/>
      <c r="J1379" s="158"/>
      <c r="K1379" s="158"/>
      <c r="L1379" s="158"/>
      <c r="M1379" s="158"/>
      <c r="N1379" s="157"/>
      <c r="O1379" s="157"/>
      <c r="P1379" s="157"/>
      <c r="Q1379" s="157"/>
      <c r="R1379" s="158"/>
      <c r="S1379" s="158"/>
      <c r="T1379" s="158"/>
      <c r="U1379" s="158"/>
      <c r="V1379" s="158"/>
      <c r="W1379" s="158"/>
      <c r="X1379" s="158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299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">
      <c r="A1380" s="154"/>
      <c r="B1380" s="155"/>
      <c r="C1380" s="185" t="s">
        <v>478</v>
      </c>
      <c r="D1380" s="160"/>
      <c r="E1380" s="161"/>
      <c r="F1380" s="158"/>
      <c r="G1380" s="158"/>
      <c r="H1380" s="158"/>
      <c r="I1380" s="158"/>
      <c r="J1380" s="158"/>
      <c r="K1380" s="158"/>
      <c r="L1380" s="158"/>
      <c r="M1380" s="158"/>
      <c r="N1380" s="157"/>
      <c r="O1380" s="157"/>
      <c r="P1380" s="157"/>
      <c r="Q1380" s="157"/>
      <c r="R1380" s="158"/>
      <c r="S1380" s="158"/>
      <c r="T1380" s="158"/>
      <c r="U1380" s="158"/>
      <c r="V1380" s="158"/>
      <c r="W1380" s="158"/>
      <c r="X1380" s="158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299</v>
      </c>
      <c r="AH1380" s="147">
        <v>0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">
      <c r="A1381" s="154"/>
      <c r="B1381" s="155"/>
      <c r="C1381" s="185" t="s">
        <v>512</v>
      </c>
      <c r="D1381" s="160"/>
      <c r="E1381" s="161"/>
      <c r="F1381" s="158"/>
      <c r="G1381" s="158"/>
      <c r="H1381" s="158"/>
      <c r="I1381" s="158"/>
      <c r="J1381" s="158"/>
      <c r="K1381" s="158"/>
      <c r="L1381" s="158"/>
      <c r="M1381" s="158"/>
      <c r="N1381" s="157"/>
      <c r="O1381" s="157"/>
      <c r="P1381" s="157"/>
      <c r="Q1381" s="157"/>
      <c r="R1381" s="158"/>
      <c r="S1381" s="158"/>
      <c r="T1381" s="158"/>
      <c r="U1381" s="158"/>
      <c r="V1381" s="158"/>
      <c r="W1381" s="158"/>
      <c r="X1381" s="158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299</v>
      </c>
      <c r="AH1381" s="147">
        <v>0</v>
      </c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outlineLevel="1" x14ac:dyDescent="0.2">
      <c r="A1382" s="154"/>
      <c r="B1382" s="155"/>
      <c r="C1382" s="185" t="s">
        <v>513</v>
      </c>
      <c r="D1382" s="160"/>
      <c r="E1382" s="161">
        <v>26.7</v>
      </c>
      <c r="F1382" s="158"/>
      <c r="G1382" s="158"/>
      <c r="H1382" s="158"/>
      <c r="I1382" s="158"/>
      <c r="J1382" s="158"/>
      <c r="K1382" s="158"/>
      <c r="L1382" s="158"/>
      <c r="M1382" s="158"/>
      <c r="N1382" s="157"/>
      <c r="O1382" s="157"/>
      <c r="P1382" s="157"/>
      <c r="Q1382" s="157"/>
      <c r="R1382" s="158"/>
      <c r="S1382" s="158"/>
      <c r="T1382" s="158"/>
      <c r="U1382" s="158"/>
      <c r="V1382" s="158"/>
      <c r="W1382" s="158"/>
      <c r="X1382" s="158"/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299</v>
      </c>
      <c r="AH1382" s="147">
        <v>0</v>
      </c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">
      <c r="A1383" s="154"/>
      <c r="B1383" s="155"/>
      <c r="C1383" s="185" t="s">
        <v>514</v>
      </c>
      <c r="D1383" s="160"/>
      <c r="E1383" s="161">
        <v>6.24</v>
      </c>
      <c r="F1383" s="158"/>
      <c r="G1383" s="158"/>
      <c r="H1383" s="158"/>
      <c r="I1383" s="158"/>
      <c r="J1383" s="158"/>
      <c r="K1383" s="158"/>
      <c r="L1383" s="158"/>
      <c r="M1383" s="158"/>
      <c r="N1383" s="157"/>
      <c r="O1383" s="157"/>
      <c r="P1383" s="157"/>
      <c r="Q1383" s="157"/>
      <c r="R1383" s="158"/>
      <c r="S1383" s="158"/>
      <c r="T1383" s="158"/>
      <c r="U1383" s="158"/>
      <c r="V1383" s="158"/>
      <c r="W1383" s="158"/>
      <c r="X1383" s="158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299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">
      <c r="A1384" s="154"/>
      <c r="B1384" s="155"/>
      <c r="C1384" s="185" t="s">
        <v>515</v>
      </c>
      <c r="D1384" s="160"/>
      <c r="E1384" s="161"/>
      <c r="F1384" s="158"/>
      <c r="G1384" s="158"/>
      <c r="H1384" s="158"/>
      <c r="I1384" s="158"/>
      <c r="J1384" s="158"/>
      <c r="K1384" s="158"/>
      <c r="L1384" s="158"/>
      <c r="M1384" s="158"/>
      <c r="N1384" s="157"/>
      <c r="O1384" s="157"/>
      <c r="P1384" s="157"/>
      <c r="Q1384" s="157"/>
      <c r="R1384" s="158"/>
      <c r="S1384" s="158"/>
      <c r="T1384" s="158"/>
      <c r="U1384" s="158"/>
      <c r="V1384" s="158"/>
      <c r="W1384" s="158"/>
      <c r="X1384" s="158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299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">
      <c r="A1385" s="154"/>
      <c r="B1385" s="155"/>
      <c r="C1385" s="185" t="s">
        <v>516</v>
      </c>
      <c r="D1385" s="160"/>
      <c r="E1385" s="161">
        <v>42.6</v>
      </c>
      <c r="F1385" s="158"/>
      <c r="G1385" s="158"/>
      <c r="H1385" s="158"/>
      <c r="I1385" s="158"/>
      <c r="J1385" s="158"/>
      <c r="K1385" s="158"/>
      <c r="L1385" s="158"/>
      <c r="M1385" s="158"/>
      <c r="N1385" s="157"/>
      <c r="O1385" s="157"/>
      <c r="P1385" s="157"/>
      <c r="Q1385" s="157"/>
      <c r="R1385" s="158"/>
      <c r="S1385" s="158"/>
      <c r="T1385" s="158"/>
      <c r="U1385" s="158"/>
      <c r="V1385" s="158"/>
      <c r="W1385" s="158"/>
      <c r="X1385" s="158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299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">
      <c r="A1386" s="154"/>
      <c r="B1386" s="155"/>
      <c r="C1386" s="185" t="s">
        <v>518</v>
      </c>
      <c r="D1386" s="160"/>
      <c r="E1386" s="161">
        <v>2.19</v>
      </c>
      <c r="F1386" s="158"/>
      <c r="G1386" s="158"/>
      <c r="H1386" s="158"/>
      <c r="I1386" s="158"/>
      <c r="J1386" s="158"/>
      <c r="K1386" s="158"/>
      <c r="L1386" s="158"/>
      <c r="M1386" s="158"/>
      <c r="N1386" s="157"/>
      <c r="O1386" s="157"/>
      <c r="P1386" s="157"/>
      <c r="Q1386" s="157"/>
      <c r="R1386" s="158"/>
      <c r="S1386" s="158"/>
      <c r="T1386" s="158"/>
      <c r="U1386" s="158"/>
      <c r="V1386" s="158"/>
      <c r="W1386" s="158"/>
      <c r="X1386" s="158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299</v>
      </c>
      <c r="AH1386" s="147">
        <v>0</v>
      </c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outlineLevel="1" x14ac:dyDescent="0.2">
      <c r="A1387" s="154"/>
      <c r="B1387" s="155"/>
      <c r="C1387" s="185" t="s">
        <v>519</v>
      </c>
      <c r="D1387" s="160"/>
      <c r="E1387" s="161"/>
      <c r="F1387" s="158"/>
      <c r="G1387" s="158"/>
      <c r="H1387" s="158"/>
      <c r="I1387" s="158"/>
      <c r="J1387" s="158"/>
      <c r="K1387" s="158"/>
      <c r="L1387" s="158"/>
      <c r="M1387" s="158"/>
      <c r="N1387" s="157"/>
      <c r="O1387" s="157"/>
      <c r="P1387" s="157"/>
      <c r="Q1387" s="157"/>
      <c r="R1387" s="158"/>
      <c r="S1387" s="158"/>
      <c r="T1387" s="158"/>
      <c r="U1387" s="158"/>
      <c r="V1387" s="158"/>
      <c r="W1387" s="158"/>
      <c r="X1387" s="158"/>
      <c r="Y1387" s="147"/>
      <c r="Z1387" s="147"/>
      <c r="AA1387" s="147"/>
      <c r="AB1387" s="147"/>
      <c r="AC1387" s="147"/>
      <c r="AD1387" s="147"/>
      <c r="AE1387" s="147"/>
      <c r="AF1387" s="147"/>
      <c r="AG1387" s="147" t="s">
        <v>299</v>
      </c>
      <c r="AH1387" s="147">
        <v>0</v>
      </c>
      <c r="AI1387" s="147"/>
      <c r="AJ1387" s="147"/>
      <c r="AK1387" s="147"/>
      <c r="AL1387" s="147"/>
      <c r="AM1387" s="147"/>
      <c r="AN1387" s="147"/>
      <c r="AO1387" s="147"/>
      <c r="AP1387" s="147"/>
      <c r="AQ1387" s="147"/>
      <c r="AR1387" s="147"/>
      <c r="AS1387" s="147"/>
      <c r="AT1387" s="147"/>
      <c r="AU1387" s="147"/>
      <c r="AV1387" s="147"/>
      <c r="AW1387" s="147"/>
      <c r="AX1387" s="147"/>
      <c r="AY1387" s="147"/>
      <c r="AZ1387" s="147"/>
      <c r="BA1387" s="147"/>
      <c r="BB1387" s="147"/>
      <c r="BC1387" s="147"/>
      <c r="BD1387" s="147"/>
      <c r="BE1387" s="147"/>
      <c r="BF1387" s="147"/>
      <c r="BG1387" s="147"/>
      <c r="BH1387" s="147"/>
    </row>
    <row r="1388" spans="1:60" outlineLevel="1" x14ac:dyDescent="0.2">
      <c r="A1388" s="154"/>
      <c r="B1388" s="155"/>
      <c r="C1388" s="185" t="s">
        <v>520</v>
      </c>
      <c r="D1388" s="160"/>
      <c r="E1388" s="161">
        <v>38.700000000000003</v>
      </c>
      <c r="F1388" s="158"/>
      <c r="G1388" s="158"/>
      <c r="H1388" s="158"/>
      <c r="I1388" s="158"/>
      <c r="J1388" s="158"/>
      <c r="K1388" s="158"/>
      <c r="L1388" s="158"/>
      <c r="M1388" s="158"/>
      <c r="N1388" s="157"/>
      <c r="O1388" s="157"/>
      <c r="P1388" s="157"/>
      <c r="Q1388" s="157"/>
      <c r="R1388" s="158"/>
      <c r="S1388" s="158"/>
      <c r="T1388" s="158"/>
      <c r="U1388" s="158"/>
      <c r="V1388" s="158"/>
      <c r="W1388" s="158"/>
      <c r="X1388" s="158"/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299</v>
      </c>
      <c r="AH1388" s="147">
        <v>0</v>
      </c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1" x14ac:dyDescent="0.2">
      <c r="A1389" s="154"/>
      <c r="B1389" s="155"/>
      <c r="C1389" s="185" t="s">
        <v>311</v>
      </c>
      <c r="D1389" s="160"/>
      <c r="E1389" s="161"/>
      <c r="F1389" s="158"/>
      <c r="G1389" s="158"/>
      <c r="H1389" s="158"/>
      <c r="I1389" s="158"/>
      <c r="J1389" s="158"/>
      <c r="K1389" s="158"/>
      <c r="L1389" s="158"/>
      <c r="M1389" s="158"/>
      <c r="N1389" s="157"/>
      <c r="O1389" s="157"/>
      <c r="P1389" s="157"/>
      <c r="Q1389" s="157"/>
      <c r="R1389" s="158"/>
      <c r="S1389" s="158"/>
      <c r="T1389" s="158"/>
      <c r="U1389" s="158"/>
      <c r="V1389" s="158"/>
      <c r="W1389" s="158"/>
      <c r="X1389" s="158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299</v>
      </c>
      <c r="AH1389" s="147">
        <v>0</v>
      </c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outlineLevel="1" x14ac:dyDescent="0.2">
      <c r="A1390" s="154"/>
      <c r="B1390" s="155"/>
      <c r="C1390" s="185" t="s">
        <v>521</v>
      </c>
      <c r="D1390" s="160"/>
      <c r="E1390" s="161"/>
      <c r="F1390" s="158"/>
      <c r="G1390" s="158"/>
      <c r="H1390" s="158"/>
      <c r="I1390" s="158"/>
      <c r="J1390" s="158"/>
      <c r="K1390" s="158"/>
      <c r="L1390" s="158"/>
      <c r="M1390" s="158"/>
      <c r="N1390" s="157"/>
      <c r="O1390" s="157"/>
      <c r="P1390" s="157"/>
      <c r="Q1390" s="157"/>
      <c r="R1390" s="158"/>
      <c r="S1390" s="158"/>
      <c r="T1390" s="158"/>
      <c r="U1390" s="158"/>
      <c r="V1390" s="158"/>
      <c r="W1390" s="158"/>
      <c r="X1390" s="158"/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299</v>
      </c>
      <c r="AH1390" s="147">
        <v>0</v>
      </c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">
      <c r="A1391" s="154"/>
      <c r="B1391" s="155"/>
      <c r="C1391" s="185" t="s">
        <v>522</v>
      </c>
      <c r="D1391" s="160"/>
      <c r="E1391" s="161"/>
      <c r="F1391" s="158"/>
      <c r="G1391" s="158"/>
      <c r="H1391" s="158"/>
      <c r="I1391" s="158"/>
      <c r="J1391" s="158"/>
      <c r="K1391" s="158"/>
      <c r="L1391" s="158"/>
      <c r="M1391" s="158"/>
      <c r="N1391" s="157"/>
      <c r="O1391" s="157"/>
      <c r="P1391" s="157"/>
      <c r="Q1391" s="157"/>
      <c r="R1391" s="158"/>
      <c r="S1391" s="158"/>
      <c r="T1391" s="158"/>
      <c r="U1391" s="158"/>
      <c r="V1391" s="158"/>
      <c r="W1391" s="158"/>
      <c r="X1391" s="158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299</v>
      </c>
      <c r="AH1391" s="147">
        <v>0</v>
      </c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outlineLevel="1" x14ac:dyDescent="0.2">
      <c r="A1392" s="154"/>
      <c r="B1392" s="155"/>
      <c r="C1392" s="185" t="s">
        <v>523</v>
      </c>
      <c r="D1392" s="160"/>
      <c r="E1392" s="161">
        <v>22.668749999999999</v>
      </c>
      <c r="F1392" s="158"/>
      <c r="G1392" s="158"/>
      <c r="H1392" s="158"/>
      <c r="I1392" s="158"/>
      <c r="J1392" s="158"/>
      <c r="K1392" s="158"/>
      <c r="L1392" s="158"/>
      <c r="M1392" s="158"/>
      <c r="N1392" s="157"/>
      <c r="O1392" s="157"/>
      <c r="P1392" s="157"/>
      <c r="Q1392" s="157"/>
      <c r="R1392" s="158"/>
      <c r="S1392" s="158"/>
      <c r="T1392" s="158"/>
      <c r="U1392" s="158"/>
      <c r="V1392" s="158"/>
      <c r="W1392" s="158"/>
      <c r="X1392" s="158"/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299</v>
      </c>
      <c r="AH1392" s="147">
        <v>0</v>
      </c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">
      <c r="A1393" s="154"/>
      <c r="B1393" s="155"/>
      <c r="C1393" s="185" t="s">
        <v>525</v>
      </c>
      <c r="D1393" s="160"/>
      <c r="E1393" s="161"/>
      <c r="F1393" s="158"/>
      <c r="G1393" s="158"/>
      <c r="H1393" s="158"/>
      <c r="I1393" s="158"/>
      <c r="J1393" s="158"/>
      <c r="K1393" s="158"/>
      <c r="L1393" s="158"/>
      <c r="M1393" s="158"/>
      <c r="N1393" s="157"/>
      <c r="O1393" s="157"/>
      <c r="P1393" s="157"/>
      <c r="Q1393" s="157"/>
      <c r="R1393" s="158"/>
      <c r="S1393" s="158"/>
      <c r="T1393" s="158"/>
      <c r="U1393" s="158"/>
      <c r="V1393" s="158"/>
      <c r="W1393" s="158"/>
      <c r="X1393" s="158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299</v>
      </c>
      <c r="AH1393" s="147">
        <v>0</v>
      </c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outlineLevel="1" x14ac:dyDescent="0.2">
      <c r="A1394" s="154"/>
      <c r="B1394" s="155"/>
      <c r="C1394" s="185" t="s">
        <v>526</v>
      </c>
      <c r="D1394" s="160"/>
      <c r="E1394" s="161">
        <v>39.243749999999999</v>
      </c>
      <c r="F1394" s="158"/>
      <c r="G1394" s="158"/>
      <c r="H1394" s="158"/>
      <c r="I1394" s="158"/>
      <c r="J1394" s="158"/>
      <c r="K1394" s="158"/>
      <c r="L1394" s="158"/>
      <c r="M1394" s="158"/>
      <c r="N1394" s="157"/>
      <c r="O1394" s="157"/>
      <c r="P1394" s="157"/>
      <c r="Q1394" s="157"/>
      <c r="R1394" s="158"/>
      <c r="S1394" s="158"/>
      <c r="T1394" s="158"/>
      <c r="U1394" s="158"/>
      <c r="V1394" s="158"/>
      <c r="W1394" s="158"/>
      <c r="X1394" s="158"/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299</v>
      </c>
      <c r="AH1394" s="147">
        <v>0</v>
      </c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">
      <c r="A1395" s="154"/>
      <c r="B1395" s="155"/>
      <c r="C1395" s="185" t="s">
        <v>528</v>
      </c>
      <c r="D1395" s="160"/>
      <c r="E1395" s="161"/>
      <c r="F1395" s="158"/>
      <c r="G1395" s="158"/>
      <c r="H1395" s="158"/>
      <c r="I1395" s="158"/>
      <c r="J1395" s="158"/>
      <c r="K1395" s="158"/>
      <c r="L1395" s="158"/>
      <c r="M1395" s="158"/>
      <c r="N1395" s="157"/>
      <c r="O1395" s="157"/>
      <c r="P1395" s="157"/>
      <c r="Q1395" s="157"/>
      <c r="R1395" s="158"/>
      <c r="S1395" s="158"/>
      <c r="T1395" s="158"/>
      <c r="U1395" s="158"/>
      <c r="V1395" s="158"/>
      <c r="W1395" s="158"/>
      <c r="X1395" s="158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299</v>
      </c>
      <c r="AH1395" s="147">
        <v>0</v>
      </c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outlineLevel="1" x14ac:dyDescent="0.2">
      <c r="A1396" s="154"/>
      <c r="B1396" s="155"/>
      <c r="C1396" s="185" t="s">
        <v>529</v>
      </c>
      <c r="D1396" s="160"/>
      <c r="E1396" s="161">
        <v>1.4624999999999999</v>
      </c>
      <c r="F1396" s="158"/>
      <c r="G1396" s="158"/>
      <c r="H1396" s="158"/>
      <c r="I1396" s="158"/>
      <c r="J1396" s="158"/>
      <c r="K1396" s="158"/>
      <c r="L1396" s="158"/>
      <c r="M1396" s="158"/>
      <c r="N1396" s="157"/>
      <c r="O1396" s="157"/>
      <c r="P1396" s="157"/>
      <c r="Q1396" s="157"/>
      <c r="R1396" s="158"/>
      <c r="S1396" s="158"/>
      <c r="T1396" s="158"/>
      <c r="U1396" s="158"/>
      <c r="V1396" s="158"/>
      <c r="W1396" s="158"/>
      <c r="X1396" s="158"/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299</v>
      </c>
      <c r="AH1396" s="147">
        <v>0</v>
      </c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">
      <c r="A1397" s="154"/>
      <c r="B1397" s="155"/>
      <c r="C1397" s="185" t="s">
        <v>530</v>
      </c>
      <c r="D1397" s="160"/>
      <c r="E1397" s="161"/>
      <c r="F1397" s="158"/>
      <c r="G1397" s="158"/>
      <c r="H1397" s="158"/>
      <c r="I1397" s="158"/>
      <c r="J1397" s="158"/>
      <c r="K1397" s="158"/>
      <c r="L1397" s="158"/>
      <c r="M1397" s="158"/>
      <c r="N1397" s="157"/>
      <c r="O1397" s="157"/>
      <c r="P1397" s="157"/>
      <c r="Q1397" s="157"/>
      <c r="R1397" s="158"/>
      <c r="S1397" s="158"/>
      <c r="T1397" s="158"/>
      <c r="U1397" s="158"/>
      <c r="V1397" s="158"/>
      <c r="W1397" s="158"/>
      <c r="X1397" s="158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299</v>
      </c>
      <c r="AH1397" s="147">
        <v>0</v>
      </c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outlineLevel="1" x14ac:dyDescent="0.2">
      <c r="A1398" s="154"/>
      <c r="B1398" s="155"/>
      <c r="C1398" s="185" t="s">
        <v>531</v>
      </c>
      <c r="D1398" s="160"/>
      <c r="E1398" s="161">
        <v>19.012499999999999</v>
      </c>
      <c r="F1398" s="158"/>
      <c r="G1398" s="158"/>
      <c r="H1398" s="158"/>
      <c r="I1398" s="158"/>
      <c r="J1398" s="158"/>
      <c r="K1398" s="158"/>
      <c r="L1398" s="158"/>
      <c r="M1398" s="158"/>
      <c r="N1398" s="157"/>
      <c r="O1398" s="157"/>
      <c r="P1398" s="157"/>
      <c r="Q1398" s="157"/>
      <c r="R1398" s="158"/>
      <c r="S1398" s="158"/>
      <c r="T1398" s="158"/>
      <c r="U1398" s="158"/>
      <c r="V1398" s="158"/>
      <c r="W1398" s="158"/>
      <c r="X1398" s="158"/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299</v>
      </c>
      <c r="AH1398" s="147">
        <v>0</v>
      </c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">
      <c r="A1399" s="154"/>
      <c r="B1399" s="155"/>
      <c r="C1399" s="185" t="s">
        <v>533</v>
      </c>
      <c r="D1399" s="160"/>
      <c r="E1399" s="161"/>
      <c r="F1399" s="158"/>
      <c r="G1399" s="158"/>
      <c r="H1399" s="158"/>
      <c r="I1399" s="158"/>
      <c r="J1399" s="158"/>
      <c r="K1399" s="158"/>
      <c r="L1399" s="158"/>
      <c r="M1399" s="158"/>
      <c r="N1399" s="157"/>
      <c r="O1399" s="157"/>
      <c r="P1399" s="157"/>
      <c r="Q1399" s="157"/>
      <c r="R1399" s="158"/>
      <c r="S1399" s="158"/>
      <c r="T1399" s="158"/>
      <c r="U1399" s="158"/>
      <c r="V1399" s="158"/>
      <c r="W1399" s="158"/>
      <c r="X1399" s="158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299</v>
      </c>
      <c r="AH1399" s="147">
        <v>0</v>
      </c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outlineLevel="1" x14ac:dyDescent="0.2">
      <c r="A1400" s="154"/>
      <c r="B1400" s="155"/>
      <c r="C1400" s="185" t="s">
        <v>534</v>
      </c>
      <c r="D1400" s="160"/>
      <c r="E1400" s="161">
        <v>7.3125</v>
      </c>
      <c r="F1400" s="158"/>
      <c r="G1400" s="158"/>
      <c r="H1400" s="158"/>
      <c r="I1400" s="158"/>
      <c r="J1400" s="158"/>
      <c r="K1400" s="158"/>
      <c r="L1400" s="158"/>
      <c r="M1400" s="158"/>
      <c r="N1400" s="157"/>
      <c r="O1400" s="157"/>
      <c r="P1400" s="157"/>
      <c r="Q1400" s="157"/>
      <c r="R1400" s="158"/>
      <c r="S1400" s="158"/>
      <c r="T1400" s="158"/>
      <c r="U1400" s="158"/>
      <c r="V1400" s="158"/>
      <c r="W1400" s="158"/>
      <c r="X1400" s="158"/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299</v>
      </c>
      <c r="AH1400" s="147">
        <v>0</v>
      </c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">
      <c r="A1401" s="154"/>
      <c r="B1401" s="155"/>
      <c r="C1401" s="185" t="s">
        <v>536</v>
      </c>
      <c r="D1401" s="160"/>
      <c r="E1401" s="161"/>
      <c r="F1401" s="158"/>
      <c r="G1401" s="158"/>
      <c r="H1401" s="158"/>
      <c r="I1401" s="158"/>
      <c r="J1401" s="158"/>
      <c r="K1401" s="158"/>
      <c r="L1401" s="158"/>
      <c r="M1401" s="158"/>
      <c r="N1401" s="157"/>
      <c r="O1401" s="157"/>
      <c r="P1401" s="157"/>
      <c r="Q1401" s="157"/>
      <c r="R1401" s="158"/>
      <c r="S1401" s="158"/>
      <c r="T1401" s="158"/>
      <c r="U1401" s="158"/>
      <c r="V1401" s="158"/>
      <c r="W1401" s="158"/>
      <c r="X1401" s="158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299</v>
      </c>
      <c r="AH1401" s="147">
        <v>0</v>
      </c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outlineLevel="1" x14ac:dyDescent="0.2">
      <c r="A1402" s="154"/>
      <c r="B1402" s="155"/>
      <c r="C1402" s="185" t="s">
        <v>537</v>
      </c>
      <c r="D1402" s="160"/>
      <c r="E1402" s="161">
        <v>35.262500000000003</v>
      </c>
      <c r="F1402" s="158"/>
      <c r="G1402" s="158"/>
      <c r="H1402" s="158"/>
      <c r="I1402" s="158"/>
      <c r="J1402" s="158"/>
      <c r="K1402" s="158"/>
      <c r="L1402" s="158"/>
      <c r="M1402" s="158"/>
      <c r="N1402" s="157"/>
      <c r="O1402" s="157"/>
      <c r="P1402" s="157"/>
      <c r="Q1402" s="157"/>
      <c r="R1402" s="158"/>
      <c r="S1402" s="158"/>
      <c r="T1402" s="158"/>
      <c r="U1402" s="158"/>
      <c r="V1402" s="158"/>
      <c r="W1402" s="158"/>
      <c r="X1402" s="158"/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299</v>
      </c>
      <c r="AH1402" s="147">
        <v>0</v>
      </c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">
      <c r="A1403" s="154"/>
      <c r="B1403" s="155"/>
      <c r="C1403" s="185" t="s">
        <v>538</v>
      </c>
      <c r="D1403" s="160"/>
      <c r="E1403" s="161">
        <v>0.51</v>
      </c>
      <c r="F1403" s="158"/>
      <c r="G1403" s="158"/>
      <c r="H1403" s="158"/>
      <c r="I1403" s="158"/>
      <c r="J1403" s="158"/>
      <c r="K1403" s="158"/>
      <c r="L1403" s="158"/>
      <c r="M1403" s="158"/>
      <c r="N1403" s="157"/>
      <c r="O1403" s="157"/>
      <c r="P1403" s="157"/>
      <c r="Q1403" s="157"/>
      <c r="R1403" s="158"/>
      <c r="S1403" s="158"/>
      <c r="T1403" s="158"/>
      <c r="U1403" s="158"/>
      <c r="V1403" s="158"/>
      <c r="W1403" s="158"/>
      <c r="X1403" s="158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299</v>
      </c>
      <c r="AH1403" s="147">
        <v>0</v>
      </c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outlineLevel="1" x14ac:dyDescent="0.2">
      <c r="A1404" s="154"/>
      <c r="B1404" s="155"/>
      <c r="C1404" s="185" t="s">
        <v>539</v>
      </c>
      <c r="D1404" s="160"/>
      <c r="E1404" s="161"/>
      <c r="F1404" s="158"/>
      <c r="G1404" s="158"/>
      <c r="H1404" s="158"/>
      <c r="I1404" s="158"/>
      <c r="J1404" s="158"/>
      <c r="K1404" s="158"/>
      <c r="L1404" s="158"/>
      <c r="M1404" s="158"/>
      <c r="N1404" s="157"/>
      <c r="O1404" s="157"/>
      <c r="P1404" s="157"/>
      <c r="Q1404" s="157"/>
      <c r="R1404" s="158"/>
      <c r="S1404" s="158"/>
      <c r="T1404" s="158"/>
      <c r="U1404" s="158"/>
      <c r="V1404" s="158"/>
      <c r="W1404" s="158"/>
      <c r="X1404" s="158"/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299</v>
      </c>
      <c r="AH1404" s="147">
        <v>0</v>
      </c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">
      <c r="A1405" s="154"/>
      <c r="B1405" s="155"/>
      <c r="C1405" s="185" t="s">
        <v>540</v>
      </c>
      <c r="D1405" s="160"/>
      <c r="E1405" s="161">
        <v>6.7437500000000004</v>
      </c>
      <c r="F1405" s="158"/>
      <c r="G1405" s="158"/>
      <c r="H1405" s="158"/>
      <c r="I1405" s="158"/>
      <c r="J1405" s="158"/>
      <c r="K1405" s="158"/>
      <c r="L1405" s="158"/>
      <c r="M1405" s="158"/>
      <c r="N1405" s="157"/>
      <c r="O1405" s="157"/>
      <c r="P1405" s="157"/>
      <c r="Q1405" s="157"/>
      <c r="R1405" s="158"/>
      <c r="S1405" s="158"/>
      <c r="T1405" s="158"/>
      <c r="U1405" s="158"/>
      <c r="V1405" s="158"/>
      <c r="W1405" s="158"/>
      <c r="X1405" s="158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299</v>
      </c>
      <c r="AH1405" s="147">
        <v>0</v>
      </c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outlineLevel="1" x14ac:dyDescent="0.2">
      <c r="A1406" s="154"/>
      <c r="B1406" s="155"/>
      <c r="C1406" s="185" t="s">
        <v>541</v>
      </c>
      <c r="D1406" s="160"/>
      <c r="E1406" s="161"/>
      <c r="F1406" s="158"/>
      <c r="G1406" s="158"/>
      <c r="H1406" s="158"/>
      <c r="I1406" s="158"/>
      <c r="J1406" s="158"/>
      <c r="K1406" s="158"/>
      <c r="L1406" s="158"/>
      <c r="M1406" s="158"/>
      <c r="N1406" s="157"/>
      <c r="O1406" s="157"/>
      <c r="P1406" s="157"/>
      <c r="Q1406" s="157"/>
      <c r="R1406" s="158"/>
      <c r="S1406" s="158"/>
      <c r="T1406" s="158"/>
      <c r="U1406" s="158"/>
      <c r="V1406" s="158"/>
      <c r="W1406" s="158"/>
      <c r="X1406" s="158"/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299</v>
      </c>
      <c r="AH1406" s="147">
        <v>0</v>
      </c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1" x14ac:dyDescent="0.2">
      <c r="A1407" s="154"/>
      <c r="B1407" s="155"/>
      <c r="C1407" s="185" t="s">
        <v>542</v>
      </c>
      <c r="D1407" s="160"/>
      <c r="E1407" s="161">
        <v>20.475000000000001</v>
      </c>
      <c r="F1407" s="158"/>
      <c r="G1407" s="158"/>
      <c r="H1407" s="158"/>
      <c r="I1407" s="158"/>
      <c r="J1407" s="158"/>
      <c r="K1407" s="158"/>
      <c r="L1407" s="158"/>
      <c r="M1407" s="158"/>
      <c r="N1407" s="157"/>
      <c r="O1407" s="157"/>
      <c r="P1407" s="157"/>
      <c r="Q1407" s="157"/>
      <c r="R1407" s="158"/>
      <c r="S1407" s="158"/>
      <c r="T1407" s="158"/>
      <c r="U1407" s="158"/>
      <c r="V1407" s="158"/>
      <c r="W1407" s="158"/>
      <c r="X1407" s="158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299</v>
      </c>
      <c r="AH1407" s="147">
        <v>0</v>
      </c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outlineLevel="1" x14ac:dyDescent="0.2">
      <c r="A1408" s="154"/>
      <c r="B1408" s="155"/>
      <c r="C1408" s="185" t="s">
        <v>543</v>
      </c>
      <c r="D1408" s="160"/>
      <c r="E1408" s="161"/>
      <c r="F1408" s="158"/>
      <c r="G1408" s="158"/>
      <c r="H1408" s="158"/>
      <c r="I1408" s="158"/>
      <c r="J1408" s="158"/>
      <c r="K1408" s="158"/>
      <c r="L1408" s="158"/>
      <c r="M1408" s="158"/>
      <c r="N1408" s="157"/>
      <c r="O1408" s="157"/>
      <c r="P1408" s="157"/>
      <c r="Q1408" s="157"/>
      <c r="R1408" s="158"/>
      <c r="S1408" s="158"/>
      <c r="T1408" s="158"/>
      <c r="U1408" s="158"/>
      <c r="V1408" s="158"/>
      <c r="W1408" s="158"/>
      <c r="X1408" s="158"/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299</v>
      </c>
      <c r="AH1408" s="147">
        <v>0</v>
      </c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">
      <c r="A1409" s="154"/>
      <c r="B1409" s="155"/>
      <c r="C1409" s="185" t="s">
        <v>544</v>
      </c>
      <c r="D1409" s="160"/>
      <c r="E1409" s="161">
        <v>14.86875</v>
      </c>
      <c r="F1409" s="158"/>
      <c r="G1409" s="158"/>
      <c r="H1409" s="158"/>
      <c r="I1409" s="158"/>
      <c r="J1409" s="158"/>
      <c r="K1409" s="158"/>
      <c r="L1409" s="158"/>
      <c r="M1409" s="158"/>
      <c r="N1409" s="157"/>
      <c r="O1409" s="157"/>
      <c r="P1409" s="157"/>
      <c r="Q1409" s="157"/>
      <c r="R1409" s="158"/>
      <c r="S1409" s="158"/>
      <c r="T1409" s="158"/>
      <c r="U1409" s="158"/>
      <c r="V1409" s="158"/>
      <c r="W1409" s="158"/>
      <c r="X1409" s="158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299</v>
      </c>
      <c r="AH1409" s="147">
        <v>0</v>
      </c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outlineLevel="1" x14ac:dyDescent="0.2">
      <c r="A1410" s="154"/>
      <c r="B1410" s="155"/>
      <c r="C1410" s="185" t="s">
        <v>545</v>
      </c>
      <c r="D1410" s="160"/>
      <c r="E1410" s="161"/>
      <c r="F1410" s="158"/>
      <c r="G1410" s="158"/>
      <c r="H1410" s="158"/>
      <c r="I1410" s="158"/>
      <c r="J1410" s="158"/>
      <c r="K1410" s="158"/>
      <c r="L1410" s="158"/>
      <c r="M1410" s="158"/>
      <c r="N1410" s="157"/>
      <c r="O1410" s="157"/>
      <c r="P1410" s="157"/>
      <c r="Q1410" s="157"/>
      <c r="R1410" s="158"/>
      <c r="S1410" s="158"/>
      <c r="T1410" s="158"/>
      <c r="U1410" s="158"/>
      <c r="V1410" s="158"/>
      <c r="W1410" s="158"/>
      <c r="X1410" s="158"/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299</v>
      </c>
      <c r="AH1410" s="147">
        <v>0</v>
      </c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">
      <c r="A1411" s="154"/>
      <c r="B1411" s="155"/>
      <c r="C1411" s="185" t="s">
        <v>311</v>
      </c>
      <c r="D1411" s="160"/>
      <c r="E1411" s="161"/>
      <c r="F1411" s="158"/>
      <c r="G1411" s="158"/>
      <c r="H1411" s="158"/>
      <c r="I1411" s="158"/>
      <c r="J1411" s="158"/>
      <c r="K1411" s="158"/>
      <c r="L1411" s="158"/>
      <c r="M1411" s="158"/>
      <c r="N1411" s="157"/>
      <c r="O1411" s="157"/>
      <c r="P1411" s="157"/>
      <c r="Q1411" s="157"/>
      <c r="R1411" s="158"/>
      <c r="S1411" s="158"/>
      <c r="T1411" s="158"/>
      <c r="U1411" s="158"/>
      <c r="V1411" s="158"/>
      <c r="W1411" s="158"/>
      <c r="X1411" s="158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299</v>
      </c>
      <c r="AH1411" s="147">
        <v>0</v>
      </c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outlineLevel="1" x14ac:dyDescent="0.2">
      <c r="A1412" s="154"/>
      <c r="B1412" s="155"/>
      <c r="C1412" s="185" t="s">
        <v>312</v>
      </c>
      <c r="D1412" s="160"/>
      <c r="E1412" s="161">
        <v>7.8120000000000003</v>
      </c>
      <c r="F1412" s="158"/>
      <c r="G1412" s="158"/>
      <c r="H1412" s="158"/>
      <c r="I1412" s="158"/>
      <c r="J1412" s="158"/>
      <c r="K1412" s="158"/>
      <c r="L1412" s="158"/>
      <c r="M1412" s="158"/>
      <c r="N1412" s="157"/>
      <c r="O1412" s="157"/>
      <c r="P1412" s="157"/>
      <c r="Q1412" s="157"/>
      <c r="R1412" s="158"/>
      <c r="S1412" s="158"/>
      <c r="T1412" s="158"/>
      <c r="U1412" s="158"/>
      <c r="V1412" s="158"/>
      <c r="W1412" s="158"/>
      <c r="X1412" s="158"/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299</v>
      </c>
      <c r="AH1412" s="147">
        <v>0</v>
      </c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">
      <c r="A1413" s="154"/>
      <c r="B1413" s="155"/>
      <c r="C1413" s="185" t="s">
        <v>311</v>
      </c>
      <c r="D1413" s="160"/>
      <c r="E1413" s="161"/>
      <c r="F1413" s="158"/>
      <c r="G1413" s="158"/>
      <c r="H1413" s="158"/>
      <c r="I1413" s="158"/>
      <c r="J1413" s="158"/>
      <c r="K1413" s="158"/>
      <c r="L1413" s="158"/>
      <c r="M1413" s="158"/>
      <c r="N1413" s="157"/>
      <c r="O1413" s="157"/>
      <c r="P1413" s="157"/>
      <c r="Q1413" s="157"/>
      <c r="R1413" s="158"/>
      <c r="S1413" s="158"/>
      <c r="T1413" s="158"/>
      <c r="U1413" s="158"/>
      <c r="V1413" s="158"/>
      <c r="W1413" s="158"/>
      <c r="X1413" s="158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299</v>
      </c>
      <c r="AH1413" s="147">
        <v>0</v>
      </c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">
      <c r="A1414" s="154"/>
      <c r="B1414" s="155"/>
      <c r="C1414" s="185" t="s">
        <v>546</v>
      </c>
      <c r="D1414" s="160"/>
      <c r="E1414" s="161">
        <v>68.376000000000005</v>
      </c>
      <c r="F1414" s="158"/>
      <c r="G1414" s="158"/>
      <c r="H1414" s="158"/>
      <c r="I1414" s="158"/>
      <c r="J1414" s="158"/>
      <c r="K1414" s="158"/>
      <c r="L1414" s="158"/>
      <c r="M1414" s="158"/>
      <c r="N1414" s="157"/>
      <c r="O1414" s="157"/>
      <c r="P1414" s="157"/>
      <c r="Q1414" s="157"/>
      <c r="R1414" s="158"/>
      <c r="S1414" s="158"/>
      <c r="T1414" s="158"/>
      <c r="U1414" s="158"/>
      <c r="V1414" s="158"/>
      <c r="W1414" s="158"/>
      <c r="X1414" s="158"/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299</v>
      </c>
      <c r="AH1414" s="147">
        <v>0</v>
      </c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1" x14ac:dyDescent="0.2">
      <c r="A1415" s="154"/>
      <c r="B1415" s="155"/>
      <c r="C1415" s="185" t="s">
        <v>548</v>
      </c>
      <c r="D1415" s="160"/>
      <c r="E1415" s="161"/>
      <c r="F1415" s="158"/>
      <c r="G1415" s="158"/>
      <c r="H1415" s="158"/>
      <c r="I1415" s="158"/>
      <c r="J1415" s="158"/>
      <c r="K1415" s="158"/>
      <c r="L1415" s="158"/>
      <c r="M1415" s="158"/>
      <c r="N1415" s="157"/>
      <c r="O1415" s="157"/>
      <c r="P1415" s="157"/>
      <c r="Q1415" s="157"/>
      <c r="R1415" s="158"/>
      <c r="S1415" s="158"/>
      <c r="T1415" s="158"/>
      <c r="U1415" s="158"/>
      <c r="V1415" s="158"/>
      <c r="W1415" s="158"/>
      <c r="X1415" s="158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299</v>
      </c>
      <c r="AH1415" s="147">
        <v>0</v>
      </c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">
      <c r="A1416" s="154"/>
      <c r="B1416" s="155"/>
      <c r="C1416" s="185" t="s">
        <v>549</v>
      </c>
      <c r="D1416" s="160"/>
      <c r="E1416" s="161">
        <v>-6.1749999999999998</v>
      </c>
      <c r="F1416" s="158"/>
      <c r="G1416" s="158"/>
      <c r="H1416" s="158"/>
      <c r="I1416" s="158"/>
      <c r="J1416" s="158"/>
      <c r="K1416" s="158"/>
      <c r="L1416" s="158"/>
      <c r="M1416" s="158"/>
      <c r="N1416" s="157"/>
      <c r="O1416" s="157"/>
      <c r="P1416" s="157"/>
      <c r="Q1416" s="157"/>
      <c r="R1416" s="158"/>
      <c r="S1416" s="158"/>
      <c r="T1416" s="158"/>
      <c r="U1416" s="158"/>
      <c r="V1416" s="158"/>
      <c r="W1416" s="158"/>
      <c r="X1416" s="158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299</v>
      </c>
      <c r="AH1416" s="147">
        <v>0</v>
      </c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outlineLevel="1" x14ac:dyDescent="0.2">
      <c r="A1417" s="154"/>
      <c r="B1417" s="155"/>
      <c r="C1417" s="185" t="s">
        <v>550</v>
      </c>
      <c r="D1417" s="160"/>
      <c r="E1417" s="161"/>
      <c r="F1417" s="158"/>
      <c r="G1417" s="158"/>
      <c r="H1417" s="158"/>
      <c r="I1417" s="158"/>
      <c r="J1417" s="158"/>
      <c r="K1417" s="158"/>
      <c r="L1417" s="158"/>
      <c r="M1417" s="158"/>
      <c r="N1417" s="157"/>
      <c r="O1417" s="157"/>
      <c r="P1417" s="157"/>
      <c r="Q1417" s="157"/>
      <c r="R1417" s="158"/>
      <c r="S1417" s="158"/>
      <c r="T1417" s="158"/>
      <c r="U1417" s="158"/>
      <c r="V1417" s="158"/>
      <c r="W1417" s="158"/>
      <c r="X1417" s="158"/>
      <c r="Y1417" s="147"/>
      <c r="Z1417" s="147"/>
      <c r="AA1417" s="147"/>
      <c r="AB1417" s="147"/>
      <c r="AC1417" s="147"/>
      <c r="AD1417" s="147"/>
      <c r="AE1417" s="147"/>
      <c r="AF1417" s="147"/>
      <c r="AG1417" s="147" t="s">
        <v>299</v>
      </c>
      <c r="AH1417" s="147">
        <v>0</v>
      </c>
      <c r="AI1417" s="147"/>
      <c r="AJ1417" s="147"/>
      <c r="AK1417" s="147"/>
      <c r="AL1417" s="147"/>
      <c r="AM1417" s="147"/>
      <c r="AN1417" s="147"/>
      <c r="AO1417" s="147"/>
      <c r="AP1417" s="147"/>
      <c r="AQ1417" s="147"/>
      <c r="AR1417" s="147"/>
      <c r="AS1417" s="147"/>
      <c r="AT1417" s="147"/>
      <c r="AU1417" s="147"/>
      <c r="AV1417" s="147"/>
      <c r="AW1417" s="147"/>
      <c r="AX1417" s="147"/>
      <c r="AY1417" s="147"/>
      <c r="AZ1417" s="147"/>
      <c r="BA1417" s="147"/>
      <c r="BB1417" s="147"/>
      <c r="BC1417" s="147"/>
      <c r="BD1417" s="147"/>
      <c r="BE1417" s="147"/>
      <c r="BF1417" s="147"/>
      <c r="BG1417" s="147"/>
      <c r="BH1417" s="147"/>
    </row>
    <row r="1418" spans="1:60" outlineLevel="1" x14ac:dyDescent="0.2">
      <c r="A1418" s="154"/>
      <c r="B1418" s="155"/>
      <c r="C1418" s="185" t="s">
        <v>551</v>
      </c>
      <c r="D1418" s="160"/>
      <c r="E1418" s="161">
        <v>15.20515</v>
      </c>
      <c r="F1418" s="158"/>
      <c r="G1418" s="158"/>
      <c r="H1418" s="158"/>
      <c r="I1418" s="158"/>
      <c r="J1418" s="158"/>
      <c r="K1418" s="158"/>
      <c r="L1418" s="158"/>
      <c r="M1418" s="158"/>
      <c r="N1418" s="157"/>
      <c r="O1418" s="157"/>
      <c r="P1418" s="157"/>
      <c r="Q1418" s="157"/>
      <c r="R1418" s="158"/>
      <c r="S1418" s="158"/>
      <c r="T1418" s="158"/>
      <c r="U1418" s="158"/>
      <c r="V1418" s="158"/>
      <c r="W1418" s="158"/>
      <c r="X1418" s="158"/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299</v>
      </c>
      <c r="AH1418" s="147">
        <v>0</v>
      </c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">
      <c r="A1419" s="154"/>
      <c r="B1419" s="155"/>
      <c r="C1419" s="185" t="s">
        <v>1146</v>
      </c>
      <c r="D1419" s="160"/>
      <c r="E1419" s="161"/>
      <c r="F1419" s="158"/>
      <c r="G1419" s="158"/>
      <c r="H1419" s="158"/>
      <c r="I1419" s="158"/>
      <c r="J1419" s="158"/>
      <c r="K1419" s="158"/>
      <c r="L1419" s="158"/>
      <c r="M1419" s="158"/>
      <c r="N1419" s="157"/>
      <c r="O1419" s="157"/>
      <c r="P1419" s="157"/>
      <c r="Q1419" s="157"/>
      <c r="R1419" s="158"/>
      <c r="S1419" s="158"/>
      <c r="T1419" s="158"/>
      <c r="U1419" s="158"/>
      <c r="V1419" s="158"/>
      <c r="W1419" s="158"/>
      <c r="X1419" s="158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299</v>
      </c>
      <c r="AH1419" s="147">
        <v>0</v>
      </c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">
      <c r="A1420" s="154"/>
      <c r="B1420" s="155"/>
      <c r="C1420" s="185" t="s">
        <v>1077</v>
      </c>
      <c r="D1420" s="160"/>
      <c r="E1420" s="161"/>
      <c r="F1420" s="158"/>
      <c r="G1420" s="158"/>
      <c r="H1420" s="158"/>
      <c r="I1420" s="158"/>
      <c r="J1420" s="158"/>
      <c r="K1420" s="158"/>
      <c r="L1420" s="158"/>
      <c r="M1420" s="158"/>
      <c r="N1420" s="157"/>
      <c r="O1420" s="157"/>
      <c r="P1420" s="157"/>
      <c r="Q1420" s="157"/>
      <c r="R1420" s="158"/>
      <c r="S1420" s="158"/>
      <c r="T1420" s="158"/>
      <c r="U1420" s="158"/>
      <c r="V1420" s="158"/>
      <c r="W1420" s="158"/>
      <c r="X1420" s="158"/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299</v>
      </c>
      <c r="AH1420" s="147">
        <v>0</v>
      </c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1" x14ac:dyDescent="0.2">
      <c r="A1421" s="154"/>
      <c r="B1421" s="155"/>
      <c r="C1421" s="185" t="s">
        <v>1147</v>
      </c>
      <c r="D1421" s="160"/>
      <c r="E1421" s="161">
        <v>356.12</v>
      </c>
      <c r="F1421" s="158"/>
      <c r="G1421" s="158"/>
      <c r="H1421" s="158"/>
      <c r="I1421" s="158"/>
      <c r="J1421" s="158"/>
      <c r="K1421" s="158"/>
      <c r="L1421" s="158"/>
      <c r="M1421" s="158"/>
      <c r="N1421" s="157"/>
      <c r="O1421" s="157"/>
      <c r="P1421" s="157"/>
      <c r="Q1421" s="157"/>
      <c r="R1421" s="158"/>
      <c r="S1421" s="158"/>
      <c r="T1421" s="158"/>
      <c r="U1421" s="158"/>
      <c r="V1421" s="158"/>
      <c r="W1421" s="158"/>
      <c r="X1421" s="158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299</v>
      </c>
      <c r="AH1421" s="147">
        <v>0</v>
      </c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">
      <c r="A1422" s="154"/>
      <c r="B1422" s="155"/>
      <c r="C1422" s="245"/>
      <c r="D1422" s="246"/>
      <c r="E1422" s="246"/>
      <c r="F1422" s="246"/>
      <c r="G1422" s="246"/>
      <c r="H1422" s="158"/>
      <c r="I1422" s="158"/>
      <c r="J1422" s="158"/>
      <c r="K1422" s="158"/>
      <c r="L1422" s="158"/>
      <c r="M1422" s="158"/>
      <c r="N1422" s="157"/>
      <c r="O1422" s="157"/>
      <c r="P1422" s="157"/>
      <c r="Q1422" s="157"/>
      <c r="R1422" s="158"/>
      <c r="S1422" s="158"/>
      <c r="T1422" s="158"/>
      <c r="U1422" s="158"/>
      <c r="V1422" s="158"/>
      <c r="W1422" s="158"/>
      <c r="X1422" s="158"/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251</v>
      </c>
      <c r="AH1422" s="147"/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">
      <c r="A1423" s="173">
        <v>215</v>
      </c>
      <c r="B1423" s="174" t="s">
        <v>1148</v>
      </c>
      <c r="C1423" s="184" t="s">
        <v>1149</v>
      </c>
      <c r="D1423" s="175" t="s">
        <v>308</v>
      </c>
      <c r="E1423" s="176">
        <v>100</v>
      </c>
      <c r="F1423" s="177"/>
      <c r="G1423" s="178">
        <f>ROUND(E1423*F1423,2)</f>
        <v>0</v>
      </c>
      <c r="H1423" s="177"/>
      <c r="I1423" s="178">
        <f>ROUND(E1423*H1423,2)</f>
        <v>0</v>
      </c>
      <c r="J1423" s="177"/>
      <c r="K1423" s="178">
        <f>ROUND(E1423*J1423,2)</f>
        <v>0</v>
      </c>
      <c r="L1423" s="178">
        <v>21</v>
      </c>
      <c r="M1423" s="178">
        <f>G1423*(1+L1423/100)</f>
        <v>0</v>
      </c>
      <c r="N1423" s="176">
        <v>2.5999999999999998E-4</v>
      </c>
      <c r="O1423" s="176">
        <f>ROUND(E1423*N1423,2)</f>
        <v>0.03</v>
      </c>
      <c r="P1423" s="176">
        <v>0</v>
      </c>
      <c r="Q1423" s="176">
        <f>ROUND(E1423*P1423,2)</f>
        <v>0</v>
      </c>
      <c r="R1423" s="178" t="s">
        <v>1085</v>
      </c>
      <c r="S1423" s="178" t="s">
        <v>245</v>
      </c>
      <c r="T1423" s="179" t="s">
        <v>310</v>
      </c>
      <c r="U1423" s="158">
        <v>0</v>
      </c>
      <c r="V1423" s="158">
        <f>ROUND(E1423*U1423,2)</f>
        <v>0</v>
      </c>
      <c r="W1423" s="158"/>
      <c r="X1423" s="158" t="s">
        <v>1086</v>
      </c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1144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ht="22.5" outlineLevel="1" x14ac:dyDescent="0.2">
      <c r="A1424" s="154"/>
      <c r="B1424" s="155"/>
      <c r="C1424" s="260" t="s">
        <v>1150</v>
      </c>
      <c r="D1424" s="261"/>
      <c r="E1424" s="261"/>
      <c r="F1424" s="261"/>
      <c r="G1424" s="261"/>
      <c r="H1424" s="158"/>
      <c r="I1424" s="158"/>
      <c r="J1424" s="158"/>
      <c r="K1424" s="158"/>
      <c r="L1424" s="158"/>
      <c r="M1424" s="158"/>
      <c r="N1424" s="157"/>
      <c r="O1424" s="157"/>
      <c r="P1424" s="157"/>
      <c r="Q1424" s="157"/>
      <c r="R1424" s="158"/>
      <c r="S1424" s="158"/>
      <c r="T1424" s="158"/>
      <c r="U1424" s="158"/>
      <c r="V1424" s="158"/>
      <c r="W1424" s="158"/>
      <c r="X1424" s="158"/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318</v>
      </c>
      <c r="AH1424" s="147"/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80" t="str">
        <f>C1424</f>
        <v>Oškrabání, jednonásobné mydlení, částečné vyhlazení malířskou masou jednonásobné, malba dvojnásobná, bez pačokování, jednobarevná s bílým stropem.</v>
      </c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">
      <c r="A1425" s="154"/>
      <c r="B1425" s="155"/>
      <c r="C1425" s="185" t="s">
        <v>1151</v>
      </c>
      <c r="D1425" s="160"/>
      <c r="E1425" s="161"/>
      <c r="F1425" s="158"/>
      <c r="G1425" s="158"/>
      <c r="H1425" s="158"/>
      <c r="I1425" s="158"/>
      <c r="J1425" s="158"/>
      <c r="K1425" s="158"/>
      <c r="L1425" s="158"/>
      <c r="M1425" s="158"/>
      <c r="N1425" s="157"/>
      <c r="O1425" s="157"/>
      <c r="P1425" s="157"/>
      <c r="Q1425" s="157"/>
      <c r="R1425" s="158"/>
      <c r="S1425" s="158"/>
      <c r="T1425" s="158"/>
      <c r="U1425" s="158"/>
      <c r="V1425" s="158"/>
      <c r="W1425" s="158"/>
      <c r="X1425" s="158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299</v>
      </c>
      <c r="AH1425" s="147">
        <v>0</v>
      </c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">
      <c r="A1426" s="154"/>
      <c r="B1426" s="155"/>
      <c r="C1426" s="185" t="s">
        <v>1152</v>
      </c>
      <c r="D1426" s="160"/>
      <c r="E1426" s="161">
        <v>100</v>
      </c>
      <c r="F1426" s="158"/>
      <c r="G1426" s="158"/>
      <c r="H1426" s="158"/>
      <c r="I1426" s="158"/>
      <c r="J1426" s="158"/>
      <c r="K1426" s="158"/>
      <c r="L1426" s="158"/>
      <c r="M1426" s="158"/>
      <c r="N1426" s="157"/>
      <c r="O1426" s="157"/>
      <c r="P1426" s="157"/>
      <c r="Q1426" s="157"/>
      <c r="R1426" s="158"/>
      <c r="S1426" s="158"/>
      <c r="T1426" s="158"/>
      <c r="U1426" s="158"/>
      <c r="V1426" s="158"/>
      <c r="W1426" s="158"/>
      <c r="X1426" s="158"/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299</v>
      </c>
      <c r="AH1426" s="147">
        <v>0</v>
      </c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">
      <c r="A1427" s="154"/>
      <c r="B1427" s="155"/>
      <c r="C1427" s="245"/>
      <c r="D1427" s="246"/>
      <c r="E1427" s="246"/>
      <c r="F1427" s="246"/>
      <c r="G1427" s="246"/>
      <c r="H1427" s="158"/>
      <c r="I1427" s="158"/>
      <c r="J1427" s="158"/>
      <c r="K1427" s="158"/>
      <c r="L1427" s="158"/>
      <c r="M1427" s="158"/>
      <c r="N1427" s="157"/>
      <c r="O1427" s="157"/>
      <c r="P1427" s="157"/>
      <c r="Q1427" s="157"/>
      <c r="R1427" s="158"/>
      <c r="S1427" s="158"/>
      <c r="T1427" s="158"/>
      <c r="U1427" s="158"/>
      <c r="V1427" s="158"/>
      <c r="W1427" s="158"/>
      <c r="X1427" s="158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251</v>
      </c>
      <c r="AH1427" s="147"/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x14ac:dyDescent="0.2">
      <c r="A1428" s="163" t="s">
        <v>240</v>
      </c>
      <c r="B1428" s="164" t="s">
        <v>159</v>
      </c>
      <c r="C1428" s="183" t="s">
        <v>160</v>
      </c>
      <c r="D1428" s="165"/>
      <c r="E1428" s="166"/>
      <c r="F1428" s="167"/>
      <c r="G1428" s="167">
        <f>SUMIF(AG1429:AG1433,"&lt;&gt;NOR",G1429:G1433)</f>
        <v>0</v>
      </c>
      <c r="H1428" s="167"/>
      <c r="I1428" s="167">
        <f>SUM(I1429:I1433)</f>
        <v>0</v>
      </c>
      <c r="J1428" s="167"/>
      <c r="K1428" s="167">
        <f>SUM(K1429:K1433)</f>
        <v>0</v>
      </c>
      <c r="L1428" s="167"/>
      <c r="M1428" s="167">
        <f>SUM(M1429:M1433)</f>
        <v>0</v>
      </c>
      <c r="N1428" s="166"/>
      <c r="O1428" s="166">
        <f>SUM(O1429:O1433)</f>
        <v>0</v>
      </c>
      <c r="P1428" s="166"/>
      <c r="Q1428" s="166">
        <f>SUM(Q1429:Q1433)</f>
        <v>0</v>
      </c>
      <c r="R1428" s="167"/>
      <c r="S1428" s="167"/>
      <c r="T1428" s="168"/>
      <c r="U1428" s="162"/>
      <c r="V1428" s="162">
        <f>SUM(V1429:V1433)</f>
        <v>0.16</v>
      </c>
      <c r="W1428" s="162"/>
      <c r="X1428" s="162"/>
      <c r="AG1428" t="s">
        <v>241</v>
      </c>
    </row>
    <row r="1429" spans="1:60" outlineLevel="1" x14ac:dyDescent="0.2">
      <c r="A1429" s="173">
        <v>216</v>
      </c>
      <c r="B1429" s="174" t="s">
        <v>1153</v>
      </c>
      <c r="C1429" s="184" t="s">
        <v>1154</v>
      </c>
      <c r="D1429" s="175" t="s">
        <v>373</v>
      </c>
      <c r="E1429" s="176">
        <v>1</v>
      </c>
      <c r="F1429" s="177"/>
      <c r="G1429" s="178">
        <f>ROUND(E1429*F1429,2)</f>
        <v>0</v>
      </c>
      <c r="H1429" s="177"/>
      <c r="I1429" s="178">
        <f>ROUND(E1429*H1429,2)</f>
        <v>0</v>
      </c>
      <c r="J1429" s="177"/>
      <c r="K1429" s="178">
        <f>ROUND(E1429*J1429,2)</f>
        <v>0</v>
      </c>
      <c r="L1429" s="178">
        <v>21</v>
      </c>
      <c r="M1429" s="178">
        <f>G1429*(1+L1429/100)</f>
        <v>0</v>
      </c>
      <c r="N1429" s="176">
        <v>1.7000000000000001E-4</v>
      </c>
      <c r="O1429" s="176">
        <f>ROUND(E1429*N1429,2)</f>
        <v>0</v>
      </c>
      <c r="P1429" s="176">
        <v>0</v>
      </c>
      <c r="Q1429" s="176">
        <f>ROUND(E1429*P1429,2)</f>
        <v>0</v>
      </c>
      <c r="R1429" s="178"/>
      <c r="S1429" s="178" t="s">
        <v>265</v>
      </c>
      <c r="T1429" s="179" t="s">
        <v>246</v>
      </c>
      <c r="U1429" s="158">
        <v>0.16</v>
      </c>
      <c r="V1429" s="158">
        <f>ROUND(E1429*U1429,2)</f>
        <v>0.16</v>
      </c>
      <c r="W1429" s="158"/>
      <c r="X1429" s="158" t="s">
        <v>304</v>
      </c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305</v>
      </c>
      <c r="AH1429" s="147"/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1" x14ac:dyDescent="0.2">
      <c r="A1430" s="154"/>
      <c r="B1430" s="155"/>
      <c r="C1430" s="185" t="s">
        <v>311</v>
      </c>
      <c r="D1430" s="160"/>
      <c r="E1430" s="161"/>
      <c r="F1430" s="158"/>
      <c r="G1430" s="158"/>
      <c r="H1430" s="158"/>
      <c r="I1430" s="158"/>
      <c r="J1430" s="158"/>
      <c r="K1430" s="158"/>
      <c r="L1430" s="158"/>
      <c r="M1430" s="158"/>
      <c r="N1430" s="157"/>
      <c r="O1430" s="157"/>
      <c r="P1430" s="157"/>
      <c r="Q1430" s="157"/>
      <c r="R1430" s="158"/>
      <c r="S1430" s="158"/>
      <c r="T1430" s="158"/>
      <c r="U1430" s="158"/>
      <c r="V1430" s="158"/>
      <c r="W1430" s="158"/>
      <c r="X1430" s="158"/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299</v>
      </c>
      <c r="AH1430" s="147">
        <v>0</v>
      </c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">
      <c r="A1431" s="154"/>
      <c r="B1431" s="155"/>
      <c r="C1431" s="185" t="s">
        <v>1155</v>
      </c>
      <c r="D1431" s="160"/>
      <c r="E1431" s="161"/>
      <c r="F1431" s="158"/>
      <c r="G1431" s="158"/>
      <c r="H1431" s="158"/>
      <c r="I1431" s="158"/>
      <c r="J1431" s="158"/>
      <c r="K1431" s="158"/>
      <c r="L1431" s="158"/>
      <c r="M1431" s="158"/>
      <c r="N1431" s="157"/>
      <c r="O1431" s="157"/>
      <c r="P1431" s="157"/>
      <c r="Q1431" s="157"/>
      <c r="R1431" s="158"/>
      <c r="S1431" s="158"/>
      <c r="T1431" s="158"/>
      <c r="U1431" s="158"/>
      <c r="V1431" s="158"/>
      <c r="W1431" s="158"/>
      <c r="X1431" s="158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299</v>
      </c>
      <c r="AH1431" s="147">
        <v>0</v>
      </c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">
      <c r="A1432" s="154"/>
      <c r="B1432" s="155"/>
      <c r="C1432" s="185" t="s">
        <v>163</v>
      </c>
      <c r="D1432" s="160"/>
      <c r="E1432" s="161">
        <v>1</v>
      </c>
      <c r="F1432" s="158"/>
      <c r="G1432" s="158"/>
      <c r="H1432" s="158"/>
      <c r="I1432" s="158"/>
      <c r="J1432" s="158"/>
      <c r="K1432" s="158"/>
      <c r="L1432" s="158"/>
      <c r="M1432" s="158"/>
      <c r="N1432" s="157"/>
      <c r="O1432" s="157"/>
      <c r="P1432" s="157"/>
      <c r="Q1432" s="157"/>
      <c r="R1432" s="158"/>
      <c r="S1432" s="158"/>
      <c r="T1432" s="158"/>
      <c r="U1432" s="158"/>
      <c r="V1432" s="158"/>
      <c r="W1432" s="158"/>
      <c r="X1432" s="158"/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299</v>
      </c>
      <c r="AH1432" s="147">
        <v>0</v>
      </c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">
      <c r="A1433" s="154"/>
      <c r="B1433" s="155"/>
      <c r="C1433" s="245"/>
      <c r="D1433" s="246"/>
      <c r="E1433" s="246"/>
      <c r="F1433" s="246"/>
      <c r="G1433" s="246"/>
      <c r="H1433" s="158"/>
      <c r="I1433" s="158"/>
      <c r="J1433" s="158"/>
      <c r="K1433" s="158"/>
      <c r="L1433" s="158"/>
      <c r="M1433" s="158"/>
      <c r="N1433" s="157"/>
      <c r="O1433" s="157"/>
      <c r="P1433" s="157"/>
      <c r="Q1433" s="157"/>
      <c r="R1433" s="158"/>
      <c r="S1433" s="158"/>
      <c r="T1433" s="158"/>
      <c r="U1433" s="158"/>
      <c r="V1433" s="158"/>
      <c r="W1433" s="158"/>
      <c r="X1433" s="158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251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x14ac:dyDescent="0.2">
      <c r="A1434" s="163" t="s">
        <v>240</v>
      </c>
      <c r="B1434" s="164" t="s">
        <v>161</v>
      </c>
      <c r="C1434" s="183" t="s">
        <v>162</v>
      </c>
      <c r="D1434" s="165"/>
      <c r="E1434" s="166"/>
      <c r="F1434" s="167"/>
      <c r="G1434" s="167">
        <f>SUMIF(AG1435:AG1446,"&lt;&gt;NOR",G1435:G1446)</f>
        <v>0</v>
      </c>
      <c r="H1434" s="167"/>
      <c r="I1434" s="167">
        <f>SUM(I1435:I1446)</f>
        <v>0</v>
      </c>
      <c r="J1434" s="167"/>
      <c r="K1434" s="167">
        <f>SUM(K1435:K1446)</f>
        <v>0</v>
      </c>
      <c r="L1434" s="167"/>
      <c r="M1434" s="167">
        <f>SUM(M1435:M1446)</f>
        <v>0</v>
      </c>
      <c r="N1434" s="166"/>
      <c r="O1434" s="166">
        <f>SUM(O1435:O1446)</f>
        <v>0</v>
      </c>
      <c r="P1434" s="166"/>
      <c r="Q1434" s="166">
        <f>SUM(Q1435:Q1446)</f>
        <v>0</v>
      </c>
      <c r="R1434" s="167"/>
      <c r="S1434" s="167"/>
      <c r="T1434" s="168"/>
      <c r="U1434" s="162"/>
      <c r="V1434" s="162">
        <f>SUM(V1435:V1446)</f>
        <v>0</v>
      </c>
      <c r="W1434" s="162"/>
      <c r="X1434" s="162"/>
      <c r="AG1434" t="s">
        <v>241</v>
      </c>
    </row>
    <row r="1435" spans="1:60" ht="22.5" outlineLevel="1" x14ac:dyDescent="0.2">
      <c r="A1435" s="173">
        <v>217</v>
      </c>
      <c r="B1435" s="174" t="s">
        <v>1156</v>
      </c>
      <c r="C1435" s="184" t="s">
        <v>1157</v>
      </c>
      <c r="D1435" s="175" t="s">
        <v>373</v>
      </c>
      <c r="E1435" s="176">
        <v>4</v>
      </c>
      <c r="F1435" s="177"/>
      <c r="G1435" s="178">
        <f>ROUND(E1435*F1435,2)</f>
        <v>0</v>
      </c>
      <c r="H1435" s="177"/>
      <c r="I1435" s="178">
        <f>ROUND(E1435*H1435,2)</f>
        <v>0</v>
      </c>
      <c r="J1435" s="177"/>
      <c r="K1435" s="178">
        <f>ROUND(E1435*J1435,2)</f>
        <v>0</v>
      </c>
      <c r="L1435" s="178">
        <v>21</v>
      </c>
      <c r="M1435" s="178">
        <f>G1435*(1+L1435/100)</f>
        <v>0</v>
      </c>
      <c r="N1435" s="176">
        <v>0</v>
      </c>
      <c r="O1435" s="176">
        <f>ROUND(E1435*N1435,2)</f>
        <v>0</v>
      </c>
      <c r="P1435" s="176">
        <v>0</v>
      </c>
      <c r="Q1435" s="176">
        <f>ROUND(E1435*P1435,2)</f>
        <v>0</v>
      </c>
      <c r="R1435" s="178"/>
      <c r="S1435" s="178" t="s">
        <v>265</v>
      </c>
      <c r="T1435" s="179" t="s">
        <v>246</v>
      </c>
      <c r="U1435" s="158">
        <v>0</v>
      </c>
      <c r="V1435" s="158">
        <f>ROUND(E1435*U1435,2)</f>
        <v>0</v>
      </c>
      <c r="W1435" s="158"/>
      <c r="X1435" s="158" t="s">
        <v>304</v>
      </c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305</v>
      </c>
      <c r="AH1435" s="147"/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">
      <c r="A1436" s="154"/>
      <c r="B1436" s="155"/>
      <c r="C1436" s="249"/>
      <c r="D1436" s="250"/>
      <c r="E1436" s="250"/>
      <c r="F1436" s="250"/>
      <c r="G1436" s="250"/>
      <c r="H1436" s="158"/>
      <c r="I1436" s="158"/>
      <c r="J1436" s="158"/>
      <c r="K1436" s="158"/>
      <c r="L1436" s="158"/>
      <c r="M1436" s="158"/>
      <c r="N1436" s="157"/>
      <c r="O1436" s="157"/>
      <c r="P1436" s="157"/>
      <c r="Q1436" s="157"/>
      <c r="R1436" s="158"/>
      <c r="S1436" s="158"/>
      <c r="T1436" s="158"/>
      <c r="U1436" s="158"/>
      <c r="V1436" s="158"/>
      <c r="W1436" s="158"/>
      <c r="X1436" s="158"/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251</v>
      </c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ht="22.5" outlineLevel="1" x14ac:dyDescent="0.2">
      <c r="A1437" s="173">
        <v>218</v>
      </c>
      <c r="B1437" s="174" t="s">
        <v>1158</v>
      </c>
      <c r="C1437" s="184" t="s">
        <v>1157</v>
      </c>
      <c r="D1437" s="175" t="s">
        <v>373</v>
      </c>
      <c r="E1437" s="176">
        <v>3</v>
      </c>
      <c r="F1437" s="177"/>
      <c r="G1437" s="178">
        <f>ROUND(E1437*F1437,2)</f>
        <v>0</v>
      </c>
      <c r="H1437" s="177"/>
      <c r="I1437" s="178">
        <f>ROUND(E1437*H1437,2)</f>
        <v>0</v>
      </c>
      <c r="J1437" s="177"/>
      <c r="K1437" s="178">
        <f>ROUND(E1437*J1437,2)</f>
        <v>0</v>
      </c>
      <c r="L1437" s="178">
        <v>21</v>
      </c>
      <c r="M1437" s="178">
        <f>G1437*(1+L1437/100)</f>
        <v>0</v>
      </c>
      <c r="N1437" s="176">
        <v>0</v>
      </c>
      <c r="O1437" s="176">
        <f>ROUND(E1437*N1437,2)</f>
        <v>0</v>
      </c>
      <c r="P1437" s="176">
        <v>0</v>
      </c>
      <c r="Q1437" s="176">
        <f>ROUND(E1437*P1437,2)</f>
        <v>0</v>
      </c>
      <c r="R1437" s="178"/>
      <c r="S1437" s="178" t="s">
        <v>265</v>
      </c>
      <c r="T1437" s="179" t="s">
        <v>246</v>
      </c>
      <c r="U1437" s="158">
        <v>0</v>
      </c>
      <c r="V1437" s="158">
        <f>ROUND(E1437*U1437,2)</f>
        <v>0</v>
      </c>
      <c r="W1437" s="158"/>
      <c r="X1437" s="158" t="s">
        <v>304</v>
      </c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305</v>
      </c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">
      <c r="A1438" s="154"/>
      <c r="B1438" s="155"/>
      <c r="C1438" s="249"/>
      <c r="D1438" s="250"/>
      <c r="E1438" s="250"/>
      <c r="F1438" s="250"/>
      <c r="G1438" s="250"/>
      <c r="H1438" s="158"/>
      <c r="I1438" s="158"/>
      <c r="J1438" s="158"/>
      <c r="K1438" s="158"/>
      <c r="L1438" s="158"/>
      <c r="M1438" s="158"/>
      <c r="N1438" s="157"/>
      <c r="O1438" s="157"/>
      <c r="P1438" s="157"/>
      <c r="Q1438" s="157"/>
      <c r="R1438" s="158"/>
      <c r="S1438" s="158"/>
      <c r="T1438" s="158"/>
      <c r="U1438" s="158"/>
      <c r="V1438" s="158"/>
      <c r="W1438" s="158"/>
      <c r="X1438" s="158"/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251</v>
      </c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ht="22.5" outlineLevel="1" x14ac:dyDescent="0.2">
      <c r="A1439" s="173">
        <v>219</v>
      </c>
      <c r="B1439" s="174" t="s">
        <v>1159</v>
      </c>
      <c r="C1439" s="184" t="s">
        <v>1160</v>
      </c>
      <c r="D1439" s="175" t="s">
        <v>373</v>
      </c>
      <c r="E1439" s="176">
        <v>3</v>
      </c>
      <c r="F1439" s="177"/>
      <c r="G1439" s="178">
        <f>ROUND(E1439*F1439,2)</f>
        <v>0</v>
      </c>
      <c r="H1439" s="177"/>
      <c r="I1439" s="178">
        <f>ROUND(E1439*H1439,2)</f>
        <v>0</v>
      </c>
      <c r="J1439" s="177"/>
      <c r="K1439" s="178">
        <f>ROUND(E1439*J1439,2)</f>
        <v>0</v>
      </c>
      <c r="L1439" s="178">
        <v>21</v>
      </c>
      <c r="M1439" s="178">
        <f>G1439*(1+L1439/100)</f>
        <v>0</v>
      </c>
      <c r="N1439" s="176">
        <v>0</v>
      </c>
      <c r="O1439" s="176">
        <f>ROUND(E1439*N1439,2)</f>
        <v>0</v>
      </c>
      <c r="P1439" s="176">
        <v>0</v>
      </c>
      <c r="Q1439" s="176">
        <f>ROUND(E1439*P1439,2)</f>
        <v>0</v>
      </c>
      <c r="R1439" s="178"/>
      <c r="S1439" s="178" t="s">
        <v>265</v>
      </c>
      <c r="T1439" s="179" t="s">
        <v>246</v>
      </c>
      <c r="U1439" s="158">
        <v>0</v>
      </c>
      <c r="V1439" s="158">
        <f>ROUND(E1439*U1439,2)</f>
        <v>0</v>
      </c>
      <c r="W1439" s="158"/>
      <c r="X1439" s="158" t="s">
        <v>304</v>
      </c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305</v>
      </c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">
      <c r="A1440" s="154"/>
      <c r="B1440" s="155"/>
      <c r="C1440" s="249"/>
      <c r="D1440" s="250"/>
      <c r="E1440" s="250"/>
      <c r="F1440" s="250"/>
      <c r="G1440" s="250"/>
      <c r="H1440" s="158"/>
      <c r="I1440" s="158"/>
      <c r="J1440" s="158"/>
      <c r="K1440" s="158"/>
      <c r="L1440" s="158"/>
      <c r="M1440" s="158"/>
      <c r="N1440" s="157"/>
      <c r="O1440" s="157"/>
      <c r="P1440" s="157"/>
      <c r="Q1440" s="157"/>
      <c r="R1440" s="158"/>
      <c r="S1440" s="158"/>
      <c r="T1440" s="158"/>
      <c r="U1440" s="158"/>
      <c r="V1440" s="158"/>
      <c r="W1440" s="158"/>
      <c r="X1440" s="158"/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251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ht="22.5" outlineLevel="1" x14ac:dyDescent="0.2">
      <c r="A1441" s="173">
        <v>220</v>
      </c>
      <c r="B1441" s="174" t="s">
        <v>1161</v>
      </c>
      <c r="C1441" s="184" t="s">
        <v>1162</v>
      </c>
      <c r="D1441" s="175" t="s">
        <v>373</v>
      </c>
      <c r="E1441" s="176">
        <v>1</v>
      </c>
      <c r="F1441" s="177"/>
      <c r="G1441" s="178">
        <f>ROUND(E1441*F1441,2)</f>
        <v>0</v>
      </c>
      <c r="H1441" s="177"/>
      <c r="I1441" s="178">
        <f>ROUND(E1441*H1441,2)</f>
        <v>0</v>
      </c>
      <c r="J1441" s="177"/>
      <c r="K1441" s="178">
        <f>ROUND(E1441*J1441,2)</f>
        <v>0</v>
      </c>
      <c r="L1441" s="178">
        <v>21</v>
      </c>
      <c r="M1441" s="178">
        <f>G1441*(1+L1441/100)</f>
        <v>0</v>
      </c>
      <c r="N1441" s="176">
        <v>0</v>
      </c>
      <c r="O1441" s="176">
        <f>ROUND(E1441*N1441,2)</f>
        <v>0</v>
      </c>
      <c r="P1441" s="176">
        <v>0</v>
      </c>
      <c r="Q1441" s="176">
        <f>ROUND(E1441*P1441,2)</f>
        <v>0</v>
      </c>
      <c r="R1441" s="178"/>
      <c r="S1441" s="178" t="s">
        <v>265</v>
      </c>
      <c r="T1441" s="179" t="s">
        <v>246</v>
      </c>
      <c r="U1441" s="158">
        <v>0</v>
      </c>
      <c r="V1441" s="158">
        <f>ROUND(E1441*U1441,2)</f>
        <v>0</v>
      </c>
      <c r="W1441" s="158"/>
      <c r="X1441" s="158" t="s">
        <v>304</v>
      </c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305</v>
      </c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">
      <c r="A1442" s="154"/>
      <c r="B1442" s="155"/>
      <c r="C1442" s="249"/>
      <c r="D1442" s="250"/>
      <c r="E1442" s="250"/>
      <c r="F1442" s="250"/>
      <c r="G1442" s="250"/>
      <c r="H1442" s="158"/>
      <c r="I1442" s="158"/>
      <c r="J1442" s="158"/>
      <c r="K1442" s="158"/>
      <c r="L1442" s="158"/>
      <c r="M1442" s="158"/>
      <c r="N1442" s="157"/>
      <c r="O1442" s="157"/>
      <c r="P1442" s="157"/>
      <c r="Q1442" s="157"/>
      <c r="R1442" s="158"/>
      <c r="S1442" s="158"/>
      <c r="T1442" s="158"/>
      <c r="U1442" s="158"/>
      <c r="V1442" s="158"/>
      <c r="W1442" s="158"/>
      <c r="X1442" s="158"/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251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ht="22.5" outlineLevel="1" x14ac:dyDescent="0.2">
      <c r="A1443" s="173">
        <v>221</v>
      </c>
      <c r="B1443" s="174" t="s">
        <v>1163</v>
      </c>
      <c r="C1443" s="184" t="s">
        <v>1162</v>
      </c>
      <c r="D1443" s="175" t="s">
        <v>373</v>
      </c>
      <c r="E1443" s="176">
        <v>1</v>
      </c>
      <c r="F1443" s="177"/>
      <c r="G1443" s="178">
        <f>ROUND(E1443*F1443,2)</f>
        <v>0</v>
      </c>
      <c r="H1443" s="177"/>
      <c r="I1443" s="178">
        <f>ROUND(E1443*H1443,2)</f>
        <v>0</v>
      </c>
      <c r="J1443" s="177"/>
      <c r="K1443" s="178">
        <f>ROUND(E1443*J1443,2)</f>
        <v>0</v>
      </c>
      <c r="L1443" s="178">
        <v>21</v>
      </c>
      <c r="M1443" s="178">
        <f>G1443*(1+L1443/100)</f>
        <v>0</v>
      </c>
      <c r="N1443" s="176">
        <v>0</v>
      </c>
      <c r="O1443" s="176">
        <f>ROUND(E1443*N1443,2)</f>
        <v>0</v>
      </c>
      <c r="P1443" s="176">
        <v>0</v>
      </c>
      <c r="Q1443" s="176">
        <f>ROUND(E1443*P1443,2)</f>
        <v>0</v>
      </c>
      <c r="R1443" s="178"/>
      <c r="S1443" s="178" t="s">
        <v>265</v>
      </c>
      <c r="T1443" s="179" t="s">
        <v>246</v>
      </c>
      <c r="U1443" s="158">
        <v>0</v>
      </c>
      <c r="V1443" s="158">
        <f>ROUND(E1443*U1443,2)</f>
        <v>0</v>
      </c>
      <c r="W1443" s="158"/>
      <c r="X1443" s="158" t="s">
        <v>304</v>
      </c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305</v>
      </c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1" x14ac:dyDescent="0.2">
      <c r="A1444" s="154"/>
      <c r="B1444" s="155"/>
      <c r="C1444" s="249"/>
      <c r="D1444" s="250"/>
      <c r="E1444" s="250"/>
      <c r="F1444" s="250"/>
      <c r="G1444" s="250"/>
      <c r="H1444" s="158"/>
      <c r="I1444" s="158"/>
      <c r="J1444" s="158"/>
      <c r="K1444" s="158"/>
      <c r="L1444" s="158"/>
      <c r="M1444" s="158"/>
      <c r="N1444" s="157"/>
      <c r="O1444" s="157"/>
      <c r="P1444" s="157"/>
      <c r="Q1444" s="157"/>
      <c r="R1444" s="158"/>
      <c r="S1444" s="158"/>
      <c r="T1444" s="158"/>
      <c r="U1444" s="158"/>
      <c r="V1444" s="158"/>
      <c r="W1444" s="158"/>
      <c r="X1444" s="158"/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251</v>
      </c>
      <c r="AH1444" s="147"/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ht="22.5" outlineLevel="1" x14ac:dyDescent="0.2">
      <c r="A1445" s="173">
        <v>222</v>
      </c>
      <c r="B1445" s="174" t="s">
        <v>1164</v>
      </c>
      <c r="C1445" s="184" t="s">
        <v>1165</v>
      </c>
      <c r="D1445" s="175" t="s">
        <v>373</v>
      </c>
      <c r="E1445" s="176">
        <v>5</v>
      </c>
      <c r="F1445" s="177"/>
      <c r="G1445" s="178">
        <f>ROUND(E1445*F1445,2)</f>
        <v>0</v>
      </c>
      <c r="H1445" s="177"/>
      <c r="I1445" s="178">
        <f>ROUND(E1445*H1445,2)</f>
        <v>0</v>
      </c>
      <c r="J1445" s="177"/>
      <c r="K1445" s="178">
        <f>ROUND(E1445*J1445,2)</f>
        <v>0</v>
      </c>
      <c r="L1445" s="178">
        <v>21</v>
      </c>
      <c r="M1445" s="178">
        <f>G1445*(1+L1445/100)</f>
        <v>0</v>
      </c>
      <c r="N1445" s="176">
        <v>0</v>
      </c>
      <c r="O1445" s="176">
        <f>ROUND(E1445*N1445,2)</f>
        <v>0</v>
      </c>
      <c r="P1445" s="176">
        <v>0</v>
      </c>
      <c r="Q1445" s="176">
        <f>ROUND(E1445*P1445,2)</f>
        <v>0</v>
      </c>
      <c r="R1445" s="178"/>
      <c r="S1445" s="178" t="s">
        <v>265</v>
      </c>
      <c r="T1445" s="179" t="s">
        <v>246</v>
      </c>
      <c r="U1445" s="158">
        <v>0</v>
      </c>
      <c r="V1445" s="158">
        <f>ROUND(E1445*U1445,2)</f>
        <v>0</v>
      </c>
      <c r="W1445" s="158"/>
      <c r="X1445" s="158" t="s">
        <v>304</v>
      </c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305</v>
      </c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">
      <c r="A1446" s="154"/>
      <c r="B1446" s="155"/>
      <c r="C1446" s="249"/>
      <c r="D1446" s="250"/>
      <c r="E1446" s="250"/>
      <c r="F1446" s="250"/>
      <c r="G1446" s="250"/>
      <c r="H1446" s="158"/>
      <c r="I1446" s="158"/>
      <c r="J1446" s="158"/>
      <c r="K1446" s="158"/>
      <c r="L1446" s="158"/>
      <c r="M1446" s="158"/>
      <c r="N1446" s="157"/>
      <c r="O1446" s="157"/>
      <c r="P1446" s="157"/>
      <c r="Q1446" s="157"/>
      <c r="R1446" s="158"/>
      <c r="S1446" s="158"/>
      <c r="T1446" s="158"/>
      <c r="U1446" s="158"/>
      <c r="V1446" s="158"/>
      <c r="W1446" s="158"/>
      <c r="X1446" s="158"/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251</v>
      </c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x14ac:dyDescent="0.2">
      <c r="A1447" s="163" t="s">
        <v>240</v>
      </c>
      <c r="B1447" s="164" t="s">
        <v>209</v>
      </c>
      <c r="C1447" s="183" t="s">
        <v>210</v>
      </c>
      <c r="D1447" s="165"/>
      <c r="E1447" s="166"/>
      <c r="F1447" s="167"/>
      <c r="G1447" s="167">
        <f>SUMIF(AG1448:AG1490,"&lt;&gt;NOR",G1448:G1490)</f>
        <v>0</v>
      </c>
      <c r="H1447" s="167"/>
      <c r="I1447" s="167">
        <f>SUM(I1448:I1490)</f>
        <v>0</v>
      </c>
      <c r="J1447" s="167"/>
      <c r="K1447" s="167">
        <f>SUM(K1448:K1490)</f>
        <v>0</v>
      </c>
      <c r="L1447" s="167"/>
      <c r="M1447" s="167">
        <f>SUM(M1448:M1490)</f>
        <v>0</v>
      </c>
      <c r="N1447" s="166"/>
      <c r="O1447" s="166">
        <f>SUM(O1448:O1490)</f>
        <v>0</v>
      </c>
      <c r="P1447" s="166"/>
      <c r="Q1447" s="166">
        <f>SUM(Q1448:Q1490)</f>
        <v>0</v>
      </c>
      <c r="R1447" s="167"/>
      <c r="S1447" s="167"/>
      <c r="T1447" s="168"/>
      <c r="U1447" s="162"/>
      <c r="V1447" s="162">
        <f>SUM(V1448:V1490)</f>
        <v>383.02</v>
      </c>
      <c r="W1447" s="162"/>
      <c r="X1447" s="162"/>
      <c r="AG1447" t="s">
        <v>241</v>
      </c>
    </row>
    <row r="1448" spans="1:60" ht="22.5" outlineLevel="1" x14ac:dyDescent="0.2">
      <c r="A1448" s="173">
        <v>223</v>
      </c>
      <c r="B1448" s="174" t="s">
        <v>1166</v>
      </c>
      <c r="C1448" s="184" t="s">
        <v>1167</v>
      </c>
      <c r="D1448" s="175" t="s">
        <v>324</v>
      </c>
      <c r="E1448" s="176">
        <v>169.33473000000001</v>
      </c>
      <c r="F1448" s="177"/>
      <c r="G1448" s="178">
        <f>ROUND(E1448*F1448,2)</f>
        <v>0</v>
      </c>
      <c r="H1448" s="177"/>
      <c r="I1448" s="178">
        <f>ROUND(E1448*H1448,2)</f>
        <v>0</v>
      </c>
      <c r="J1448" s="177"/>
      <c r="K1448" s="178">
        <f>ROUND(E1448*J1448,2)</f>
        <v>0</v>
      </c>
      <c r="L1448" s="178">
        <v>21</v>
      </c>
      <c r="M1448" s="178">
        <f>G1448*(1+L1448/100)</f>
        <v>0</v>
      </c>
      <c r="N1448" s="176">
        <v>0</v>
      </c>
      <c r="O1448" s="176">
        <f>ROUND(E1448*N1448,2)</f>
        <v>0</v>
      </c>
      <c r="P1448" s="176">
        <v>0</v>
      </c>
      <c r="Q1448" s="176">
        <f>ROUND(E1448*P1448,2)</f>
        <v>0</v>
      </c>
      <c r="R1448" s="178" t="s">
        <v>1168</v>
      </c>
      <c r="S1448" s="178" t="s">
        <v>245</v>
      </c>
      <c r="T1448" s="179" t="s">
        <v>310</v>
      </c>
      <c r="U1448" s="158">
        <v>0.28000000000000003</v>
      </c>
      <c r="V1448" s="158">
        <f>ROUND(E1448*U1448,2)</f>
        <v>47.41</v>
      </c>
      <c r="W1448" s="158"/>
      <c r="X1448" s="158" t="s">
        <v>1169</v>
      </c>
      <c r="Y1448" s="147"/>
      <c r="Z1448" s="147"/>
      <c r="AA1448" s="147"/>
      <c r="AB1448" s="147"/>
      <c r="AC1448" s="147"/>
      <c r="AD1448" s="147"/>
      <c r="AE1448" s="147"/>
      <c r="AF1448" s="147"/>
      <c r="AG1448" s="147" t="s">
        <v>1170</v>
      </c>
      <c r="AH1448" s="147"/>
      <c r="AI1448" s="147"/>
      <c r="AJ1448" s="147"/>
      <c r="AK1448" s="147"/>
      <c r="AL1448" s="147"/>
      <c r="AM1448" s="147"/>
      <c r="AN1448" s="147"/>
      <c r="AO1448" s="147"/>
      <c r="AP1448" s="147"/>
      <c r="AQ1448" s="147"/>
      <c r="AR1448" s="147"/>
      <c r="AS1448" s="147"/>
      <c r="AT1448" s="147"/>
      <c r="AU1448" s="147"/>
      <c r="AV1448" s="147"/>
      <c r="AW1448" s="147"/>
      <c r="AX1448" s="147"/>
      <c r="AY1448" s="147"/>
      <c r="AZ1448" s="147"/>
      <c r="BA1448" s="147"/>
      <c r="BB1448" s="147"/>
      <c r="BC1448" s="147"/>
      <c r="BD1448" s="147"/>
      <c r="BE1448" s="147"/>
      <c r="BF1448" s="147"/>
      <c r="BG1448" s="147"/>
      <c r="BH1448" s="147"/>
    </row>
    <row r="1449" spans="1:60" outlineLevel="1" x14ac:dyDescent="0.2">
      <c r="A1449" s="154"/>
      <c r="B1449" s="155"/>
      <c r="C1449" s="260" t="s">
        <v>1171</v>
      </c>
      <c r="D1449" s="261"/>
      <c r="E1449" s="261"/>
      <c r="F1449" s="261"/>
      <c r="G1449" s="261"/>
      <c r="H1449" s="158"/>
      <c r="I1449" s="158"/>
      <c r="J1449" s="158"/>
      <c r="K1449" s="158"/>
      <c r="L1449" s="158"/>
      <c r="M1449" s="158"/>
      <c r="N1449" s="157"/>
      <c r="O1449" s="157"/>
      <c r="P1449" s="157"/>
      <c r="Q1449" s="157"/>
      <c r="R1449" s="158"/>
      <c r="S1449" s="158"/>
      <c r="T1449" s="158"/>
      <c r="U1449" s="158"/>
      <c r="V1449" s="158"/>
      <c r="W1449" s="158"/>
      <c r="X1449" s="158"/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318</v>
      </c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">
      <c r="A1450" s="154"/>
      <c r="B1450" s="155"/>
      <c r="C1450" s="247" t="s">
        <v>1172</v>
      </c>
      <c r="D1450" s="248"/>
      <c r="E1450" s="248"/>
      <c r="F1450" s="248"/>
      <c r="G1450" s="248"/>
      <c r="H1450" s="158"/>
      <c r="I1450" s="158"/>
      <c r="J1450" s="158"/>
      <c r="K1450" s="158"/>
      <c r="L1450" s="158"/>
      <c r="M1450" s="158"/>
      <c r="N1450" s="157"/>
      <c r="O1450" s="157"/>
      <c r="P1450" s="157"/>
      <c r="Q1450" s="157"/>
      <c r="R1450" s="158"/>
      <c r="S1450" s="158"/>
      <c r="T1450" s="158"/>
      <c r="U1450" s="158"/>
      <c r="V1450" s="158"/>
      <c r="W1450" s="158"/>
      <c r="X1450" s="158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250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outlineLevel="1" x14ac:dyDescent="0.2">
      <c r="A1451" s="154"/>
      <c r="B1451" s="155"/>
      <c r="C1451" s="247" t="s">
        <v>1173</v>
      </c>
      <c r="D1451" s="248"/>
      <c r="E1451" s="248"/>
      <c r="F1451" s="248"/>
      <c r="G1451" s="248"/>
      <c r="H1451" s="158"/>
      <c r="I1451" s="158"/>
      <c r="J1451" s="158"/>
      <c r="K1451" s="158"/>
      <c r="L1451" s="158"/>
      <c r="M1451" s="158"/>
      <c r="N1451" s="157"/>
      <c r="O1451" s="157"/>
      <c r="P1451" s="157"/>
      <c r="Q1451" s="157"/>
      <c r="R1451" s="158"/>
      <c r="S1451" s="158"/>
      <c r="T1451" s="158"/>
      <c r="U1451" s="158"/>
      <c r="V1451" s="158"/>
      <c r="W1451" s="158"/>
      <c r="X1451" s="158"/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250</v>
      </c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ht="22.5" outlineLevel="1" x14ac:dyDescent="0.2">
      <c r="A1452" s="154"/>
      <c r="B1452" s="155"/>
      <c r="C1452" s="247" t="s">
        <v>1174</v>
      </c>
      <c r="D1452" s="248"/>
      <c r="E1452" s="248"/>
      <c r="F1452" s="248"/>
      <c r="G1452" s="248"/>
      <c r="H1452" s="158"/>
      <c r="I1452" s="158"/>
      <c r="J1452" s="158"/>
      <c r="K1452" s="158"/>
      <c r="L1452" s="158"/>
      <c r="M1452" s="158"/>
      <c r="N1452" s="157"/>
      <c r="O1452" s="157"/>
      <c r="P1452" s="157"/>
      <c r="Q1452" s="157"/>
      <c r="R1452" s="158"/>
      <c r="S1452" s="158"/>
      <c r="T1452" s="158"/>
      <c r="U1452" s="158"/>
      <c r="V1452" s="158"/>
      <c r="W1452" s="158"/>
      <c r="X1452" s="158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250</v>
      </c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80" t="str">
        <f>C1452</f>
        <v>- při vodorovné dopravě po vodě : vyložení na hromady na suchu nebo na přeložení na dopravní prostředek na suchu do 15 m vodorovně a současně do 4 m svisle,</v>
      </c>
      <c r="BB1452" s="147"/>
      <c r="BC1452" s="147"/>
      <c r="BD1452" s="147"/>
      <c r="BE1452" s="147"/>
      <c r="BF1452" s="147"/>
      <c r="BG1452" s="147"/>
      <c r="BH1452" s="147"/>
    </row>
    <row r="1453" spans="1:60" outlineLevel="1" x14ac:dyDescent="0.2">
      <c r="A1453" s="154"/>
      <c r="B1453" s="155"/>
      <c r="C1453" s="247" t="s">
        <v>1175</v>
      </c>
      <c r="D1453" s="248"/>
      <c r="E1453" s="248"/>
      <c r="F1453" s="248"/>
      <c r="G1453" s="248"/>
      <c r="H1453" s="158"/>
      <c r="I1453" s="158"/>
      <c r="J1453" s="158"/>
      <c r="K1453" s="158"/>
      <c r="L1453" s="158"/>
      <c r="M1453" s="158"/>
      <c r="N1453" s="157"/>
      <c r="O1453" s="157"/>
      <c r="P1453" s="157"/>
      <c r="Q1453" s="157"/>
      <c r="R1453" s="158"/>
      <c r="S1453" s="158"/>
      <c r="T1453" s="158"/>
      <c r="U1453" s="158"/>
      <c r="V1453" s="158"/>
      <c r="W1453" s="158"/>
      <c r="X1453" s="158"/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250</v>
      </c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">
      <c r="A1454" s="154"/>
      <c r="B1454" s="155"/>
      <c r="C1454" s="185" t="s">
        <v>1176</v>
      </c>
      <c r="D1454" s="160"/>
      <c r="E1454" s="161"/>
      <c r="F1454" s="158"/>
      <c r="G1454" s="158"/>
      <c r="H1454" s="158"/>
      <c r="I1454" s="158"/>
      <c r="J1454" s="158"/>
      <c r="K1454" s="158"/>
      <c r="L1454" s="158"/>
      <c r="M1454" s="158"/>
      <c r="N1454" s="157"/>
      <c r="O1454" s="157"/>
      <c r="P1454" s="157"/>
      <c r="Q1454" s="157"/>
      <c r="R1454" s="158"/>
      <c r="S1454" s="158"/>
      <c r="T1454" s="158"/>
      <c r="U1454" s="158"/>
      <c r="V1454" s="158"/>
      <c r="W1454" s="158"/>
      <c r="X1454" s="158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299</v>
      </c>
      <c r="AH1454" s="147">
        <v>0</v>
      </c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ht="22.5" outlineLevel="1" x14ac:dyDescent="0.2">
      <c r="A1455" s="154"/>
      <c r="B1455" s="155"/>
      <c r="C1455" s="185" t="s">
        <v>1177</v>
      </c>
      <c r="D1455" s="160"/>
      <c r="E1455" s="161"/>
      <c r="F1455" s="158"/>
      <c r="G1455" s="158"/>
      <c r="H1455" s="158"/>
      <c r="I1455" s="158"/>
      <c r="J1455" s="158"/>
      <c r="K1455" s="158"/>
      <c r="L1455" s="158"/>
      <c r="M1455" s="158"/>
      <c r="N1455" s="157"/>
      <c r="O1455" s="157"/>
      <c r="P1455" s="157"/>
      <c r="Q1455" s="157"/>
      <c r="R1455" s="158"/>
      <c r="S1455" s="158"/>
      <c r="T1455" s="158"/>
      <c r="U1455" s="158"/>
      <c r="V1455" s="158"/>
      <c r="W1455" s="158"/>
      <c r="X1455" s="158"/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299</v>
      </c>
      <c r="AH1455" s="147">
        <v>0</v>
      </c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">
      <c r="A1456" s="154"/>
      <c r="B1456" s="155"/>
      <c r="C1456" s="185" t="s">
        <v>1178</v>
      </c>
      <c r="D1456" s="160"/>
      <c r="E1456" s="161"/>
      <c r="F1456" s="158"/>
      <c r="G1456" s="158"/>
      <c r="H1456" s="158"/>
      <c r="I1456" s="158"/>
      <c r="J1456" s="158"/>
      <c r="K1456" s="158"/>
      <c r="L1456" s="158"/>
      <c r="M1456" s="158"/>
      <c r="N1456" s="157"/>
      <c r="O1456" s="157"/>
      <c r="P1456" s="157"/>
      <c r="Q1456" s="157"/>
      <c r="R1456" s="158"/>
      <c r="S1456" s="158"/>
      <c r="T1456" s="158"/>
      <c r="U1456" s="158"/>
      <c r="V1456" s="158"/>
      <c r="W1456" s="158"/>
      <c r="X1456" s="158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299</v>
      </c>
      <c r="AH1456" s="147">
        <v>0</v>
      </c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outlineLevel="1" x14ac:dyDescent="0.2">
      <c r="A1457" s="154"/>
      <c r="B1457" s="155"/>
      <c r="C1457" s="185" t="s">
        <v>1179</v>
      </c>
      <c r="D1457" s="160"/>
      <c r="E1457" s="161">
        <v>169.33473000000001</v>
      </c>
      <c r="F1457" s="158"/>
      <c r="G1457" s="158"/>
      <c r="H1457" s="158"/>
      <c r="I1457" s="158"/>
      <c r="J1457" s="158"/>
      <c r="K1457" s="158"/>
      <c r="L1457" s="158"/>
      <c r="M1457" s="158"/>
      <c r="N1457" s="157"/>
      <c r="O1457" s="157"/>
      <c r="P1457" s="157"/>
      <c r="Q1457" s="157"/>
      <c r="R1457" s="158"/>
      <c r="S1457" s="158"/>
      <c r="T1457" s="158"/>
      <c r="U1457" s="158"/>
      <c r="V1457" s="158"/>
      <c r="W1457" s="158"/>
      <c r="X1457" s="158"/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299</v>
      </c>
      <c r="AH1457" s="147">
        <v>0</v>
      </c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1" x14ac:dyDescent="0.2">
      <c r="A1458" s="154"/>
      <c r="B1458" s="155"/>
      <c r="C1458" s="245"/>
      <c r="D1458" s="246"/>
      <c r="E1458" s="246"/>
      <c r="F1458" s="246"/>
      <c r="G1458" s="246"/>
      <c r="H1458" s="158"/>
      <c r="I1458" s="158"/>
      <c r="J1458" s="158"/>
      <c r="K1458" s="158"/>
      <c r="L1458" s="158"/>
      <c r="M1458" s="158"/>
      <c r="N1458" s="157"/>
      <c r="O1458" s="157"/>
      <c r="P1458" s="157"/>
      <c r="Q1458" s="157"/>
      <c r="R1458" s="158"/>
      <c r="S1458" s="158"/>
      <c r="T1458" s="158"/>
      <c r="U1458" s="158"/>
      <c r="V1458" s="158"/>
      <c r="W1458" s="158"/>
      <c r="X1458" s="158"/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251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outlineLevel="1" x14ac:dyDescent="0.2">
      <c r="A1459" s="173">
        <v>224</v>
      </c>
      <c r="B1459" s="174" t="s">
        <v>1180</v>
      </c>
      <c r="C1459" s="184" t="s">
        <v>1181</v>
      </c>
      <c r="D1459" s="175" t="s">
        <v>324</v>
      </c>
      <c r="E1459" s="176">
        <v>169.33473000000001</v>
      </c>
      <c r="F1459" s="177"/>
      <c r="G1459" s="178">
        <f>ROUND(E1459*F1459,2)</f>
        <v>0</v>
      </c>
      <c r="H1459" s="177"/>
      <c r="I1459" s="178">
        <f>ROUND(E1459*H1459,2)</f>
        <v>0</v>
      </c>
      <c r="J1459" s="177"/>
      <c r="K1459" s="178">
        <f>ROUND(E1459*J1459,2)</f>
        <v>0</v>
      </c>
      <c r="L1459" s="178">
        <v>21</v>
      </c>
      <c r="M1459" s="178">
        <f>G1459*(1+L1459/100)</f>
        <v>0</v>
      </c>
      <c r="N1459" s="176">
        <v>0</v>
      </c>
      <c r="O1459" s="176">
        <f>ROUND(E1459*N1459,2)</f>
        <v>0</v>
      </c>
      <c r="P1459" s="176">
        <v>0</v>
      </c>
      <c r="Q1459" s="176">
        <f>ROUND(E1459*P1459,2)</f>
        <v>0</v>
      </c>
      <c r="R1459" s="178" t="s">
        <v>681</v>
      </c>
      <c r="S1459" s="178" t="s">
        <v>245</v>
      </c>
      <c r="T1459" s="179" t="s">
        <v>310</v>
      </c>
      <c r="U1459" s="158">
        <v>0.49</v>
      </c>
      <c r="V1459" s="158">
        <f>ROUND(E1459*U1459,2)</f>
        <v>82.97</v>
      </c>
      <c r="W1459" s="158"/>
      <c r="X1459" s="158" t="s">
        <v>1169</v>
      </c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1170</v>
      </c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">
      <c r="A1460" s="154"/>
      <c r="B1460" s="155"/>
      <c r="C1460" s="251" t="s">
        <v>1182</v>
      </c>
      <c r="D1460" s="252"/>
      <c r="E1460" s="252"/>
      <c r="F1460" s="252"/>
      <c r="G1460" s="252"/>
      <c r="H1460" s="158"/>
      <c r="I1460" s="158"/>
      <c r="J1460" s="158"/>
      <c r="K1460" s="158"/>
      <c r="L1460" s="158"/>
      <c r="M1460" s="158"/>
      <c r="N1460" s="157"/>
      <c r="O1460" s="157"/>
      <c r="P1460" s="157"/>
      <c r="Q1460" s="157"/>
      <c r="R1460" s="158"/>
      <c r="S1460" s="158"/>
      <c r="T1460" s="158"/>
      <c r="U1460" s="158"/>
      <c r="V1460" s="158"/>
      <c r="W1460" s="158"/>
      <c r="X1460" s="158"/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250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outlineLevel="1" x14ac:dyDescent="0.2">
      <c r="A1461" s="154"/>
      <c r="B1461" s="155"/>
      <c r="C1461" s="185" t="s">
        <v>1176</v>
      </c>
      <c r="D1461" s="160"/>
      <c r="E1461" s="161"/>
      <c r="F1461" s="158"/>
      <c r="G1461" s="158"/>
      <c r="H1461" s="158"/>
      <c r="I1461" s="158"/>
      <c r="J1461" s="158"/>
      <c r="K1461" s="158"/>
      <c r="L1461" s="158"/>
      <c r="M1461" s="158"/>
      <c r="N1461" s="157"/>
      <c r="O1461" s="157"/>
      <c r="P1461" s="157"/>
      <c r="Q1461" s="157"/>
      <c r="R1461" s="158"/>
      <c r="S1461" s="158"/>
      <c r="T1461" s="158"/>
      <c r="U1461" s="158"/>
      <c r="V1461" s="158"/>
      <c r="W1461" s="158"/>
      <c r="X1461" s="158"/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299</v>
      </c>
      <c r="AH1461" s="147">
        <v>0</v>
      </c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ht="22.5" outlineLevel="1" x14ac:dyDescent="0.2">
      <c r="A1462" s="154"/>
      <c r="B1462" s="155"/>
      <c r="C1462" s="185" t="s">
        <v>1177</v>
      </c>
      <c r="D1462" s="160"/>
      <c r="E1462" s="161"/>
      <c r="F1462" s="158"/>
      <c r="G1462" s="158"/>
      <c r="H1462" s="158"/>
      <c r="I1462" s="158"/>
      <c r="J1462" s="158"/>
      <c r="K1462" s="158"/>
      <c r="L1462" s="158"/>
      <c r="M1462" s="158"/>
      <c r="N1462" s="157"/>
      <c r="O1462" s="157"/>
      <c r="P1462" s="157"/>
      <c r="Q1462" s="157"/>
      <c r="R1462" s="158"/>
      <c r="S1462" s="158"/>
      <c r="T1462" s="158"/>
      <c r="U1462" s="158"/>
      <c r="V1462" s="158"/>
      <c r="W1462" s="158"/>
      <c r="X1462" s="158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299</v>
      </c>
      <c r="AH1462" s="147">
        <v>0</v>
      </c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outlineLevel="1" x14ac:dyDescent="0.2">
      <c r="A1463" s="154"/>
      <c r="B1463" s="155"/>
      <c r="C1463" s="185" t="s">
        <v>1178</v>
      </c>
      <c r="D1463" s="160"/>
      <c r="E1463" s="161"/>
      <c r="F1463" s="158"/>
      <c r="G1463" s="158"/>
      <c r="H1463" s="158"/>
      <c r="I1463" s="158"/>
      <c r="J1463" s="158"/>
      <c r="K1463" s="158"/>
      <c r="L1463" s="158"/>
      <c r="M1463" s="158"/>
      <c r="N1463" s="157"/>
      <c r="O1463" s="157"/>
      <c r="P1463" s="157"/>
      <c r="Q1463" s="157"/>
      <c r="R1463" s="158"/>
      <c r="S1463" s="158"/>
      <c r="T1463" s="158"/>
      <c r="U1463" s="158"/>
      <c r="V1463" s="158"/>
      <c r="W1463" s="158"/>
      <c r="X1463" s="158"/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299</v>
      </c>
      <c r="AH1463" s="147">
        <v>0</v>
      </c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">
      <c r="A1464" s="154"/>
      <c r="B1464" s="155"/>
      <c r="C1464" s="185" t="s">
        <v>1179</v>
      </c>
      <c r="D1464" s="160"/>
      <c r="E1464" s="161">
        <v>169.33473000000001</v>
      </c>
      <c r="F1464" s="158"/>
      <c r="G1464" s="158"/>
      <c r="H1464" s="158"/>
      <c r="I1464" s="158"/>
      <c r="J1464" s="158"/>
      <c r="K1464" s="158"/>
      <c r="L1464" s="158"/>
      <c r="M1464" s="158"/>
      <c r="N1464" s="157"/>
      <c r="O1464" s="157"/>
      <c r="P1464" s="157"/>
      <c r="Q1464" s="157"/>
      <c r="R1464" s="158"/>
      <c r="S1464" s="158"/>
      <c r="T1464" s="158"/>
      <c r="U1464" s="158"/>
      <c r="V1464" s="158"/>
      <c r="W1464" s="158"/>
      <c r="X1464" s="158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299</v>
      </c>
      <c r="AH1464" s="147">
        <v>0</v>
      </c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outlineLevel="1" x14ac:dyDescent="0.2">
      <c r="A1465" s="154"/>
      <c r="B1465" s="155"/>
      <c r="C1465" s="245"/>
      <c r="D1465" s="246"/>
      <c r="E1465" s="246"/>
      <c r="F1465" s="246"/>
      <c r="G1465" s="246"/>
      <c r="H1465" s="158"/>
      <c r="I1465" s="158"/>
      <c r="J1465" s="158"/>
      <c r="K1465" s="158"/>
      <c r="L1465" s="158"/>
      <c r="M1465" s="158"/>
      <c r="N1465" s="157"/>
      <c r="O1465" s="157"/>
      <c r="P1465" s="157"/>
      <c r="Q1465" s="157"/>
      <c r="R1465" s="158"/>
      <c r="S1465" s="158"/>
      <c r="T1465" s="158"/>
      <c r="U1465" s="158"/>
      <c r="V1465" s="158"/>
      <c r="W1465" s="158"/>
      <c r="X1465" s="158"/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251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">
      <c r="A1466" s="173">
        <v>225</v>
      </c>
      <c r="B1466" s="174" t="s">
        <v>1183</v>
      </c>
      <c r="C1466" s="184" t="s">
        <v>1184</v>
      </c>
      <c r="D1466" s="175" t="s">
        <v>324</v>
      </c>
      <c r="E1466" s="176">
        <v>3217.3599599999998</v>
      </c>
      <c r="F1466" s="177"/>
      <c r="G1466" s="178">
        <f>ROUND(E1466*F1466,2)</f>
        <v>0</v>
      </c>
      <c r="H1466" s="177"/>
      <c r="I1466" s="178">
        <f>ROUND(E1466*H1466,2)</f>
        <v>0</v>
      </c>
      <c r="J1466" s="177"/>
      <c r="K1466" s="178">
        <f>ROUND(E1466*J1466,2)</f>
        <v>0</v>
      </c>
      <c r="L1466" s="178">
        <v>21</v>
      </c>
      <c r="M1466" s="178">
        <f>G1466*(1+L1466/100)</f>
        <v>0</v>
      </c>
      <c r="N1466" s="176">
        <v>0</v>
      </c>
      <c r="O1466" s="176">
        <f>ROUND(E1466*N1466,2)</f>
        <v>0</v>
      </c>
      <c r="P1466" s="176">
        <v>0</v>
      </c>
      <c r="Q1466" s="176">
        <f>ROUND(E1466*P1466,2)</f>
        <v>0</v>
      </c>
      <c r="R1466" s="178" t="s">
        <v>681</v>
      </c>
      <c r="S1466" s="178" t="s">
        <v>245</v>
      </c>
      <c r="T1466" s="179" t="s">
        <v>310</v>
      </c>
      <c r="U1466" s="158">
        <v>0</v>
      </c>
      <c r="V1466" s="158">
        <f>ROUND(E1466*U1466,2)</f>
        <v>0</v>
      </c>
      <c r="W1466" s="158"/>
      <c r="X1466" s="158" t="s">
        <v>1169</v>
      </c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1170</v>
      </c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outlineLevel="1" x14ac:dyDescent="0.2">
      <c r="A1467" s="154"/>
      <c r="B1467" s="155"/>
      <c r="C1467" s="185" t="s">
        <v>1176</v>
      </c>
      <c r="D1467" s="160"/>
      <c r="E1467" s="161"/>
      <c r="F1467" s="158"/>
      <c r="G1467" s="158"/>
      <c r="H1467" s="158"/>
      <c r="I1467" s="158"/>
      <c r="J1467" s="158"/>
      <c r="K1467" s="158"/>
      <c r="L1467" s="158"/>
      <c r="M1467" s="158"/>
      <c r="N1467" s="157"/>
      <c r="O1467" s="157"/>
      <c r="P1467" s="157"/>
      <c r="Q1467" s="157"/>
      <c r="R1467" s="158"/>
      <c r="S1467" s="158"/>
      <c r="T1467" s="158"/>
      <c r="U1467" s="158"/>
      <c r="V1467" s="158"/>
      <c r="W1467" s="158"/>
      <c r="X1467" s="158"/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299</v>
      </c>
      <c r="AH1467" s="147">
        <v>0</v>
      </c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ht="22.5" outlineLevel="1" x14ac:dyDescent="0.2">
      <c r="A1468" s="154"/>
      <c r="B1468" s="155"/>
      <c r="C1468" s="185" t="s">
        <v>1177</v>
      </c>
      <c r="D1468" s="160"/>
      <c r="E1468" s="161"/>
      <c r="F1468" s="158"/>
      <c r="G1468" s="158"/>
      <c r="H1468" s="158"/>
      <c r="I1468" s="158"/>
      <c r="J1468" s="158"/>
      <c r="K1468" s="158"/>
      <c r="L1468" s="158"/>
      <c r="M1468" s="158"/>
      <c r="N1468" s="157"/>
      <c r="O1468" s="157"/>
      <c r="P1468" s="157"/>
      <c r="Q1468" s="157"/>
      <c r="R1468" s="158"/>
      <c r="S1468" s="158"/>
      <c r="T1468" s="158"/>
      <c r="U1468" s="158"/>
      <c r="V1468" s="158"/>
      <c r="W1468" s="158"/>
      <c r="X1468" s="158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299</v>
      </c>
      <c r="AH1468" s="147">
        <v>0</v>
      </c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outlineLevel="1" x14ac:dyDescent="0.2">
      <c r="A1469" s="154"/>
      <c r="B1469" s="155"/>
      <c r="C1469" s="185" t="s">
        <v>1178</v>
      </c>
      <c r="D1469" s="160"/>
      <c r="E1469" s="161"/>
      <c r="F1469" s="158"/>
      <c r="G1469" s="158"/>
      <c r="H1469" s="158"/>
      <c r="I1469" s="158"/>
      <c r="J1469" s="158"/>
      <c r="K1469" s="158"/>
      <c r="L1469" s="158"/>
      <c r="M1469" s="158"/>
      <c r="N1469" s="157"/>
      <c r="O1469" s="157"/>
      <c r="P1469" s="157"/>
      <c r="Q1469" s="157"/>
      <c r="R1469" s="158"/>
      <c r="S1469" s="158"/>
      <c r="T1469" s="158"/>
      <c r="U1469" s="158"/>
      <c r="V1469" s="158"/>
      <c r="W1469" s="158"/>
      <c r="X1469" s="158"/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299</v>
      </c>
      <c r="AH1469" s="147">
        <v>0</v>
      </c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">
      <c r="A1470" s="154"/>
      <c r="B1470" s="155"/>
      <c r="C1470" s="185" t="s">
        <v>1185</v>
      </c>
      <c r="D1470" s="160"/>
      <c r="E1470" s="161">
        <v>3217.3599599999998</v>
      </c>
      <c r="F1470" s="158"/>
      <c r="G1470" s="158"/>
      <c r="H1470" s="158"/>
      <c r="I1470" s="158"/>
      <c r="J1470" s="158"/>
      <c r="K1470" s="158"/>
      <c r="L1470" s="158"/>
      <c r="M1470" s="158"/>
      <c r="N1470" s="157"/>
      <c r="O1470" s="157"/>
      <c r="P1470" s="157"/>
      <c r="Q1470" s="157"/>
      <c r="R1470" s="158"/>
      <c r="S1470" s="158"/>
      <c r="T1470" s="158"/>
      <c r="U1470" s="158"/>
      <c r="V1470" s="158"/>
      <c r="W1470" s="158"/>
      <c r="X1470" s="158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299</v>
      </c>
      <c r="AH1470" s="147">
        <v>0</v>
      </c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outlineLevel="1" x14ac:dyDescent="0.2">
      <c r="A1471" s="154"/>
      <c r="B1471" s="155"/>
      <c r="C1471" s="245"/>
      <c r="D1471" s="246"/>
      <c r="E1471" s="246"/>
      <c r="F1471" s="246"/>
      <c r="G1471" s="246"/>
      <c r="H1471" s="158"/>
      <c r="I1471" s="158"/>
      <c r="J1471" s="158"/>
      <c r="K1471" s="158"/>
      <c r="L1471" s="158"/>
      <c r="M1471" s="158"/>
      <c r="N1471" s="157"/>
      <c r="O1471" s="157"/>
      <c r="P1471" s="157"/>
      <c r="Q1471" s="157"/>
      <c r="R1471" s="158"/>
      <c r="S1471" s="158"/>
      <c r="T1471" s="158"/>
      <c r="U1471" s="158"/>
      <c r="V1471" s="158"/>
      <c r="W1471" s="158"/>
      <c r="X1471" s="158"/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251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">
      <c r="A1472" s="173">
        <v>226</v>
      </c>
      <c r="B1472" s="174" t="s">
        <v>1186</v>
      </c>
      <c r="C1472" s="184" t="s">
        <v>1187</v>
      </c>
      <c r="D1472" s="175" t="s">
        <v>324</v>
      </c>
      <c r="E1472" s="176">
        <v>169.33473000000001</v>
      </c>
      <c r="F1472" s="177"/>
      <c r="G1472" s="178">
        <f>ROUND(E1472*F1472,2)</f>
        <v>0</v>
      </c>
      <c r="H1472" s="177"/>
      <c r="I1472" s="178">
        <f>ROUND(E1472*H1472,2)</f>
        <v>0</v>
      </c>
      <c r="J1472" s="177"/>
      <c r="K1472" s="178">
        <f>ROUND(E1472*J1472,2)</f>
        <v>0</v>
      </c>
      <c r="L1472" s="178">
        <v>21</v>
      </c>
      <c r="M1472" s="178">
        <f>G1472*(1+L1472/100)</f>
        <v>0</v>
      </c>
      <c r="N1472" s="176">
        <v>0</v>
      </c>
      <c r="O1472" s="176">
        <f>ROUND(E1472*N1472,2)</f>
        <v>0</v>
      </c>
      <c r="P1472" s="176">
        <v>0</v>
      </c>
      <c r="Q1472" s="176">
        <f>ROUND(E1472*P1472,2)</f>
        <v>0</v>
      </c>
      <c r="R1472" s="178" t="s">
        <v>681</v>
      </c>
      <c r="S1472" s="178" t="s">
        <v>245</v>
      </c>
      <c r="T1472" s="179" t="s">
        <v>310</v>
      </c>
      <c r="U1472" s="158">
        <v>0.94199999999999995</v>
      </c>
      <c r="V1472" s="158">
        <f>ROUND(E1472*U1472,2)</f>
        <v>159.51</v>
      </c>
      <c r="W1472" s="158"/>
      <c r="X1472" s="158" t="s">
        <v>1169</v>
      </c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1170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outlineLevel="1" x14ac:dyDescent="0.2">
      <c r="A1473" s="154"/>
      <c r="B1473" s="155"/>
      <c r="C1473" s="251" t="s">
        <v>1188</v>
      </c>
      <c r="D1473" s="252"/>
      <c r="E1473" s="252"/>
      <c r="F1473" s="252"/>
      <c r="G1473" s="252"/>
      <c r="H1473" s="158"/>
      <c r="I1473" s="158"/>
      <c r="J1473" s="158"/>
      <c r="K1473" s="158"/>
      <c r="L1473" s="158"/>
      <c r="M1473" s="158"/>
      <c r="N1473" s="157"/>
      <c r="O1473" s="157"/>
      <c r="P1473" s="157"/>
      <c r="Q1473" s="157"/>
      <c r="R1473" s="158"/>
      <c r="S1473" s="158"/>
      <c r="T1473" s="158"/>
      <c r="U1473" s="158"/>
      <c r="V1473" s="158"/>
      <c r="W1473" s="158"/>
      <c r="X1473" s="158"/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250</v>
      </c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">
      <c r="A1474" s="154"/>
      <c r="B1474" s="155"/>
      <c r="C1474" s="185" t="s">
        <v>1176</v>
      </c>
      <c r="D1474" s="160"/>
      <c r="E1474" s="161"/>
      <c r="F1474" s="158"/>
      <c r="G1474" s="158"/>
      <c r="H1474" s="158"/>
      <c r="I1474" s="158"/>
      <c r="J1474" s="158"/>
      <c r="K1474" s="158"/>
      <c r="L1474" s="158"/>
      <c r="M1474" s="158"/>
      <c r="N1474" s="157"/>
      <c r="O1474" s="157"/>
      <c r="P1474" s="157"/>
      <c r="Q1474" s="157"/>
      <c r="R1474" s="158"/>
      <c r="S1474" s="158"/>
      <c r="T1474" s="158"/>
      <c r="U1474" s="158"/>
      <c r="V1474" s="158"/>
      <c r="W1474" s="158"/>
      <c r="X1474" s="158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299</v>
      </c>
      <c r="AH1474" s="147">
        <v>0</v>
      </c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ht="22.5" outlineLevel="1" x14ac:dyDescent="0.2">
      <c r="A1475" s="154"/>
      <c r="B1475" s="155"/>
      <c r="C1475" s="185" t="s">
        <v>1177</v>
      </c>
      <c r="D1475" s="160"/>
      <c r="E1475" s="161"/>
      <c r="F1475" s="158"/>
      <c r="G1475" s="158"/>
      <c r="H1475" s="158"/>
      <c r="I1475" s="158"/>
      <c r="J1475" s="158"/>
      <c r="K1475" s="158"/>
      <c r="L1475" s="158"/>
      <c r="M1475" s="158"/>
      <c r="N1475" s="157"/>
      <c r="O1475" s="157"/>
      <c r="P1475" s="157"/>
      <c r="Q1475" s="157"/>
      <c r="R1475" s="158"/>
      <c r="S1475" s="158"/>
      <c r="T1475" s="158"/>
      <c r="U1475" s="158"/>
      <c r="V1475" s="158"/>
      <c r="W1475" s="158"/>
      <c r="X1475" s="158"/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299</v>
      </c>
      <c r="AH1475" s="147">
        <v>0</v>
      </c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1" x14ac:dyDescent="0.2">
      <c r="A1476" s="154"/>
      <c r="B1476" s="155"/>
      <c r="C1476" s="185" t="s">
        <v>1178</v>
      </c>
      <c r="D1476" s="160"/>
      <c r="E1476" s="161"/>
      <c r="F1476" s="158"/>
      <c r="G1476" s="158"/>
      <c r="H1476" s="158"/>
      <c r="I1476" s="158"/>
      <c r="J1476" s="158"/>
      <c r="K1476" s="158"/>
      <c r="L1476" s="158"/>
      <c r="M1476" s="158"/>
      <c r="N1476" s="157"/>
      <c r="O1476" s="157"/>
      <c r="P1476" s="157"/>
      <c r="Q1476" s="157"/>
      <c r="R1476" s="158"/>
      <c r="S1476" s="158"/>
      <c r="T1476" s="158"/>
      <c r="U1476" s="158"/>
      <c r="V1476" s="158"/>
      <c r="W1476" s="158"/>
      <c r="X1476" s="158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299</v>
      </c>
      <c r="AH1476" s="147">
        <v>0</v>
      </c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outlineLevel="1" x14ac:dyDescent="0.2">
      <c r="A1477" s="154"/>
      <c r="B1477" s="155"/>
      <c r="C1477" s="185" t="s">
        <v>1179</v>
      </c>
      <c r="D1477" s="160"/>
      <c r="E1477" s="161">
        <v>169.33473000000001</v>
      </c>
      <c r="F1477" s="158"/>
      <c r="G1477" s="158"/>
      <c r="H1477" s="158"/>
      <c r="I1477" s="158"/>
      <c r="J1477" s="158"/>
      <c r="K1477" s="158"/>
      <c r="L1477" s="158"/>
      <c r="M1477" s="158"/>
      <c r="N1477" s="157"/>
      <c r="O1477" s="157"/>
      <c r="P1477" s="157"/>
      <c r="Q1477" s="157"/>
      <c r="R1477" s="158"/>
      <c r="S1477" s="158"/>
      <c r="T1477" s="158"/>
      <c r="U1477" s="158"/>
      <c r="V1477" s="158"/>
      <c r="W1477" s="158"/>
      <c r="X1477" s="158"/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299</v>
      </c>
      <c r="AH1477" s="147">
        <v>0</v>
      </c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">
      <c r="A1478" s="154"/>
      <c r="B1478" s="155"/>
      <c r="C1478" s="245"/>
      <c r="D1478" s="246"/>
      <c r="E1478" s="246"/>
      <c r="F1478" s="246"/>
      <c r="G1478" s="246"/>
      <c r="H1478" s="158"/>
      <c r="I1478" s="158"/>
      <c r="J1478" s="158"/>
      <c r="K1478" s="158"/>
      <c r="L1478" s="158"/>
      <c r="M1478" s="158"/>
      <c r="N1478" s="157"/>
      <c r="O1478" s="157"/>
      <c r="P1478" s="157"/>
      <c r="Q1478" s="157"/>
      <c r="R1478" s="158"/>
      <c r="S1478" s="158"/>
      <c r="T1478" s="158"/>
      <c r="U1478" s="158"/>
      <c r="V1478" s="158"/>
      <c r="W1478" s="158"/>
      <c r="X1478" s="158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251</v>
      </c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ht="22.5" outlineLevel="1" x14ac:dyDescent="0.2">
      <c r="A1479" s="173">
        <v>227</v>
      </c>
      <c r="B1479" s="174" t="s">
        <v>1189</v>
      </c>
      <c r="C1479" s="184" t="s">
        <v>1190</v>
      </c>
      <c r="D1479" s="175" t="s">
        <v>324</v>
      </c>
      <c r="E1479" s="176">
        <v>846.67367000000002</v>
      </c>
      <c r="F1479" s="177"/>
      <c r="G1479" s="178">
        <f>ROUND(E1479*F1479,2)</f>
        <v>0</v>
      </c>
      <c r="H1479" s="177"/>
      <c r="I1479" s="178">
        <f>ROUND(E1479*H1479,2)</f>
        <v>0</v>
      </c>
      <c r="J1479" s="177"/>
      <c r="K1479" s="178">
        <f>ROUND(E1479*J1479,2)</f>
        <v>0</v>
      </c>
      <c r="L1479" s="178">
        <v>21</v>
      </c>
      <c r="M1479" s="178">
        <f>G1479*(1+L1479/100)</f>
        <v>0</v>
      </c>
      <c r="N1479" s="176">
        <v>0</v>
      </c>
      <c r="O1479" s="176">
        <f>ROUND(E1479*N1479,2)</f>
        <v>0</v>
      </c>
      <c r="P1479" s="176">
        <v>0</v>
      </c>
      <c r="Q1479" s="176">
        <f>ROUND(E1479*P1479,2)</f>
        <v>0</v>
      </c>
      <c r="R1479" s="178" t="s">
        <v>681</v>
      </c>
      <c r="S1479" s="178" t="s">
        <v>245</v>
      </c>
      <c r="T1479" s="179" t="s">
        <v>310</v>
      </c>
      <c r="U1479" s="158">
        <v>0.11</v>
      </c>
      <c r="V1479" s="158">
        <f>ROUND(E1479*U1479,2)</f>
        <v>93.13</v>
      </c>
      <c r="W1479" s="158"/>
      <c r="X1479" s="158" t="s">
        <v>1169</v>
      </c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1170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">
      <c r="A1480" s="154"/>
      <c r="B1480" s="155"/>
      <c r="C1480" s="185" t="s">
        <v>1176</v>
      </c>
      <c r="D1480" s="160"/>
      <c r="E1480" s="161"/>
      <c r="F1480" s="158"/>
      <c r="G1480" s="158"/>
      <c r="H1480" s="158"/>
      <c r="I1480" s="158"/>
      <c r="J1480" s="158"/>
      <c r="K1480" s="158"/>
      <c r="L1480" s="158"/>
      <c r="M1480" s="158"/>
      <c r="N1480" s="157"/>
      <c r="O1480" s="157"/>
      <c r="P1480" s="157"/>
      <c r="Q1480" s="157"/>
      <c r="R1480" s="158"/>
      <c r="S1480" s="158"/>
      <c r="T1480" s="158"/>
      <c r="U1480" s="158"/>
      <c r="V1480" s="158"/>
      <c r="W1480" s="158"/>
      <c r="X1480" s="158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299</v>
      </c>
      <c r="AH1480" s="147">
        <v>0</v>
      </c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ht="22.5" outlineLevel="1" x14ac:dyDescent="0.2">
      <c r="A1481" s="154"/>
      <c r="B1481" s="155"/>
      <c r="C1481" s="185" t="s">
        <v>1177</v>
      </c>
      <c r="D1481" s="160"/>
      <c r="E1481" s="161"/>
      <c r="F1481" s="158"/>
      <c r="G1481" s="158"/>
      <c r="H1481" s="158"/>
      <c r="I1481" s="158"/>
      <c r="J1481" s="158"/>
      <c r="K1481" s="158"/>
      <c r="L1481" s="158"/>
      <c r="M1481" s="158"/>
      <c r="N1481" s="157"/>
      <c r="O1481" s="157"/>
      <c r="P1481" s="157"/>
      <c r="Q1481" s="157"/>
      <c r="R1481" s="158"/>
      <c r="S1481" s="158"/>
      <c r="T1481" s="158"/>
      <c r="U1481" s="158"/>
      <c r="V1481" s="158"/>
      <c r="W1481" s="158"/>
      <c r="X1481" s="158"/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299</v>
      </c>
      <c r="AH1481" s="147">
        <v>0</v>
      </c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">
      <c r="A1482" s="154"/>
      <c r="B1482" s="155"/>
      <c r="C1482" s="185" t="s">
        <v>1178</v>
      </c>
      <c r="D1482" s="160"/>
      <c r="E1482" s="161"/>
      <c r="F1482" s="158"/>
      <c r="G1482" s="158"/>
      <c r="H1482" s="158"/>
      <c r="I1482" s="158"/>
      <c r="J1482" s="158"/>
      <c r="K1482" s="158"/>
      <c r="L1482" s="158"/>
      <c r="M1482" s="158"/>
      <c r="N1482" s="157"/>
      <c r="O1482" s="157"/>
      <c r="P1482" s="157"/>
      <c r="Q1482" s="157"/>
      <c r="R1482" s="158"/>
      <c r="S1482" s="158"/>
      <c r="T1482" s="158"/>
      <c r="U1482" s="158"/>
      <c r="V1482" s="158"/>
      <c r="W1482" s="158"/>
      <c r="X1482" s="158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299</v>
      </c>
      <c r="AH1482" s="147">
        <v>0</v>
      </c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outlineLevel="1" x14ac:dyDescent="0.2">
      <c r="A1483" s="154"/>
      <c r="B1483" s="155"/>
      <c r="C1483" s="185" t="s">
        <v>1191</v>
      </c>
      <c r="D1483" s="160"/>
      <c r="E1483" s="161">
        <v>846.67367000000002</v>
      </c>
      <c r="F1483" s="158"/>
      <c r="G1483" s="158"/>
      <c r="H1483" s="158"/>
      <c r="I1483" s="158"/>
      <c r="J1483" s="158"/>
      <c r="K1483" s="158"/>
      <c r="L1483" s="158"/>
      <c r="M1483" s="158"/>
      <c r="N1483" s="157"/>
      <c r="O1483" s="157"/>
      <c r="P1483" s="157"/>
      <c r="Q1483" s="157"/>
      <c r="R1483" s="158"/>
      <c r="S1483" s="158"/>
      <c r="T1483" s="158"/>
      <c r="U1483" s="158"/>
      <c r="V1483" s="158"/>
      <c r="W1483" s="158"/>
      <c r="X1483" s="158"/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299</v>
      </c>
      <c r="AH1483" s="147">
        <v>0</v>
      </c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1" x14ac:dyDescent="0.2">
      <c r="A1484" s="154"/>
      <c r="B1484" s="155"/>
      <c r="C1484" s="245"/>
      <c r="D1484" s="246"/>
      <c r="E1484" s="246"/>
      <c r="F1484" s="246"/>
      <c r="G1484" s="246"/>
      <c r="H1484" s="158"/>
      <c r="I1484" s="158"/>
      <c r="J1484" s="158"/>
      <c r="K1484" s="158"/>
      <c r="L1484" s="158"/>
      <c r="M1484" s="158"/>
      <c r="N1484" s="157"/>
      <c r="O1484" s="157"/>
      <c r="P1484" s="157"/>
      <c r="Q1484" s="157"/>
      <c r="R1484" s="158"/>
      <c r="S1484" s="158"/>
      <c r="T1484" s="158"/>
      <c r="U1484" s="158"/>
      <c r="V1484" s="158"/>
      <c r="W1484" s="158"/>
      <c r="X1484" s="158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251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outlineLevel="1" x14ac:dyDescent="0.2">
      <c r="A1485" s="173">
        <v>228</v>
      </c>
      <c r="B1485" s="174" t="s">
        <v>1192</v>
      </c>
      <c r="C1485" s="184" t="s">
        <v>1193</v>
      </c>
      <c r="D1485" s="175" t="s">
        <v>324</v>
      </c>
      <c r="E1485" s="176">
        <v>169.33473000000001</v>
      </c>
      <c r="F1485" s="177"/>
      <c r="G1485" s="178">
        <f>ROUND(E1485*F1485,2)</f>
        <v>0</v>
      </c>
      <c r="H1485" s="177"/>
      <c r="I1485" s="178">
        <f>ROUND(E1485*H1485,2)</f>
        <v>0</v>
      </c>
      <c r="J1485" s="177"/>
      <c r="K1485" s="178">
        <f>ROUND(E1485*J1485,2)</f>
        <v>0</v>
      </c>
      <c r="L1485" s="178">
        <v>21</v>
      </c>
      <c r="M1485" s="178">
        <f>G1485*(1+L1485/100)</f>
        <v>0</v>
      </c>
      <c r="N1485" s="176">
        <v>0</v>
      </c>
      <c r="O1485" s="176">
        <f>ROUND(E1485*N1485,2)</f>
        <v>0</v>
      </c>
      <c r="P1485" s="176">
        <v>0</v>
      </c>
      <c r="Q1485" s="176">
        <f>ROUND(E1485*P1485,2)</f>
        <v>0</v>
      </c>
      <c r="R1485" s="178"/>
      <c r="S1485" s="178" t="s">
        <v>265</v>
      </c>
      <c r="T1485" s="179" t="s">
        <v>246</v>
      </c>
      <c r="U1485" s="158">
        <v>0</v>
      </c>
      <c r="V1485" s="158">
        <f>ROUND(E1485*U1485,2)</f>
        <v>0</v>
      </c>
      <c r="W1485" s="158"/>
      <c r="X1485" s="158" t="s">
        <v>1169</v>
      </c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1170</v>
      </c>
      <c r="AH1485" s="147"/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1" x14ac:dyDescent="0.2">
      <c r="A1486" s="154"/>
      <c r="B1486" s="155"/>
      <c r="C1486" s="185" t="s">
        <v>1176</v>
      </c>
      <c r="D1486" s="160"/>
      <c r="E1486" s="161"/>
      <c r="F1486" s="158"/>
      <c r="G1486" s="158"/>
      <c r="H1486" s="158"/>
      <c r="I1486" s="158"/>
      <c r="J1486" s="158"/>
      <c r="K1486" s="158"/>
      <c r="L1486" s="158"/>
      <c r="M1486" s="158"/>
      <c r="N1486" s="157"/>
      <c r="O1486" s="157"/>
      <c r="P1486" s="157"/>
      <c r="Q1486" s="157"/>
      <c r="R1486" s="158"/>
      <c r="S1486" s="158"/>
      <c r="T1486" s="158"/>
      <c r="U1486" s="158"/>
      <c r="V1486" s="158"/>
      <c r="W1486" s="158"/>
      <c r="X1486" s="158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299</v>
      </c>
      <c r="AH1486" s="147">
        <v>0</v>
      </c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ht="22.5" outlineLevel="1" x14ac:dyDescent="0.2">
      <c r="A1487" s="154"/>
      <c r="B1487" s="155"/>
      <c r="C1487" s="185" t="s">
        <v>1177</v>
      </c>
      <c r="D1487" s="160"/>
      <c r="E1487" s="161"/>
      <c r="F1487" s="158"/>
      <c r="G1487" s="158"/>
      <c r="H1487" s="158"/>
      <c r="I1487" s="158"/>
      <c r="J1487" s="158"/>
      <c r="K1487" s="158"/>
      <c r="L1487" s="158"/>
      <c r="M1487" s="158"/>
      <c r="N1487" s="157"/>
      <c r="O1487" s="157"/>
      <c r="P1487" s="157"/>
      <c r="Q1487" s="157"/>
      <c r="R1487" s="158"/>
      <c r="S1487" s="158"/>
      <c r="T1487" s="158"/>
      <c r="U1487" s="158"/>
      <c r="V1487" s="158"/>
      <c r="W1487" s="158"/>
      <c r="X1487" s="158"/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299</v>
      </c>
      <c r="AH1487" s="147">
        <v>0</v>
      </c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">
      <c r="A1488" s="154"/>
      <c r="B1488" s="155"/>
      <c r="C1488" s="185" t="s">
        <v>1178</v>
      </c>
      <c r="D1488" s="160"/>
      <c r="E1488" s="161"/>
      <c r="F1488" s="158"/>
      <c r="G1488" s="158"/>
      <c r="H1488" s="158"/>
      <c r="I1488" s="158"/>
      <c r="J1488" s="158"/>
      <c r="K1488" s="158"/>
      <c r="L1488" s="158"/>
      <c r="M1488" s="158"/>
      <c r="N1488" s="157"/>
      <c r="O1488" s="157"/>
      <c r="P1488" s="157"/>
      <c r="Q1488" s="157"/>
      <c r="R1488" s="158"/>
      <c r="S1488" s="158"/>
      <c r="T1488" s="158"/>
      <c r="U1488" s="158"/>
      <c r="V1488" s="158"/>
      <c r="W1488" s="158"/>
      <c r="X1488" s="158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299</v>
      </c>
      <c r="AH1488" s="147">
        <v>0</v>
      </c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outlineLevel="1" x14ac:dyDescent="0.2">
      <c r="A1489" s="154"/>
      <c r="B1489" s="155"/>
      <c r="C1489" s="185" t="s">
        <v>1179</v>
      </c>
      <c r="D1489" s="160"/>
      <c r="E1489" s="161">
        <v>169.33473000000001</v>
      </c>
      <c r="F1489" s="158"/>
      <c r="G1489" s="158"/>
      <c r="H1489" s="158"/>
      <c r="I1489" s="158"/>
      <c r="J1489" s="158"/>
      <c r="K1489" s="158"/>
      <c r="L1489" s="158"/>
      <c r="M1489" s="158"/>
      <c r="N1489" s="157"/>
      <c r="O1489" s="157"/>
      <c r="P1489" s="157"/>
      <c r="Q1489" s="157"/>
      <c r="R1489" s="158"/>
      <c r="S1489" s="158"/>
      <c r="T1489" s="158"/>
      <c r="U1489" s="158"/>
      <c r="V1489" s="158"/>
      <c r="W1489" s="158"/>
      <c r="X1489" s="158"/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299</v>
      </c>
      <c r="AH1489" s="147">
        <v>0</v>
      </c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">
      <c r="A1490" s="154"/>
      <c r="B1490" s="155"/>
      <c r="C1490" s="245"/>
      <c r="D1490" s="246"/>
      <c r="E1490" s="246"/>
      <c r="F1490" s="246"/>
      <c r="G1490" s="246"/>
      <c r="H1490" s="158"/>
      <c r="I1490" s="158"/>
      <c r="J1490" s="158"/>
      <c r="K1490" s="158"/>
      <c r="L1490" s="158"/>
      <c r="M1490" s="158"/>
      <c r="N1490" s="157"/>
      <c r="O1490" s="157"/>
      <c r="P1490" s="157"/>
      <c r="Q1490" s="157"/>
      <c r="R1490" s="158"/>
      <c r="S1490" s="158"/>
      <c r="T1490" s="158"/>
      <c r="U1490" s="158"/>
      <c r="V1490" s="158"/>
      <c r="W1490" s="158"/>
      <c r="X1490" s="158"/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251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x14ac:dyDescent="0.2">
      <c r="A1491" s="3"/>
      <c r="B1491" s="4"/>
      <c r="C1491" s="186"/>
      <c r="D1491" s="6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AE1491">
        <v>15</v>
      </c>
      <c r="AF1491">
        <v>21</v>
      </c>
      <c r="AG1491" t="s">
        <v>227</v>
      </c>
    </row>
    <row r="1492" spans="1:60" x14ac:dyDescent="0.2">
      <c r="A1492" s="150"/>
      <c r="B1492" s="151" t="s">
        <v>29</v>
      </c>
      <c r="C1492" s="187"/>
      <c r="D1492" s="152"/>
      <c r="E1492" s="153"/>
      <c r="F1492" s="153"/>
      <c r="G1492" s="182">
        <f>G8+G11+G85+G122+G265+G361+G423+G489+G499+G536+G613+G908+G917+G924+G937+G947+G1014+G1027+G1035+G1059+G1070+G1094+G1169+G1186+G1220+G1316+G1359+G1366+G1428+G1434+G1447</f>
        <v>0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AE1492">
        <f>SUMIF(L7:L1490,AE1491,G7:G1490)</f>
        <v>0</v>
      </c>
      <c r="AF1492">
        <f>SUMIF(L7:L1490,AF1491,G7:G1490)</f>
        <v>0</v>
      </c>
      <c r="AG1492" t="s">
        <v>300</v>
      </c>
    </row>
    <row r="1493" spans="1:60" x14ac:dyDescent="0.2">
      <c r="C1493" s="188"/>
      <c r="D1493" s="10"/>
      <c r="AG1493" t="s">
        <v>301</v>
      </c>
    </row>
    <row r="1494" spans="1:60" x14ac:dyDescent="0.2">
      <c r="D1494" s="10"/>
    </row>
    <row r="1495" spans="1:60" x14ac:dyDescent="0.2">
      <c r="D1495" s="10"/>
    </row>
    <row r="1496" spans="1:60" x14ac:dyDescent="0.2">
      <c r="D1496" s="10"/>
    </row>
    <row r="1497" spans="1:60" x14ac:dyDescent="0.2">
      <c r="D1497" s="10"/>
    </row>
    <row r="1498" spans="1:60" x14ac:dyDescent="0.2">
      <c r="D1498" s="10"/>
    </row>
    <row r="1499" spans="1:60" x14ac:dyDescent="0.2">
      <c r="D1499" s="10"/>
    </row>
    <row r="1500" spans="1:60" x14ac:dyDescent="0.2">
      <c r="D1500" s="10"/>
    </row>
    <row r="1501" spans="1:60" x14ac:dyDescent="0.2">
      <c r="D1501" s="10"/>
    </row>
    <row r="1502" spans="1:60" x14ac:dyDescent="0.2">
      <c r="D1502" s="10"/>
    </row>
    <row r="1503" spans="1:60" x14ac:dyDescent="0.2">
      <c r="D1503" s="10"/>
    </row>
    <row r="1504" spans="1:60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18">
    <mergeCell ref="A1:G1"/>
    <mergeCell ref="C2:G2"/>
    <mergeCell ref="C3:G3"/>
    <mergeCell ref="C4:G4"/>
    <mergeCell ref="C10:G10"/>
    <mergeCell ref="C15:G15"/>
    <mergeCell ref="C42:G42"/>
    <mergeCell ref="C48:G48"/>
    <mergeCell ref="C50:G50"/>
    <mergeCell ref="C54:G54"/>
    <mergeCell ref="C56:G56"/>
    <mergeCell ref="C60:G60"/>
    <mergeCell ref="C17:G17"/>
    <mergeCell ref="C22:G22"/>
    <mergeCell ref="C24:G24"/>
    <mergeCell ref="C32:G32"/>
    <mergeCell ref="C34:G34"/>
    <mergeCell ref="C40:G40"/>
    <mergeCell ref="C80:G80"/>
    <mergeCell ref="C84:G84"/>
    <mergeCell ref="C87:G87"/>
    <mergeCell ref="C88:G88"/>
    <mergeCell ref="C92:G92"/>
    <mergeCell ref="C94:G94"/>
    <mergeCell ref="C62:G62"/>
    <mergeCell ref="C63:G63"/>
    <mergeCell ref="C66:G66"/>
    <mergeCell ref="C68:G68"/>
    <mergeCell ref="C73:G73"/>
    <mergeCell ref="C75:G75"/>
    <mergeCell ref="C121:G121"/>
    <mergeCell ref="C124:G124"/>
    <mergeCell ref="C128:G128"/>
    <mergeCell ref="C130:G130"/>
    <mergeCell ref="C148:G148"/>
    <mergeCell ref="C150:G150"/>
    <mergeCell ref="C99:G99"/>
    <mergeCell ref="C101:G101"/>
    <mergeCell ref="C106:G106"/>
    <mergeCell ref="C108:G108"/>
    <mergeCell ref="C114:G114"/>
    <mergeCell ref="C116:G116"/>
    <mergeCell ref="C226:G226"/>
    <mergeCell ref="C230:G230"/>
    <mergeCell ref="C234:G234"/>
    <mergeCell ref="C238:G238"/>
    <mergeCell ref="C242:G242"/>
    <mergeCell ref="C246:G246"/>
    <mergeCell ref="C156:G156"/>
    <mergeCell ref="C160:G160"/>
    <mergeCell ref="C164:G164"/>
    <mergeCell ref="C168:G168"/>
    <mergeCell ref="C203:G203"/>
    <mergeCell ref="C207:G207"/>
    <mergeCell ref="C272:G272"/>
    <mergeCell ref="C276:G276"/>
    <mergeCell ref="C280:G280"/>
    <mergeCell ref="C329:G329"/>
    <mergeCell ref="C331:G331"/>
    <mergeCell ref="C334:G334"/>
    <mergeCell ref="C250:G250"/>
    <mergeCell ref="C254:G254"/>
    <mergeCell ref="C258:G258"/>
    <mergeCell ref="C264:G264"/>
    <mergeCell ref="C267:G267"/>
    <mergeCell ref="C270:G270"/>
    <mergeCell ref="C371:G371"/>
    <mergeCell ref="C373:G373"/>
    <mergeCell ref="C380:G380"/>
    <mergeCell ref="C382:G382"/>
    <mergeCell ref="C385:G385"/>
    <mergeCell ref="C387:G387"/>
    <mergeCell ref="C336:G336"/>
    <mergeCell ref="C345:G345"/>
    <mergeCell ref="C350:G350"/>
    <mergeCell ref="C356:G356"/>
    <mergeCell ref="C360:G360"/>
    <mergeCell ref="C363:G363"/>
    <mergeCell ref="C422:G422"/>
    <mergeCell ref="C425:G425"/>
    <mergeCell ref="C437:G437"/>
    <mergeCell ref="C439:G439"/>
    <mergeCell ref="C451:G451"/>
    <mergeCell ref="C453:G453"/>
    <mergeCell ref="C388:G388"/>
    <mergeCell ref="C389:G389"/>
    <mergeCell ref="C396:G396"/>
    <mergeCell ref="C401:G401"/>
    <mergeCell ref="C405:G405"/>
    <mergeCell ref="C414:G414"/>
    <mergeCell ref="C510:G510"/>
    <mergeCell ref="C515:G515"/>
    <mergeCell ref="C519:G519"/>
    <mergeCell ref="C523:G523"/>
    <mergeCell ref="C527:G527"/>
    <mergeCell ref="C531:G531"/>
    <mergeCell ref="C465:G465"/>
    <mergeCell ref="C467:G467"/>
    <mergeCell ref="C479:G479"/>
    <mergeCell ref="C488:G488"/>
    <mergeCell ref="C493:G493"/>
    <mergeCell ref="C498:G498"/>
    <mergeCell ref="C548:G548"/>
    <mergeCell ref="C551:G551"/>
    <mergeCell ref="C555:G555"/>
    <mergeCell ref="C559:G559"/>
    <mergeCell ref="C563:G563"/>
    <mergeCell ref="C567:G567"/>
    <mergeCell ref="C533:G533"/>
    <mergeCell ref="C535:G535"/>
    <mergeCell ref="C538:G538"/>
    <mergeCell ref="C541:G541"/>
    <mergeCell ref="C543:G543"/>
    <mergeCell ref="C546:G546"/>
    <mergeCell ref="C591:G591"/>
    <mergeCell ref="C593:G593"/>
    <mergeCell ref="C597:G597"/>
    <mergeCell ref="C599:G599"/>
    <mergeCell ref="C602:G602"/>
    <mergeCell ref="C606:G606"/>
    <mergeCell ref="C573:G573"/>
    <mergeCell ref="C577:G577"/>
    <mergeCell ref="C579:G579"/>
    <mergeCell ref="C581:G581"/>
    <mergeCell ref="C585:G585"/>
    <mergeCell ref="C589:G589"/>
    <mergeCell ref="C629:G629"/>
    <mergeCell ref="C636:G636"/>
    <mergeCell ref="C641:G641"/>
    <mergeCell ref="C657:G657"/>
    <mergeCell ref="C662:G662"/>
    <mergeCell ref="C664:G664"/>
    <mergeCell ref="C610:G610"/>
    <mergeCell ref="C612:G612"/>
    <mergeCell ref="C615:G615"/>
    <mergeCell ref="C619:G619"/>
    <mergeCell ref="C621:G621"/>
    <mergeCell ref="C627:G627"/>
    <mergeCell ref="C688:G688"/>
    <mergeCell ref="C690:G690"/>
    <mergeCell ref="C695:G695"/>
    <mergeCell ref="C697:G697"/>
    <mergeCell ref="C702:G702"/>
    <mergeCell ref="C707:G707"/>
    <mergeCell ref="C670:G670"/>
    <mergeCell ref="C672:G672"/>
    <mergeCell ref="C676:G676"/>
    <mergeCell ref="C678:G678"/>
    <mergeCell ref="C682:G682"/>
    <mergeCell ref="C684:G684"/>
    <mergeCell ref="C731:G731"/>
    <mergeCell ref="C735:G735"/>
    <mergeCell ref="C740:G740"/>
    <mergeCell ref="C744:G744"/>
    <mergeCell ref="C749:G749"/>
    <mergeCell ref="C753:G753"/>
    <mergeCell ref="C711:G711"/>
    <mergeCell ref="C720:G720"/>
    <mergeCell ref="C722:G722"/>
    <mergeCell ref="C723:G723"/>
    <mergeCell ref="C728:G728"/>
    <mergeCell ref="C730:G730"/>
    <mergeCell ref="C864:G864"/>
    <mergeCell ref="C874:G874"/>
    <mergeCell ref="C879:G879"/>
    <mergeCell ref="C888:G888"/>
    <mergeCell ref="C892:G892"/>
    <mergeCell ref="C896:G896"/>
    <mergeCell ref="C796:G796"/>
    <mergeCell ref="C839:G839"/>
    <mergeCell ref="C845:G845"/>
    <mergeCell ref="C849:G849"/>
    <mergeCell ref="C855:G855"/>
    <mergeCell ref="C860:G860"/>
    <mergeCell ref="C921:G921"/>
    <mergeCell ref="C923:G923"/>
    <mergeCell ref="C926:G926"/>
    <mergeCell ref="C933:G933"/>
    <mergeCell ref="C935:G935"/>
    <mergeCell ref="C936:G936"/>
    <mergeCell ref="C900:G900"/>
    <mergeCell ref="C905:G905"/>
    <mergeCell ref="C907:G907"/>
    <mergeCell ref="C910:G910"/>
    <mergeCell ref="C916:G916"/>
    <mergeCell ref="C919:G919"/>
    <mergeCell ref="C991:G991"/>
    <mergeCell ref="C997:G997"/>
    <mergeCell ref="C1010:G1010"/>
    <mergeCell ref="C1012:G1012"/>
    <mergeCell ref="C1013:G1013"/>
    <mergeCell ref="C1020:G1020"/>
    <mergeCell ref="C943:G943"/>
    <mergeCell ref="C945:G945"/>
    <mergeCell ref="C946:G946"/>
    <mergeCell ref="C960:G960"/>
    <mergeCell ref="C966:G966"/>
    <mergeCell ref="C979:G979"/>
    <mergeCell ref="C1039:G1039"/>
    <mergeCell ref="C1041:G1041"/>
    <mergeCell ref="C1043:G1043"/>
    <mergeCell ref="C1045:G1045"/>
    <mergeCell ref="C1047:G1047"/>
    <mergeCell ref="C1049:G1049"/>
    <mergeCell ref="C1026:G1026"/>
    <mergeCell ref="C1029:G1029"/>
    <mergeCell ref="C1031:G1031"/>
    <mergeCell ref="C1033:G1033"/>
    <mergeCell ref="C1034:G1034"/>
    <mergeCell ref="C1037:G1037"/>
    <mergeCell ref="C1063:G1063"/>
    <mergeCell ref="C1065:G1065"/>
    <mergeCell ref="C1067:G1067"/>
    <mergeCell ref="C1069:G1069"/>
    <mergeCell ref="C1072:G1072"/>
    <mergeCell ref="C1074:G1074"/>
    <mergeCell ref="C1051:G1051"/>
    <mergeCell ref="C1053:G1053"/>
    <mergeCell ref="C1055:G1055"/>
    <mergeCell ref="C1057:G1057"/>
    <mergeCell ref="C1058:G1058"/>
    <mergeCell ref="C1061:G1061"/>
    <mergeCell ref="C1088:G1088"/>
    <mergeCell ref="C1090:G1090"/>
    <mergeCell ref="C1092:G1092"/>
    <mergeCell ref="C1093:G1093"/>
    <mergeCell ref="C1112:G1112"/>
    <mergeCell ref="C1129:G1129"/>
    <mergeCell ref="C1076:G1076"/>
    <mergeCell ref="C1078:G1078"/>
    <mergeCell ref="C1080:G1080"/>
    <mergeCell ref="C1082:G1082"/>
    <mergeCell ref="C1084:G1084"/>
    <mergeCell ref="C1086:G1086"/>
    <mergeCell ref="C1168:G1168"/>
    <mergeCell ref="C1171:G1171"/>
    <mergeCell ref="C1173:G1173"/>
    <mergeCell ref="C1175:G1175"/>
    <mergeCell ref="C1177:G1177"/>
    <mergeCell ref="C1179:G1179"/>
    <mergeCell ref="C1135:G1135"/>
    <mergeCell ref="C1140:G1140"/>
    <mergeCell ref="C1145:G1145"/>
    <mergeCell ref="C1156:G1156"/>
    <mergeCell ref="C1165:G1165"/>
    <mergeCell ref="C1167:G1167"/>
    <mergeCell ref="C1194:G1194"/>
    <mergeCell ref="C1197:G1197"/>
    <mergeCell ref="C1199:G1199"/>
    <mergeCell ref="C1201:G1201"/>
    <mergeCell ref="C1203:G1203"/>
    <mergeCell ref="C1205:G1205"/>
    <mergeCell ref="C1181:G1181"/>
    <mergeCell ref="C1183:G1183"/>
    <mergeCell ref="C1185:G1185"/>
    <mergeCell ref="C1188:G1188"/>
    <mergeCell ref="C1190:G1190"/>
    <mergeCell ref="C1192:G1192"/>
    <mergeCell ref="C1212:G1212"/>
    <mergeCell ref="C1213:G1213"/>
    <mergeCell ref="C1214:G1214"/>
    <mergeCell ref="C1215:G1215"/>
    <mergeCell ref="C1216:G1216"/>
    <mergeCell ref="C1217:G1217"/>
    <mergeCell ref="C1206:G1206"/>
    <mergeCell ref="C1207:G1207"/>
    <mergeCell ref="C1208:G1208"/>
    <mergeCell ref="C1209:G1209"/>
    <mergeCell ref="C1210:G1210"/>
    <mergeCell ref="C1211:G1211"/>
    <mergeCell ref="C1256:G1256"/>
    <mergeCell ref="C1263:G1263"/>
    <mergeCell ref="C1265:G1265"/>
    <mergeCell ref="C1270:G1270"/>
    <mergeCell ref="C1281:G1281"/>
    <mergeCell ref="C1291:G1291"/>
    <mergeCell ref="C1218:G1218"/>
    <mergeCell ref="C1219:G1219"/>
    <mergeCell ref="C1222:G1222"/>
    <mergeCell ref="C1234:G1234"/>
    <mergeCell ref="C1244:G1244"/>
    <mergeCell ref="C1254:G1254"/>
    <mergeCell ref="C1325:G1325"/>
    <mergeCell ref="C1329:G1329"/>
    <mergeCell ref="C1348:G1348"/>
    <mergeCell ref="C1352:G1352"/>
    <mergeCell ref="C1356:G1356"/>
    <mergeCell ref="C1358:G1358"/>
    <mergeCell ref="C1302:G1302"/>
    <mergeCell ref="C1312:G1312"/>
    <mergeCell ref="C1314:G1314"/>
    <mergeCell ref="C1315:G1315"/>
    <mergeCell ref="C1320:G1320"/>
    <mergeCell ref="C1322:G1322"/>
    <mergeCell ref="C1438:G1438"/>
    <mergeCell ref="C1440:G1440"/>
    <mergeCell ref="C1442:G1442"/>
    <mergeCell ref="C1444:G1444"/>
    <mergeCell ref="C1446:G1446"/>
    <mergeCell ref="C1449:G1449"/>
    <mergeCell ref="C1365:G1365"/>
    <mergeCell ref="C1422:G1422"/>
    <mergeCell ref="C1424:G1424"/>
    <mergeCell ref="C1427:G1427"/>
    <mergeCell ref="C1433:G1433"/>
    <mergeCell ref="C1436:G1436"/>
    <mergeCell ref="C1465:G1465"/>
    <mergeCell ref="C1471:G1471"/>
    <mergeCell ref="C1473:G1473"/>
    <mergeCell ref="C1478:G1478"/>
    <mergeCell ref="C1484:G1484"/>
    <mergeCell ref="C1490:G1490"/>
    <mergeCell ref="C1450:G1450"/>
    <mergeCell ref="C1451:G1451"/>
    <mergeCell ref="C1452:G1452"/>
    <mergeCell ref="C1453:G1453"/>
    <mergeCell ref="C1458:G1458"/>
    <mergeCell ref="C1460:G146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52</v>
      </c>
      <c r="C4" s="257" t="s">
        <v>53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122</v>
      </c>
      <c r="C8" s="183" t="s">
        <v>123</v>
      </c>
      <c r="D8" s="165"/>
      <c r="E8" s="166"/>
      <c r="F8" s="167"/>
      <c r="G8" s="167">
        <f>SUMIF(AG9:AG95,"&lt;&gt;NOR",G9:G95)</f>
        <v>0</v>
      </c>
      <c r="H8" s="167"/>
      <c r="I8" s="167">
        <f>SUM(I9:I95)</f>
        <v>0</v>
      </c>
      <c r="J8" s="167"/>
      <c r="K8" s="167">
        <f>SUM(K9:K95)</f>
        <v>0</v>
      </c>
      <c r="L8" s="167"/>
      <c r="M8" s="167">
        <f>SUM(M9:M95)</f>
        <v>0</v>
      </c>
      <c r="N8" s="166"/>
      <c r="O8" s="166">
        <f>SUM(O9:O95)</f>
        <v>0.32000000000000006</v>
      </c>
      <c r="P8" s="166"/>
      <c r="Q8" s="166">
        <f>SUM(Q9:Q95)</f>
        <v>0</v>
      </c>
      <c r="R8" s="167"/>
      <c r="S8" s="167"/>
      <c r="T8" s="168"/>
      <c r="U8" s="162"/>
      <c r="V8" s="162">
        <f>SUM(V9:V95)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1195</v>
      </c>
      <c r="C9" s="184" t="s">
        <v>1196</v>
      </c>
      <c r="D9" s="175" t="s">
        <v>296</v>
      </c>
      <c r="E9" s="176">
        <v>40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615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1197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1198</v>
      </c>
      <c r="D11" s="160"/>
      <c r="E11" s="161">
        <v>40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1199</v>
      </c>
      <c r="C13" s="184" t="s">
        <v>1200</v>
      </c>
      <c r="D13" s="175" t="s">
        <v>1201</v>
      </c>
      <c r="E13" s="176">
        <v>4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5.0000000000000001E-3</v>
      </c>
      <c r="O13" s="176">
        <f>ROUND(E13*N13,2)</f>
        <v>0.02</v>
      </c>
      <c r="P13" s="176">
        <v>0</v>
      </c>
      <c r="Q13" s="176">
        <f>ROUND(E13*P13,2)</f>
        <v>0</v>
      </c>
      <c r="R13" s="178"/>
      <c r="S13" s="178" t="s">
        <v>265</v>
      </c>
      <c r="T13" s="179" t="s">
        <v>246</v>
      </c>
      <c r="U13" s="158">
        <v>0</v>
      </c>
      <c r="V13" s="158">
        <f>ROUND(E13*U13,2)</f>
        <v>0</v>
      </c>
      <c r="W13" s="158"/>
      <c r="X13" s="158" t="s">
        <v>921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1202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1203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191</v>
      </c>
      <c r="D15" s="160"/>
      <c r="E15" s="161">
        <v>4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3</v>
      </c>
      <c r="B17" s="174" t="s">
        <v>1204</v>
      </c>
      <c r="C17" s="184" t="s">
        <v>1205</v>
      </c>
      <c r="D17" s="175" t="s">
        <v>428</v>
      </c>
      <c r="E17" s="176">
        <v>10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1.4599999999999999E-3</v>
      </c>
      <c r="O17" s="176">
        <f>ROUND(E17*N17,2)</f>
        <v>0.01</v>
      </c>
      <c r="P17" s="176">
        <v>0</v>
      </c>
      <c r="Q17" s="176">
        <f>ROUND(E17*P17,2)</f>
        <v>0</v>
      </c>
      <c r="R17" s="178"/>
      <c r="S17" s="178" t="s">
        <v>265</v>
      </c>
      <c r="T17" s="179" t="s">
        <v>246</v>
      </c>
      <c r="U17" s="158">
        <v>0</v>
      </c>
      <c r="V17" s="158">
        <f>ROUND(E17*U17,2)</f>
        <v>0</v>
      </c>
      <c r="W17" s="158"/>
      <c r="X17" s="158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615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1206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700</v>
      </c>
      <c r="D19" s="160"/>
      <c r="E19" s="161">
        <v>10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1207</v>
      </c>
      <c r="C21" s="184" t="s">
        <v>1208</v>
      </c>
      <c r="D21" s="175" t="s">
        <v>428</v>
      </c>
      <c r="E21" s="176">
        <v>20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1.0000000000000001E-5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265</v>
      </c>
      <c r="T21" s="179" t="s">
        <v>246</v>
      </c>
      <c r="U21" s="158">
        <v>0</v>
      </c>
      <c r="V21" s="158">
        <f>ROUND(E21*U21,2)</f>
        <v>0</v>
      </c>
      <c r="W21" s="158"/>
      <c r="X21" s="158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615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1209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718</v>
      </c>
      <c r="D23" s="160"/>
      <c r="E23" s="161">
        <v>20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3">
        <v>5</v>
      </c>
      <c r="B25" s="174" t="s">
        <v>1210</v>
      </c>
      <c r="C25" s="184" t="s">
        <v>1211</v>
      </c>
      <c r="D25" s="175" t="s">
        <v>1201</v>
      </c>
      <c r="E25" s="176">
        <v>15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265</v>
      </c>
      <c r="T25" s="179" t="s">
        <v>246</v>
      </c>
      <c r="U25" s="158">
        <v>0</v>
      </c>
      <c r="V25" s="158">
        <f>ROUND(E25*U25,2)</f>
        <v>0</v>
      </c>
      <c r="W25" s="158"/>
      <c r="X25" s="158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615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1212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299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170</v>
      </c>
      <c r="D27" s="160"/>
      <c r="E27" s="161">
        <v>15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5"/>
      <c r="D28" s="246"/>
      <c r="E28" s="246"/>
      <c r="F28" s="246"/>
      <c r="G28" s="246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6</v>
      </c>
      <c r="B29" s="174" t="s">
        <v>1213</v>
      </c>
      <c r="C29" s="184" t="s">
        <v>1214</v>
      </c>
      <c r="D29" s="175" t="s">
        <v>355</v>
      </c>
      <c r="E29" s="176">
        <v>14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1E-3</v>
      </c>
      <c r="O29" s="176">
        <f>ROUND(E29*N29,2)</f>
        <v>0.01</v>
      </c>
      <c r="P29" s="176">
        <v>0</v>
      </c>
      <c r="Q29" s="176">
        <f>ROUND(E29*P29,2)</f>
        <v>0</v>
      </c>
      <c r="R29" s="178"/>
      <c r="S29" s="178" t="s">
        <v>265</v>
      </c>
      <c r="T29" s="179" t="s">
        <v>246</v>
      </c>
      <c r="U29" s="158">
        <v>0</v>
      </c>
      <c r="V29" s="158">
        <f>ROUND(E29*U29,2)</f>
        <v>0</v>
      </c>
      <c r="W29" s="158"/>
      <c r="X29" s="158" t="s">
        <v>921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1215</v>
      </c>
      <c r="D30" s="160"/>
      <c r="E30" s="161"/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299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168</v>
      </c>
      <c r="D31" s="160"/>
      <c r="E31" s="161">
        <v>14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5"/>
      <c r="D32" s="246"/>
      <c r="E32" s="246"/>
      <c r="F32" s="246"/>
      <c r="G32" s="24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1216</v>
      </c>
      <c r="C33" s="184" t="s">
        <v>1217</v>
      </c>
      <c r="D33" s="175" t="s">
        <v>355</v>
      </c>
      <c r="E33" s="176">
        <v>40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1E-3</v>
      </c>
      <c r="O33" s="176">
        <f>ROUND(E33*N33,2)</f>
        <v>0.04</v>
      </c>
      <c r="P33" s="176">
        <v>0</v>
      </c>
      <c r="Q33" s="176">
        <f>ROUND(E33*P33,2)</f>
        <v>0</v>
      </c>
      <c r="R33" s="178"/>
      <c r="S33" s="178" t="s">
        <v>265</v>
      </c>
      <c r="T33" s="179" t="s">
        <v>246</v>
      </c>
      <c r="U33" s="158">
        <v>0</v>
      </c>
      <c r="V33" s="158">
        <f>ROUND(E33*U33,2)</f>
        <v>0</v>
      </c>
      <c r="W33" s="158"/>
      <c r="X33" s="158" t="s">
        <v>304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615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1218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5" t="s">
        <v>1198</v>
      </c>
      <c r="D35" s="160"/>
      <c r="E35" s="161">
        <v>40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299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8</v>
      </c>
      <c r="B37" s="174" t="s">
        <v>1219</v>
      </c>
      <c r="C37" s="184" t="s">
        <v>1220</v>
      </c>
      <c r="D37" s="175" t="s">
        <v>355</v>
      </c>
      <c r="E37" s="176">
        <v>15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1.1000000000000001E-3</v>
      </c>
      <c r="O37" s="176">
        <f>ROUND(E37*N37,2)</f>
        <v>0.02</v>
      </c>
      <c r="P37" s="176">
        <v>0</v>
      </c>
      <c r="Q37" s="176">
        <f>ROUND(E37*P37,2)</f>
        <v>0</v>
      </c>
      <c r="R37" s="178"/>
      <c r="S37" s="178" t="s">
        <v>265</v>
      </c>
      <c r="T37" s="179" t="s">
        <v>246</v>
      </c>
      <c r="U37" s="158">
        <v>0</v>
      </c>
      <c r="V37" s="158">
        <f>ROUND(E37*U37,2)</f>
        <v>0</v>
      </c>
      <c r="W37" s="158"/>
      <c r="X37" s="158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615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1212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170</v>
      </c>
      <c r="D39" s="160"/>
      <c r="E39" s="161">
        <v>15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9</v>
      </c>
      <c r="B41" s="174" t="s">
        <v>1221</v>
      </c>
      <c r="C41" s="184" t="s">
        <v>1222</v>
      </c>
      <c r="D41" s="175" t="s">
        <v>355</v>
      </c>
      <c r="E41" s="176">
        <v>40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1.4E-3</v>
      </c>
      <c r="O41" s="176">
        <f>ROUND(E41*N41,2)</f>
        <v>0.06</v>
      </c>
      <c r="P41" s="176">
        <v>0</v>
      </c>
      <c r="Q41" s="176">
        <f>ROUND(E41*P41,2)</f>
        <v>0</v>
      </c>
      <c r="R41" s="178"/>
      <c r="S41" s="178" t="s">
        <v>265</v>
      </c>
      <c r="T41" s="179" t="s">
        <v>246</v>
      </c>
      <c r="U41" s="158">
        <v>0</v>
      </c>
      <c r="V41" s="158">
        <f>ROUND(E41*U41,2)</f>
        <v>0</v>
      </c>
      <c r="W41" s="158"/>
      <c r="X41" s="158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1218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1198</v>
      </c>
      <c r="D43" s="160"/>
      <c r="E43" s="161">
        <v>40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10</v>
      </c>
      <c r="B45" s="174" t="s">
        <v>1223</v>
      </c>
      <c r="C45" s="184" t="s">
        <v>1224</v>
      </c>
      <c r="D45" s="175" t="s">
        <v>355</v>
      </c>
      <c r="E45" s="176">
        <v>8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1.6000000000000001E-3</v>
      </c>
      <c r="O45" s="176">
        <f>ROUND(E45*N45,2)</f>
        <v>0.01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1225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775</v>
      </c>
      <c r="D47" s="160"/>
      <c r="E47" s="161">
        <v>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299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11</v>
      </c>
      <c r="B49" s="174" t="s">
        <v>1226</v>
      </c>
      <c r="C49" s="184" t="s">
        <v>1227</v>
      </c>
      <c r="D49" s="175" t="s">
        <v>355</v>
      </c>
      <c r="E49" s="176">
        <v>45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1.9E-3</v>
      </c>
      <c r="O49" s="176">
        <f>ROUND(E49*N49,2)</f>
        <v>0.09</v>
      </c>
      <c r="P49" s="176">
        <v>0</v>
      </c>
      <c r="Q49" s="176">
        <f>ROUND(E49*P49,2)</f>
        <v>0</v>
      </c>
      <c r="R49" s="178"/>
      <c r="S49" s="178" t="s">
        <v>265</v>
      </c>
      <c r="T49" s="179" t="s">
        <v>246</v>
      </c>
      <c r="U49" s="158">
        <v>0</v>
      </c>
      <c r="V49" s="158">
        <f>ROUND(E49*U49,2)</f>
        <v>0</v>
      </c>
      <c r="W49" s="158"/>
      <c r="X49" s="158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1228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299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1229</v>
      </c>
      <c r="D51" s="160"/>
      <c r="E51" s="161">
        <v>45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12</v>
      </c>
      <c r="B53" s="174" t="s">
        <v>1230</v>
      </c>
      <c r="C53" s="184" t="s">
        <v>1231</v>
      </c>
      <c r="D53" s="175" t="s">
        <v>428</v>
      </c>
      <c r="E53" s="176">
        <v>20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265</v>
      </c>
      <c r="T53" s="179" t="s">
        <v>246</v>
      </c>
      <c r="U53" s="158">
        <v>0</v>
      </c>
      <c r="V53" s="158">
        <f>ROUND(E53*U53,2)</f>
        <v>0</v>
      </c>
      <c r="W53" s="158"/>
      <c r="X53" s="158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1209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299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718</v>
      </c>
      <c r="D55" s="160"/>
      <c r="E55" s="161">
        <v>20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1232</v>
      </c>
      <c r="C57" s="184" t="s">
        <v>1233</v>
      </c>
      <c r="D57" s="175" t="s">
        <v>428</v>
      </c>
      <c r="E57" s="176">
        <v>5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265</v>
      </c>
      <c r="T57" s="179" t="s">
        <v>246</v>
      </c>
      <c r="U57" s="158">
        <v>0</v>
      </c>
      <c r="V57" s="158">
        <f>ROUND(E57*U57,2)</f>
        <v>0</v>
      </c>
      <c r="W57" s="158"/>
      <c r="X57" s="158" t="s">
        <v>304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1234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693</v>
      </c>
      <c r="D59" s="160"/>
      <c r="E59" s="161">
        <v>5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14</v>
      </c>
      <c r="B61" s="174" t="s">
        <v>1235</v>
      </c>
      <c r="C61" s="184" t="s">
        <v>1236</v>
      </c>
      <c r="D61" s="175" t="s">
        <v>428</v>
      </c>
      <c r="E61" s="176">
        <v>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265</v>
      </c>
      <c r="T61" s="179" t="s">
        <v>246</v>
      </c>
      <c r="U61" s="158">
        <v>0</v>
      </c>
      <c r="V61" s="158">
        <f>ROUND(E61*U61,2)</f>
        <v>0</v>
      </c>
      <c r="W61" s="158"/>
      <c r="X61" s="158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1234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299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693</v>
      </c>
      <c r="D63" s="160"/>
      <c r="E63" s="161">
        <v>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15</v>
      </c>
      <c r="B65" s="174" t="s">
        <v>1237</v>
      </c>
      <c r="C65" s="184" t="s">
        <v>1238</v>
      </c>
      <c r="D65" s="175" t="s">
        <v>355</v>
      </c>
      <c r="E65" s="176">
        <v>10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5.0000000000000001E-4</v>
      </c>
      <c r="O65" s="176">
        <f>ROUND(E65*N65,2)</f>
        <v>0.01</v>
      </c>
      <c r="P65" s="176">
        <v>0</v>
      </c>
      <c r="Q65" s="176">
        <f>ROUND(E65*P65,2)</f>
        <v>0</v>
      </c>
      <c r="R65" s="178"/>
      <c r="S65" s="178" t="s">
        <v>265</v>
      </c>
      <c r="T65" s="179" t="s">
        <v>246</v>
      </c>
      <c r="U65" s="158">
        <v>0</v>
      </c>
      <c r="V65" s="158">
        <f>ROUND(E65*U65,2)</f>
        <v>0</v>
      </c>
      <c r="W65" s="158"/>
      <c r="X65" s="158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1206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299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700</v>
      </c>
      <c r="D67" s="160"/>
      <c r="E67" s="161">
        <v>10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251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16</v>
      </c>
      <c r="B69" s="174" t="s">
        <v>1239</v>
      </c>
      <c r="C69" s="184" t="s">
        <v>1240</v>
      </c>
      <c r="D69" s="175" t="s">
        <v>355</v>
      </c>
      <c r="E69" s="176">
        <v>28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1E-3</v>
      </c>
      <c r="O69" s="176">
        <f>ROUND(E69*N69,2)</f>
        <v>0.03</v>
      </c>
      <c r="P69" s="176">
        <v>0</v>
      </c>
      <c r="Q69" s="176">
        <f>ROUND(E69*P69,2)</f>
        <v>0</v>
      </c>
      <c r="R69" s="178"/>
      <c r="S69" s="178" t="s">
        <v>265</v>
      </c>
      <c r="T69" s="179" t="s">
        <v>246</v>
      </c>
      <c r="U69" s="158">
        <v>0</v>
      </c>
      <c r="V69" s="158">
        <f>ROUND(E69*U69,2)</f>
        <v>0</v>
      </c>
      <c r="W69" s="158"/>
      <c r="X69" s="158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1241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299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1242</v>
      </c>
      <c r="D71" s="160"/>
      <c r="E71" s="161">
        <v>28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299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17</v>
      </c>
      <c r="B73" s="174" t="s">
        <v>1243</v>
      </c>
      <c r="C73" s="184" t="s">
        <v>1244</v>
      </c>
      <c r="D73" s="175" t="s">
        <v>355</v>
      </c>
      <c r="E73" s="176">
        <v>15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1E-3</v>
      </c>
      <c r="O73" s="176">
        <f>ROUND(E73*N73,2)</f>
        <v>0.02</v>
      </c>
      <c r="P73" s="176">
        <v>0</v>
      </c>
      <c r="Q73" s="176">
        <f>ROUND(E73*P73,2)</f>
        <v>0</v>
      </c>
      <c r="R73" s="178"/>
      <c r="S73" s="178" t="s">
        <v>265</v>
      </c>
      <c r="T73" s="179" t="s">
        <v>246</v>
      </c>
      <c r="U73" s="158">
        <v>0</v>
      </c>
      <c r="V73" s="158">
        <f>ROUND(E73*U73,2)</f>
        <v>0</v>
      </c>
      <c r="W73" s="158"/>
      <c r="X73" s="158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615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1212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170</v>
      </c>
      <c r="D75" s="160"/>
      <c r="E75" s="161">
        <v>15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18</v>
      </c>
      <c r="B77" s="174" t="s">
        <v>1245</v>
      </c>
      <c r="C77" s="184" t="s">
        <v>1246</v>
      </c>
      <c r="D77" s="175" t="s">
        <v>1201</v>
      </c>
      <c r="E77" s="176">
        <v>8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265</v>
      </c>
      <c r="T77" s="179" t="s">
        <v>246</v>
      </c>
      <c r="U77" s="158">
        <v>0</v>
      </c>
      <c r="V77" s="158">
        <f>ROUND(E77*U77,2)</f>
        <v>0</v>
      </c>
      <c r="W77" s="158"/>
      <c r="X77" s="158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615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1247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1234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775</v>
      </c>
      <c r="D80" s="160"/>
      <c r="E80" s="161">
        <v>8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299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19</v>
      </c>
      <c r="B82" s="174" t="s">
        <v>1248</v>
      </c>
      <c r="C82" s="184" t="s">
        <v>1249</v>
      </c>
      <c r="D82" s="175" t="s">
        <v>428</v>
      </c>
      <c r="E82" s="176">
        <v>5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4.8999999999999998E-4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265</v>
      </c>
      <c r="T82" s="179" t="s">
        <v>246</v>
      </c>
      <c r="U82" s="158">
        <v>0</v>
      </c>
      <c r="V82" s="158">
        <f>ROUND(E82*U82,2)</f>
        <v>0</v>
      </c>
      <c r="W82" s="158"/>
      <c r="X82" s="158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615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1234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693</v>
      </c>
      <c r="D84" s="160"/>
      <c r="E84" s="161">
        <v>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299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5"/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20</v>
      </c>
      <c r="B86" s="174" t="s">
        <v>1250</v>
      </c>
      <c r="C86" s="184" t="s">
        <v>1251</v>
      </c>
      <c r="D86" s="175" t="s">
        <v>355</v>
      </c>
      <c r="E86" s="176">
        <v>148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265</v>
      </c>
      <c r="T86" s="179" t="s">
        <v>246</v>
      </c>
      <c r="U86" s="158">
        <v>0</v>
      </c>
      <c r="V86" s="158">
        <f>ROUND(E86*U86,2)</f>
        <v>0</v>
      </c>
      <c r="W86" s="158"/>
      <c r="X86" s="158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615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1252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1253</v>
      </c>
      <c r="D88" s="160"/>
      <c r="E88" s="161">
        <v>148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299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21</v>
      </c>
      <c r="B90" s="174" t="s">
        <v>1254</v>
      </c>
      <c r="C90" s="184" t="s">
        <v>1255</v>
      </c>
      <c r="D90" s="175" t="s">
        <v>355</v>
      </c>
      <c r="E90" s="176">
        <v>148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265</v>
      </c>
      <c r="T90" s="179" t="s">
        <v>246</v>
      </c>
      <c r="U90" s="158">
        <v>0</v>
      </c>
      <c r="V90" s="158">
        <f>ROUND(E90*U90,2)</f>
        <v>0</v>
      </c>
      <c r="W90" s="158"/>
      <c r="X90" s="158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615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1252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5" t="s">
        <v>1253</v>
      </c>
      <c r="D92" s="160"/>
      <c r="E92" s="161">
        <v>148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299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22</v>
      </c>
      <c r="B94" s="174" t="s">
        <v>1256</v>
      </c>
      <c r="C94" s="184" t="s">
        <v>1257</v>
      </c>
      <c r="D94" s="175" t="s">
        <v>324</v>
      </c>
      <c r="E94" s="176">
        <v>0.4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265</v>
      </c>
      <c r="T94" s="179" t="s">
        <v>246</v>
      </c>
      <c r="U94" s="158">
        <v>0</v>
      </c>
      <c r="V94" s="158">
        <f>ROUND(E94*U94,2)</f>
        <v>0</v>
      </c>
      <c r="W94" s="158"/>
      <c r="X94" s="158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251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240</v>
      </c>
      <c r="B96" s="164" t="s">
        <v>124</v>
      </c>
      <c r="C96" s="183" t="s">
        <v>125</v>
      </c>
      <c r="D96" s="165"/>
      <c r="E96" s="166"/>
      <c r="F96" s="167"/>
      <c r="G96" s="167">
        <f>SUMIF(AG97:AG203,"&lt;&gt;NOR",G97:G203)</f>
        <v>0</v>
      </c>
      <c r="H96" s="167"/>
      <c r="I96" s="167">
        <f>SUM(I97:I203)</f>
        <v>0</v>
      </c>
      <c r="J96" s="167"/>
      <c r="K96" s="167">
        <f>SUM(K97:K203)</f>
        <v>0</v>
      </c>
      <c r="L96" s="167"/>
      <c r="M96" s="167">
        <f>SUM(M97:M203)</f>
        <v>0</v>
      </c>
      <c r="N96" s="166"/>
      <c r="O96" s="166">
        <f>SUM(O97:O203)</f>
        <v>0.36000000000000004</v>
      </c>
      <c r="P96" s="166"/>
      <c r="Q96" s="166">
        <f>SUM(Q97:Q203)</f>
        <v>0</v>
      </c>
      <c r="R96" s="167"/>
      <c r="S96" s="167"/>
      <c r="T96" s="168"/>
      <c r="U96" s="162"/>
      <c r="V96" s="162">
        <f>SUM(V97:V203)</f>
        <v>0</v>
      </c>
      <c r="W96" s="162"/>
      <c r="X96" s="162"/>
      <c r="AG96" t="s">
        <v>241</v>
      </c>
    </row>
    <row r="97" spans="1:60" ht="22.5" outlineLevel="1" x14ac:dyDescent="0.2">
      <c r="A97" s="173">
        <v>23</v>
      </c>
      <c r="B97" s="174" t="s">
        <v>1258</v>
      </c>
      <c r="C97" s="184" t="s">
        <v>1259</v>
      </c>
      <c r="D97" s="175" t="s">
        <v>296</v>
      </c>
      <c r="E97" s="176">
        <v>40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265</v>
      </c>
      <c r="T97" s="179" t="s">
        <v>246</v>
      </c>
      <c r="U97" s="158">
        <v>0</v>
      </c>
      <c r="V97" s="158">
        <f>ROUND(E97*U97,2)</f>
        <v>0</v>
      </c>
      <c r="W97" s="158"/>
      <c r="X97" s="158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1197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1198</v>
      </c>
      <c r="D99" s="160"/>
      <c r="E99" s="161">
        <v>40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5"/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24</v>
      </c>
      <c r="B101" s="174" t="s">
        <v>1260</v>
      </c>
      <c r="C101" s="184" t="s">
        <v>1261</v>
      </c>
      <c r="D101" s="175" t="s">
        <v>1201</v>
      </c>
      <c r="E101" s="176">
        <v>3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1E-3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265</v>
      </c>
      <c r="T101" s="179" t="s">
        <v>246</v>
      </c>
      <c r="U101" s="158">
        <v>0</v>
      </c>
      <c r="V101" s="158">
        <f>ROUND(E101*U101,2)</f>
        <v>0</v>
      </c>
      <c r="W101" s="158"/>
      <c r="X101" s="158" t="s">
        <v>921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1202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1247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86</v>
      </c>
      <c r="D103" s="160"/>
      <c r="E103" s="161">
        <v>3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299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25</v>
      </c>
      <c r="B105" s="174" t="s">
        <v>1262</v>
      </c>
      <c r="C105" s="184" t="s">
        <v>1263</v>
      </c>
      <c r="D105" s="175" t="s">
        <v>428</v>
      </c>
      <c r="E105" s="176">
        <v>50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1.0000000000000001E-5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265</v>
      </c>
      <c r="T105" s="179" t="s">
        <v>246</v>
      </c>
      <c r="U105" s="158">
        <v>0</v>
      </c>
      <c r="V105" s="158">
        <f>ROUND(E105*U105,2)</f>
        <v>0</v>
      </c>
      <c r="W105" s="158"/>
      <c r="X105" s="158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615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1264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299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1265</v>
      </c>
      <c r="D107" s="160"/>
      <c r="E107" s="161">
        <v>50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26</v>
      </c>
      <c r="B109" s="174" t="s">
        <v>1266</v>
      </c>
      <c r="C109" s="184" t="s">
        <v>1267</v>
      </c>
      <c r="D109" s="175" t="s">
        <v>428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0.03</v>
      </c>
      <c r="O109" s="176">
        <f>ROUND(E109*N109,2)</f>
        <v>0.03</v>
      </c>
      <c r="P109" s="176">
        <v>0</v>
      </c>
      <c r="Q109" s="176">
        <f>ROUND(E109*P109,2)</f>
        <v>0</v>
      </c>
      <c r="R109" s="178"/>
      <c r="S109" s="178" t="s">
        <v>265</v>
      </c>
      <c r="T109" s="179" t="s">
        <v>246</v>
      </c>
      <c r="U109" s="158">
        <v>0</v>
      </c>
      <c r="V109" s="158">
        <f>ROUND(E109*U109,2)</f>
        <v>0</v>
      </c>
      <c r="W109" s="158"/>
      <c r="X109" s="158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615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1268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163</v>
      </c>
      <c r="D111" s="160"/>
      <c r="E111" s="161">
        <v>1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5"/>
      <c r="D112" s="246"/>
      <c r="E112" s="246"/>
      <c r="F112" s="246"/>
      <c r="G112" s="246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27</v>
      </c>
      <c r="B113" s="174" t="s">
        <v>1269</v>
      </c>
      <c r="C113" s="184" t="s">
        <v>1270</v>
      </c>
      <c r="D113" s="175" t="s">
        <v>355</v>
      </c>
      <c r="E113" s="176">
        <v>10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1.6199999999999999E-3</v>
      </c>
      <c r="O113" s="176">
        <f>ROUND(E113*N113,2)</f>
        <v>0.02</v>
      </c>
      <c r="P113" s="176">
        <v>0</v>
      </c>
      <c r="Q113" s="176">
        <f>ROUND(E113*P113,2)</f>
        <v>0</v>
      </c>
      <c r="R113" s="178"/>
      <c r="S113" s="178" t="s">
        <v>265</v>
      </c>
      <c r="T113" s="179" t="s">
        <v>246</v>
      </c>
      <c r="U113" s="158">
        <v>0</v>
      </c>
      <c r="V113" s="158">
        <f>ROUND(E113*U113,2)</f>
        <v>0</v>
      </c>
      <c r="W113" s="158"/>
      <c r="X113" s="158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615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1206</v>
      </c>
      <c r="D114" s="160"/>
      <c r="E114" s="161"/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299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700</v>
      </c>
      <c r="D115" s="160"/>
      <c r="E115" s="161">
        <v>10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299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5"/>
      <c r="D116" s="246"/>
      <c r="E116" s="246"/>
      <c r="F116" s="246"/>
      <c r="G116" s="246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28</v>
      </c>
      <c r="B117" s="174" t="s">
        <v>1271</v>
      </c>
      <c r="C117" s="184" t="s">
        <v>1272</v>
      </c>
      <c r="D117" s="175" t="s">
        <v>355</v>
      </c>
      <c r="E117" s="176">
        <v>75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7.2999999999999996E-4</v>
      </c>
      <c r="O117" s="176">
        <f>ROUND(E117*N117,2)</f>
        <v>0.05</v>
      </c>
      <c r="P117" s="176">
        <v>0</v>
      </c>
      <c r="Q117" s="176">
        <f>ROUND(E117*P117,2)</f>
        <v>0</v>
      </c>
      <c r="R117" s="178"/>
      <c r="S117" s="178" t="s">
        <v>265</v>
      </c>
      <c r="T117" s="179" t="s">
        <v>246</v>
      </c>
      <c r="U117" s="158">
        <v>0</v>
      </c>
      <c r="V117" s="158">
        <f>ROUND(E117*U117,2)</f>
        <v>0</v>
      </c>
      <c r="W117" s="158"/>
      <c r="X117" s="158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615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1273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1274</v>
      </c>
      <c r="D119" s="160"/>
      <c r="E119" s="161">
        <v>75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5"/>
      <c r="D120" s="246"/>
      <c r="E120" s="246"/>
      <c r="F120" s="246"/>
      <c r="G120" s="246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251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3">
        <v>29</v>
      </c>
      <c r="B121" s="174" t="s">
        <v>1275</v>
      </c>
      <c r="C121" s="184" t="s">
        <v>1276</v>
      </c>
      <c r="D121" s="175" t="s">
        <v>355</v>
      </c>
      <c r="E121" s="176">
        <v>38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9.5E-4</v>
      </c>
      <c r="O121" s="176">
        <f>ROUND(E121*N121,2)</f>
        <v>0.04</v>
      </c>
      <c r="P121" s="176">
        <v>0</v>
      </c>
      <c r="Q121" s="176">
        <f>ROUND(E121*P121,2)</f>
        <v>0</v>
      </c>
      <c r="R121" s="178"/>
      <c r="S121" s="178" t="s">
        <v>265</v>
      </c>
      <c r="T121" s="179" t="s">
        <v>246</v>
      </c>
      <c r="U121" s="158">
        <v>0</v>
      </c>
      <c r="V121" s="158">
        <f>ROUND(E121*U121,2)</f>
        <v>0</v>
      </c>
      <c r="W121" s="158"/>
      <c r="X121" s="158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615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85" t="s">
        <v>1277</v>
      </c>
      <c r="D122" s="160"/>
      <c r="E122" s="161"/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299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188</v>
      </c>
      <c r="D123" s="160"/>
      <c r="E123" s="161">
        <v>38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299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5"/>
      <c r="D124" s="246"/>
      <c r="E124" s="246"/>
      <c r="F124" s="246"/>
      <c r="G124" s="246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3">
        <v>30</v>
      </c>
      <c r="B125" s="174" t="s">
        <v>1278</v>
      </c>
      <c r="C125" s="184" t="s">
        <v>1279</v>
      </c>
      <c r="D125" s="175" t="s">
        <v>355</v>
      </c>
      <c r="E125" s="176">
        <v>15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1.16E-3</v>
      </c>
      <c r="O125" s="176">
        <f>ROUND(E125*N125,2)</f>
        <v>0.02</v>
      </c>
      <c r="P125" s="176">
        <v>0</v>
      </c>
      <c r="Q125" s="176">
        <f>ROUND(E125*P125,2)</f>
        <v>0</v>
      </c>
      <c r="R125" s="178"/>
      <c r="S125" s="178" t="s">
        <v>265</v>
      </c>
      <c r="T125" s="179" t="s">
        <v>246</v>
      </c>
      <c r="U125" s="158">
        <v>0</v>
      </c>
      <c r="V125" s="158">
        <f>ROUND(E125*U125,2)</f>
        <v>0</v>
      </c>
      <c r="W125" s="158"/>
      <c r="X125" s="158" t="s">
        <v>304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615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1212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170</v>
      </c>
      <c r="D127" s="160"/>
      <c r="E127" s="161">
        <v>15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299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31</v>
      </c>
      <c r="B129" s="174" t="s">
        <v>1280</v>
      </c>
      <c r="C129" s="184" t="s">
        <v>1281</v>
      </c>
      <c r="D129" s="175" t="s">
        <v>428</v>
      </c>
      <c r="E129" s="176">
        <v>22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265</v>
      </c>
      <c r="T129" s="179" t="s">
        <v>246</v>
      </c>
      <c r="U129" s="158">
        <v>0</v>
      </c>
      <c r="V129" s="158">
        <f>ROUND(E129*U129,2)</f>
        <v>0</v>
      </c>
      <c r="W129" s="158"/>
      <c r="X129" s="158" t="s">
        <v>304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615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1282</v>
      </c>
      <c r="D130" s="160"/>
      <c r="E130" s="161"/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299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180</v>
      </c>
      <c r="D131" s="160"/>
      <c r="E131" s="161">
        <v>22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5"/>
      <c r="D132" s="246"/>
      <c r="E132" s="246"/>
      <c r="F132" s="246"/>
      <c r="G132" s="246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251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32</v>
      </c>
      <c r="B133" s="174" t="s">
        <v>1283</v>
      </c>
      <c r="C133" s="184" t="s">
        <v>1284</v>
      </c>
      <c r="D133" s="175" t="s">
        <v>428</v>
      </c>
      <c r="E133" s="176">
        <v>1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265</v>
      </c>
      <c r="T133" s="179" t="s">
        <v>246</v>
      </c>
      <c r="U133" s="158">
        <v>0</v>
      </c>
      <c r="V133" s="158">
        <f>ROUND(E133*U133,2)</f>
        <v>0</v>
      </c>
      <c r="W133" s="158"/>
      <c r="X133" s="158" t="s">
        <v>304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615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1268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163</v>
      </c>
      <c r="D135" s="160"/>
      <c r="E135" s="161">
        <v>1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5"/>
      <c r="D136" s="246"/>
      <c r="E136" s="246"/>
      <c r="F136" s="246"/>
      <c r="G136" s="246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251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33</v>
      </c>
      <c r="B137" s="174" t="s">
        <v>1285</v>
      </c>
      <c r="C137" s="184" t="s">
        <v>1286</v>
      </c>
      <c r="D137" s="175" t="s">
        <v>355</v>
      </c>
      <c r="E137" s="176">
        <v>10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1.6000000000000001E-3</v>
      </c>
      <c r="O137" s="176">
        <f>ROUND(E137*N137,2)</f>
        <v>0.02</v>
      </c>
      <c r="P137" s="176">
        <v>0</v>
      </c>
      <c r="Q137" s="176">
        <f>ROUND(E137*P137,2)</f>
        <v>0</v>
      </c>
      <c r="R137" s="178"/>
      <c r="S137" s="178" t="s">
        <v>265</v>
      </c>
      <c r="T137" s="179" t="s">
        <v>246</v>
      </c>
      <c r="U137" s="158">
        <v>0</v>
      </c>
      <c r="V137" s="158">
        <f>ROUND(E137*U137,2)</f>
        <v>0</v>
      </c>
      <c r="W137" s="158"/>
      <c r="X137" s="158" t="s">
        <v>304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615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1206</v>
      </c>
      <c r="D138" s="160"/>
      <c r="E138" s="161"/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700</v>
      </c>
      <c r="D139" s="160"/>
      <c r="E139" s="161">
        <v>10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5"/>
      <c r="D140" s="246"/>
      <c r="E140" s="246"/>
      <c r="F140" s="246"/>
      <c r="G140" s="246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251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34</v>
      </c>
      <c r="B141" s="174" t="s">
        <v>1287</v>
      </c>
      <c r="C141" s="184" t="s">
        <v>1288</v>
      </c>
      <c r="D141" s="175" t="s">
        <v>355</v>
      </c>
      <c r="E141" s="176">
        <v>75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1.1000000000000001E-3</v>
      </c>
      <c r="O141" s="176">
        <f>ROUND(E141*N141,2)</f>
        <v>0.08</v>
      </c>
      <c r="P141" s="176">
        <v>0</v>
      </c>
      <c r="Q141" s="176">
        <f>ROUND(E141*P141,2)</f>
        <v>0</v>
      </c>
      <c r="R141" s="178"/>
      <c r="S141" s="178" t="s">
        <v>265</v>
      </c>
      <c r="T141" s="179" t="s">
        <v>246</v>
      </c>
      <c r="U141" s="158">
        <v>0</v>
      </c>
      <c r="V141" s="158">
        <f>ROUND(E141*U141,2)</f>
        <v>0</v>
      </c>
      <c r="W141" s="158"/>
      <c r="X141" s="158" t="s">
        <v>304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615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1273</v>
      </c>
      <c r="D142" s="160"/>
      <c r="E142" s="161"/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299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5" t="s">
        <v>1274</v>
      </c>
      <c r="D143" s="160"/>
      <c r="E143" s="161">
        <v>75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299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5"/>
      <c r="D144" s="246"/>
      <c r="E144" s="246"/>
      <c r="F144" s="246"/>
      <c r="G144" s="246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251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3">
        <v>35</v>
      </c>
      <c r="B145" s="174" t="s">
        <v>1289</v>
      </c>
      <c r="C145" s="184" t="s">
        <v>1290</v>
      </c>
      <c r="D145" s="175" t="s">
        <v>355</v>
      </c>
      <c r="E145" s="176">
        <v>38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1.2999999999999999E-3</v>
      </c>
      <c r="O145" s="176">
        <f>ROUND(E145*N145,2)</f>
        <v>0.05</v>
      </c>
      <c r="P145" s="176">
        <v>0</v>
      </c>
      <c r="Q145" s="176">
        <f>ROUND(E145*P145,2)</f>
        <v>0</v>
      </c>
      <c r="R145" s="178"/>
      <c r="S145" s="178" t="s">
        <v>265</v>
      </c>
      <c r="T145" s="179" t="s">
        <v>246</v>
      </c>
      <c r="U145" s="158">
        <v>0</v>
      </c>
      <c r="V145" s="158">
        <f>ROUND(E145*U145,2)</f>
        <v>0</v>
      </c>
      <c r="W145" s="158"/>
      <c r="X145" s="158" t="s">
        <v>304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615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1277</v>
      </c>
      <c r="D146" s="160"/>
      <c r="E146" s="161"/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5" t="s">
        <v>188</v>
      </c>
      <c r="D147" s="160"/>
      <c r="E147" s="161">
        <v>38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299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5"/>
      <c r="D148" s="246"/>
      <c r="E148" s="246"/>
      <c r="F148" s="246"/>
      <c r="G148" s="246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ht="22.5" outlineLevel="1" x14ac:dyDescent="0.2">
      <c r="A149" s="173">
        <v>36</v>
      </c>
      <c r="B149" s="174" t="s">
        <v>1291</v>
      </c>
      <c r="C149" s="184" t="s">
        <v>1292</v>
      </c>
      <c r="D149" s="175" t="s">
        <v>355</v>
      </c>
      <c r="E149" s="176">
        <v>15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1.2999999999999999E-3</v>
      </c>
      <c r="O149" s="176">
        <f>ROUND(E149*N149,2)</f>
        <v>0.02</v>
      </c>
      <c r="P149" s="176">
        <v>0</v>
      </c>
      <c r="Q149" s="176">
        <f>ROUND(E149*P149,2)</f>
        <v>0</v>
      </c>
      <c r="R149" s="178"/>
      <c r="S149" s="178" t="s">
        <v>265</v>
      </c>
      <c r="T149" s="179" t="s">
        <v>246</v>
      </c>
      <c r="U149" s="158">
        <v>0</v>
      </c>
      <c r="V149" s="158">
        <f>ROUND(E149*U149,2)</f>
        <v>0</v>
      </c>
      <c r="W149" s="158"/>
      <c r="X149" s="158" t="s">
        <v>304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615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1212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170</v>
      </c>
      <c r="D151" s="160"/>
      <c r="E151" s="161">
        <v>15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299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5"/>
      <c r="D152" s="246"/>
      <c r="E152" s="246"/>
      <c r="F152" s="246"/>
      <c r="G152" s="24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251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3">
        <v>37</v>
      </c>
      <c r="B153" s="174" t="s">
        <v>1293</v>
      </c>
      <c r="C153" s="184" t="s">
        <v>1294</v>
      </c>
      <c r="D153" s="175" t="s">
        <v>428</v>
      </c>
      <c r="E153" s="176">
        <v>18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1E-3</v>
      </c>
      <c r="O153" s="176">
        <f>ROUND(E153*N153,2)</f>
        <v>0.02</v>
      </c>
      <c r="P153" s="176">
        <v>0</v>
      </c>
      <c r="Q153" s="176">
        <f>ROUND(E153*P153,2)</f>
        <v>0</v>
      </c>
      <c r="R153" s="178"/>
      <c r="S153" s="178" t="s">
        <v>265</v>
      </c>
      <c r="T153" s="179" t="s">
        <v>246</v>
      </c>
      <c r="U153" s="158">
        <v>0</v>
      </c>
      <c r="V153" s="158">
        <f>ROUND(E153*U153,2)</f>
        <v>0</v>
      </c>
      <c r="W153" s="158"/>
      <c r="X153" s="158" t="s">
        <v>304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615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1295</v>
      </c>
      <c r="D154" s="160"/>
      <c r="E154" s="161"/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726</v>
      </c>
      <c r="D155" s="160"/>
      <c r="E155" s="161">
        <v>18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299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5"/>
      <c r="D156" s="246"/>
      <c r="E156" s="246"/>
      <c r="F156" s="246"/>
      <c r="G156" s="246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251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38</v>
      </c>
      <c r="B157" s="174" t="s">
        <v>1296</v>
      </c>
      <c r="C157" s="184" t="s">
        <v>1297</v>
      </c>
      <c r="D157" s="175" t="s">
        <v>428</v>
      </c>
      <c r="E157" s="176">
        <v>1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1E-3</v>
      </c>
      <c r="O157" s="176">
        <f>ROUND(E157*N157,2)</f>
        <v>0</v>
      </c>
      <c r="P157" s="176">
        <v>0</v>
      </c>
      <c r="Q157" s="176">
        <f>ROUND(E157*P157,2)</f>
        <v>0</v>
      </c>
      <c r="R157" s="178"/>
      <c r="S157" s="178" t="s">
        <v>265</v>
      </c>
      <c r="T157" s="179" t="s">
        <v>246</v>
      </c>
      <c r="U157" s="158">
        <v>0</v>
      </c>
      <c r="V157" s="158">
        <f>ROUND(E157*U157,2)</f>
        <v>0</v>
      </c>
      <c r="W157" s="158"/>
      <c r="X157" s="158" t="s">
        <v>304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615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1268</v>
      </c>
      <c r="D158" s="160"/>
      <c r="E158" s="161"/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299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163</v>
      </c>
      <c r="D159" s="160"/>
      <c r="E159" s="161">
        <v>1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299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5"/>
      <c r="D160" s="246"/>
      <c r="E160" s="246"/>
      <c r="F160" s="246"/>
      <c r="G160" s="24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3">
        <v>39</v>
      </c>
      <c r="B161" s="174" t="s">
        <v>1298</v>
      </c>
      <c r="C161" s="184" t="s">
        <v>1299</v>
      </c>
      <c r="D161" s="175" t="s">
        <v>428</v>
      </c>
      <c r="E161" s="176">
        <v>1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6.9999999999999999E-4</v>
      </c>
      <c r="O161" s="176">
        <f>ROUND(E161*N161,2)</f>
        <v>0</v>
      </c>
      <c r="P161" s="176">
        <v>0</v>
      </c>
      <c r="Q161" s="176">
        <f>ROUND(E161*P161,2)</f>
        <v>0</v>
      </c>
      <c r="R161" s="178"/>
      <c r="S161" s="178" t="s">
        <v>265</v>
      </c>
      <c r="T161" s="179" t="s">
        <v>246</v>
      </c>
      <c r="U161" s="158">
        <v>0</v>
      </c>
      <c r="V161" s="158">
        <f>ROUND(E161*U161,2)</f>
        <v>0</v>
      </c>
      <c r="W161" s="158"/>
      <c r="X161" s="158" t="s">
        <v>304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615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1268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163</v>
      </c>
      <c r="D163" s="160"/>
      <c r="E163" s="161">
        <v>1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299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5"/>
      <c r="D164" s="246"/>
      <c r="E164" s="246"/>
      <c r="F164" s="246"/>
      <c r="G164" s="246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251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40</v>
      </c>
      <c r="B165" s="174" t="s">
        <v>1300</v>
      </c>
      <c r="C165" s="184" t="s">
        <v>1301</v>
      </c>
      <c r="D165" s="175" t="s">
        <v>1201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1.2E-2</v>
      </c>
      <c r="O165" s="176">
        <f>ROUND(E165*N165,2)</f>
        <v>0.01</v>
      </c>
      <c r="P165" s="176">
        <v>0</v>
      </c>
      <c r="Q165" s="176">
        <f>ROUND(E165*P165,2)</f>
        <v>0</v>
      </c>
      <c r="R165" s="178"/>
      <c r="S165" s="178" t="s">
        <v>265</v>
      </c>
      <c r="T165" s="179" t="s">
        <v>246</v>
      </c>
      <c r="U165" s="158">
        <v>0</v>
      </c>
      <c r="V165" s="158">
        <f>ROUND(E165*U165,2)</f>
        <v>0</v>
      </c>
      <c r="W165" s="158"/>
      <c r="X165" s="158" t="s">
        <v>304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615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1268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163</v>
      </c>
      <c r="D167" s="160"/>
      <c r="E167" s="161">
        <v>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299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251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41</v>
      </c>
      <c r="B169" s="174" t="s">
        <v>1302</v>
      </c>
      <c r="C169" s="184" t="s">
        <v>1303</v>
      </c>
      <c r="D169" s="175" t="s">
        <v>1304</v>
      </c>
      <c r="E169" s="176">
        <v>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1E-3</v>
      </c>
      <c r="O169" s="176">
        <f>ROUND(E169*N169,2)</f>
        <v>0</v>
      </c>
      <c r="P169" s="176">
        <v>0</v>
      </c>
      <c r="Q169" s="176">
        <f>ROUND(E169*P169,2)</f>
        <v>0</v>
      </c>
      <c r="R169" s="178"/>
      <c r="S169" s="178" t="s">
        <v>265</v>
      </c>
      <c r="T169" s="179" t="s">
        <v>246</v>
      </c>
      <c r="U169" s="158">
        <v>0</v>
      </c>
      <c r="V169" s="158">
        <f>ROUND(E169*U169,2)</f>
        <v>0</v>
      </c>
      <c r="W169" s="158"/>
      <c r="X169" s="158" t="s">
        <v>921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1202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1268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163</v>
      </c>
      <c r="D171" s="160"/>
      <c r="E171" s="161">
        <v>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5"/>
      <c r="D172" s="246"/>
      <c r="E172" s="246"/>
      <c r="F172" s="246"/>
      <c r="G172" s="246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251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3">
        <v>42</v>
      </c>
      <c r="B173" s="174" t="s">
        <v>1305</v>
      </c>
      <c r="C173" s="184" t="s">
        <v>1306</v>
      </c>
      <c r="D173" s="175" t="s">
        <v>428</v>
      </c>
      <c r="E173" s="176">
        <v>3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6">
        <v>4.2999999999999999E-4</v>
      </c>
      <c r="O173" s="176">
        <f>ROUND(E173*N173,2)</f>
        <v>0</v>
      </c>
      <c r="P173" s="176">
        <v>0</v>
      </c>
      <c r="Q173" s="176">
        <f>ROUND(E173*P173,2)</f>
        <v>0</v>
      </c>
      <c r="R173" s="178"/>
      <c r="S173" s="178" t="s">
        <v>265</v>
      </c>
      <c r="T173" s="179" t="s">
        <v>246</v>
      </c>
      <c r="U173" s="158">
        <v>0</v>
      </c>
      <c r="V173" s="158">
        <f>ROUND(E173*U173,2)</f>
        <v>0</v>
      </c>
      <c r="W173" s="158"/>
      <c r="X173" s="158" t="s">
        <v>304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615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1247</v>
      </c>
      <c r="D174" s="160"/>
      <c r="E174" s="161"/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299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5" t="s">
        <v>86</v>
      </c>
      <c r="D175" s="160"/>
      <c r="E175" s="161">
        <v>3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299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5"/>
      <c r="D176" s="246"/>
      <c r="E176" s="246"/>
      <c r="F176" s="246"/>
      <c r="G176" s="246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3">
        <v>43</v>
      </c>
      <c r="B177" s="174" t="s">
        <v>1307</v>
      </c>
      <c r="C177" s="184" t="s">
        <v>1308</v>
      </c>
      <c r="D177" s="175" t="s">
        <v>428</v>
      </c>
      <c r="E177" s="176">
        <v>7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5.2999999999999998E-4</v>
      </c>
      <c r="O177" s="176">
        <f>ROUND(E177*N177,2)</f>
        <v>0</v>
      </c>
      <c r="P177" s="176">
        <v>0</v>
      </c>
      <c r="Q177" s="176">
        <f>ROUND(E177*P177,2)</f>
        <v>0</v>
      </c>
      <c r="R177" s="178"/>
      <c r="S177" s="178" t="s">
        <v>265</v>
      </c>
      <c r="T177" s="179" t="s">
        <v>246</v>
      </c>
      <c r="U177" s="158">
        <v>0</v>
      </c>
      <c r="V177" s="158">
        <f>ROUND(E177*U177,2)</f>
        <v>0</v>
      </c>
      <c r="W177" s="158"/>
      <c r="X177" s="158" t="s">
        <v>304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615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1309</v>
      </c>
      <c r="D178" s="160"/>
      <c r="E178" s="161"/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435</v>
      </c>
      <c r="D179" s="160"/>
      <c r="E179" s="161">
        <v>7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299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5"/>
      <c r="D180" s="246"/>
      <c r="E180" s="246"/>
      <c r="F180" s="246"/>
      <c r="G180" s="246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3">
        <v>44</v>
      </c>
      <c r="B181" s="174" t="s">
        <v>1310</v>
      </c>
      <c r="C181" s="184" t="s">
        <v>1311</v>
      </c>
      <c r="D181" s="175" t="s">
        <v>428</v>
      </c>
      <c r="E181" s="176">
        <v>2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8.4000000000000003E-4</v>
      </c>
      <c r="O181" s="176">
        <f>ROUND(E181*N181,2)</f>
        <v>0</v>
      </c>
      <c r="P181" s="176">
        <v>0</v>
      </c>
      <c r="Q181" s="176">
        <f>ROUND(E181*P181,2)</f>
        <v>0</v>
      </c>
      <c r="R181" s="178"/>
      <c r="S181" s="178" t="s">
        <v>265</v>
      </c>
      <c r="T181" s="179" t="s">
        <v>246</v>
      </c>
      <c r="U181" s="158">
        <v>0</v>
      </c>
      <c r="V181" s="158">
        <f>ROUND(E181*U181,2)</f>
        <v>0</v>
      </c>
      <c r="W181" s="158"/>
      <c r="X181" s="158" t="s">
        <v>304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615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1312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174</v>
      </c>
      <c r="D183" s="160"/>
      <c r="E183" s="161">
        <v>2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299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251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45</v>
      </c>
      <c r="B185" s="174" t="s">
        <v>1313</v>
      </c>
      <c r="C185" s="184" t="s">
        <v>1314</v>
      </c>
      <c r="D185" s="175" t="s">
        <v>428</v>
      </c>
      <c r="E185" s="176">
        <v>2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1.2800000000000001E-3</v>
      </c>
      <c r="O185" s="176">
        <f>ROUND(E185*N185,2)</f>
        <v>0</v>
      </c>
      <c r="P185" s="176">
        <v>0</v>
      </c>
      <c r="Q185" s="176">
        <f>ROUND(E185*P185,2)</f>
        <v>0</v>
      </c>
      <c r="R185" s="178"/>
      <c r="S185" s="178" t="s">
        <v>265</v>
      </c>
      <c r="T185" s="179" t="s">
        <v>246</v>
      </c>
      <c r="U185" s="158">
        <v>0</v>
      </c>
      <c r="V185" s="158">
        <f>ROUND(E185*U185,2)</f>
        <v>0</v>
      </c>
      <c r="W185" s="158"/>
      <c r="X185" s="158" t="s">
        <v>304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615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1268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1268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299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174</v>
      </c>
      <c r="D188" s="160"/>
      <c r="E188" s="161">
        <v>2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299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5"/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251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46</v>
      </c>
      <c r="B190" s="174" t="s">
        <v>1315</v>
      </c>
      <c r="C190" s="184" t="s">
        <v>1316</v>
      </c>
      <c r="D190" s="175" t="s">
        <v>428</v>
      </c>
      <c r="E190" s="176">
        <v>3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4.0000000000000002E-4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265</v>
      </c>
      <c r="T190" s="179" t="s">
        <v>246</v>
      </c>
      <c r="U190" s="158">
        <v>0</v>
      </c>
      <c r="V190" s="158">
        <f>ROUND(E190*U190,2)</f>
        <v>0</v>
      </c>
      <c r="W190" s="158"/>
      <c r="X190" s="158" t="s">
        <v>304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615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185" t="s">
        <v>1317</v>
      </c>
      <c r="D191" s="160"/>
      <c r="E191" s="161"/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299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86</v>
      </c>
      <c r="D192" s="160"/>
      <c r="E192" s="161">
        <v>3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299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5"/>
      <c r="D193" s="246"/>
      <c r="E193" s="246"/>
      <c r="F193" s="246"/>
      <c r="G193" s="246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47</v>
      </c>
      <c r="B194" s="174" t="s">
        <v>1318</v>
      </c>
      <c r="C194" s="184" t="s">
        <v>1319</v>
      </c>
      <c r="D194" s="175" t="s">
        <v>355</v>
      </c>
      <c r="E194" s="176">
        <v>138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265</v>
      </c>
      <c r="T194" s="179" t="s">
        <v>246</v>
      </c>
      <c r="U194" s="158">
        <v>0</v>
      </c>
      <c r="V194" s="158">
        <f>ROUND(E194*U194,2)</f>
        <v>0</v>
      </c>
      <c r="W194" s="158"/>
      <c r="X194" s="158" t="s">
        <v>304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615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1320</v>
      </c>
      <c r="D195" s="160"/>
      <c r="E195" s="161"/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299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5" t="s">
        <v>1321</v>
      </c>
      <c r="D196" s="160"/>
      <c r="E196" s="161">
        <v>138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299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5"/>
      <c r="D197" s="246"/>
      <c r="E197" s="246"/>
      <c r="F197" s="246"/>
      <c r="G197" s="246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48</v>
      </c>
      <c r="B198" s="174" t="s">
        <v>1322</v>
      </c>
      <c r="C198" s="184" t="s">
        <v>1323</v>
      </c>
      <c r="D198" s="175" t="s">
        <v>355</v>
      </c>
      <c r="E198" s="176">
        <v>138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1.0000000000000001E-5</v>
      </c>
      <c r="O198" s="176">
        <f>ROUND(E198*N198,2)</f>
        <v>0</v>
      </c>
      <c r="P198" s="176">
        <v>0</v>
      </c>
      <c r="Q198" s="176">
        <f>ROUND(E198*P198,2)</f>
        <v>0</v>
      </c>
      <c r="R198" s="178"/>
      <c r="S198" s="178" t="s">
        <v>265</v>
      </c>
      <c r="T198" s="179" t="s">
        <v>246</v>
      </c>
      <c r="U198" s="158">
        <v>0</v>
      </c>
      <c r="V198" s="158">
        <f>ROUND(E198*U198,2)</f>
        <v>0</v>
      </c>
      <c r="W198" s="158"/>
      <c r="X198" s="158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615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1320</v>
      </c>
      <c r="D199" s="160"/>
      <c r="E199" s="161"/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299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5" t="s">
        <v>1321</v>
      </c>
      <c r="D200" s="160"/>
      <c r="E200" s="161">
        <v>138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299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5"/>
      <c r="D201" s="246"/>
      <c r="E201" s="246"/>
      <c r="F201" s="246"/>
      <c r="G201" s="246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251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49</v>
      </c>
      <c r="B202" s="174" t="s">
        <v>1324</v>
      </c>
      <c r="C202" s="184" t="s">
        <v>1325</v>
      </c>
      <c r="D202" s="175" t="s">
        <v>324</v>
      </c>
      <c r="E202" s="176">
        <v>0.4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8"/>
      <c r="S202" s="178" t="s">
        <v>265</v>
      </c>
      <c r="T202" s="179" t="s">
        <v>246</v>
      </c>
      <c r="U202" s="158">
        <v>0</v>
      </c>
      <c r="V202" s="158">
        <f>ROUND(E202*U202,2)</f>
        <v>0</v>
      </c>
      <c r="W202" s="158"/>
      <c r="X202" s="158" t="s">
        <v>304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615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9"/>
      <c r="D203" s="250"/>
      <c r="E203" s="250"/>
      <c r="F203" s="250"/>
      <c r="G203" s="250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x14ac:dyDescent="0.2">
      <c r="A204" s="163" t="s">
        <v>240</v>
      </c>
      <c r="B204" s="164" t="s">
        <v>126</v>
      </c>
      <c r="C204" s="183" t="s">
        <v>127</v>
      </c>
      <c r="D204" s="165"/>
      <c r="E204" s="166"/>
      <c r="F204" s="167"/>
      <c r="G204" s="167">
        <f>SUMIF(AG205:AG257,"&lt;&gt;NOR",G205:G257)</f>
        <v>0</v>
      </c>
      <c r="H204" s="167"/>
      <c r="I204" s="167">
        <f>SUM(I205:I257)</f>
        <v>0</v>
      </c>
      <c r="J204" s="167"/>
      <c r="K204" s="167">
        <f>SUM(K205:K257)</f>
        <v>0</v>
      </c>
      <c r="L204" s="167"/>
      <c r="M204" s="167">
        <f>SUM(M205:M257)</f>
        <v>0</v>
      </c>
      <c r="N204" s="166"/>
      <c r="O204" s="166">
        <f>SUM(O205:O257)</f>
        <v>0.23</v>
      </c>
      <c r="P204" s="166"/>
      <c r="Q204" s="166">
        <f>SUM(Q205:Q257)</f>
        <v>0</v>
      </c>
      <c r="R204" s="167"/>
      <c r="S204" s="167"/>
      <c r="T204" s="168"/>
      <c r="U204" s="162"/>
      <c r="V204" s="162">
        <f>SUM(V205:V257)</f>
        <v>0</v>
      </c>
      <c r="W204" s="162"/>
      <c r="X204" s="162"/>
      <c r="AG204" t="s">
        <v>241</v>
      </c>
    </row>
    <row r="205" spans="1:60" ht="22.5" outlineLevel="1" x14ac:dyDescent="0.2">
      <c r="A205" s="173">
        <v>50</v>
      </c>
      <c r="B205" s="174" t="s">
        <v>1326</v>
      </c>
      <c r="C205" s="184" t="s">
        <v>1327</v>
      </c>
      <c r="D205" s="175" t="s">
        <v>296</v>
      </c>
      <c r="E205" s="176">
        <v>40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1E-3</v>
      </c>
      <c r="O205" s="176">
        <f>ROUND(E205*N205,2)</f>
        <v>0.04</v>
      </c>
      <c r="P205" s="176">
        <v>0</v>
      </c>
      <c r="Q205" s="176">
        <f>ROUND(E205*P205,2)</f>
        <v>0</v>
      </c>
      <c r="R205" s="178"/>
      <c r="S205" s="178" t="s">
        <v>265</v>
      </c>
      <c r="T205" s="179" t="s">
        <v>246</v>
      </c>
      <c r="U205" s="158">
        <v>0</v>
      </c>
      <c r="V205" s="158">
        <f>ROUND(E205*U205,2)</f>
        <v>0</v>
      </c>
      <c r="W205" s="158"/>
      <c r="X205" s="158" t="s">
        <v>304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615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1197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299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1198</v>
      </c>
      <c r="D207" s="160"/>
      <c r="E207" s="161">
        <v>40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251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3">
        <v>51</v>
      </c>
      <c r="B209" s="174" t="s">
        <v>1328</v>
      </c>
      <c r="C209" s="184" t="s">
        <v>1329</v>
      </c>
      <c r="D209" s="175" t="s">
        <v>1201</v>
      </c>
      <c r="E209" s="176">
        <v>1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8"/>
      <c r="S209" s="178" t="s">
        <v>265</v>
      </c>
      <c r="T209" s="179" t="s">
        <v>246</v>
      </c>
      <c r="U209" s="158">
        <v>0</v>
      </c>
      <c r="V209" s="158">
        <f>ROUND(E209*U209,2)</f>
        <v>0</v>
      </c>
      <c r="W209" s="158"/>
      <c r="X209" s="158" t="s">
        <v>304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615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1268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299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163</v>
      </c>
      <c r="D211" s="160"/>
      <c r="E211" s="161">
        <v>1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5"/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251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3">
        <v>52</v>
      </c>
      <c r="B213" s="174" t="s">
        <v>1330</v>
      </c>
      <c r="C213" s="184" t="s">
        <v>1331</v>
      </c>
      <c r="D213" s="175" t="s">
        <v>1201</v>
      </c>
      <c r="E213" s="176">
        <v>6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1.1999999999999999E-3</v>
      </c>
      <c r="O213" s="176">
        <f>ROUND(E213*N213,2)</f>
        <v>0.01</v>
      </c>
      <c r="P213" s="176">
        <v>0</v>
      </c>
      <c r="Q213" s="176">
        <f>ROUND(E213*P213,2)</f>
        <v>0</v>
      </c>
      <c r="R213" s="178"/>
      <c r="S213" s="178" t="s">
        <v>265</v>
      </c>
      <c r="T213" s="179" t="s">
        <v>246</v>
      </c>
      <c r="U213" s="158">
        <v>0</v>
      </c>
      <c r="V213" s="158">
        <f>ROUND(E213*U213,2)</f>
        <v>0</v>
      </c>
      <c r="W213" s="158"/>
      <c r="X213" s="158" t="s">
        <v>921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1202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1332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299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1333</v>
      </c>
      <c r="D215" s="160"/>
      <c r="E215" s="161">
        <v>6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299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5"/>
      <c r="D216" s="246"/>
      <c r="E216" s="246"/>
      <c r="F216" s="246"/>
      <c r="G216" s="24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53</v>
      </c>
      <c r="B217" s="174" t="s">
        <v>1334</v>
      </c>
      <c r="C217" s="184" t="s">
        <v>1335</v>
      </c>
      <c r="D217" s="175" t="s">
        <v>428</v>
      </c>
      <c r="E217" s="176">
        <v>3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1.72E-3</v>
      </c>
      <c r="O217" s="176">
        <f>ROUND(E217*N217,2)</f>
        <v>0.01</v>
      </c>
      <c r="P217" s="176">
        <v>0</v>
      </c>
      <c r="Q217" s="176">
        <f>ROUND(E217*P217,2)</f>
        <v>0</v>
      </c>
      <c r="R217" s="178"/>
      <c r="S217" s="178" t="s">
        <v>265</v>
      </c>
      <c r="T217" s="179" t="s">
        <v>246</v>
      </c>
      <c r="U217" s="158">
        <v>0</v>
      </c>
      <c r="V217" s="158">
        <f>ROUND(E217*U217,2)</f>
        <v>0</v>
      </c>
      <c r="W217" s="158"/>
      <c r="X217" s="158" t="s">
        <v>304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615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1247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299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86</v>
      </c>
      <c r="D219" s="160"/>
      <c r="E219" s="161">
        <v>3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299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5"/>
      <c r="D220" s="246"/>
      <c r="E220" s="246"/>
      <c r="F220" s="246"/>
      <c r="G220" s="246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251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54</v>
      </c>
      <c r="B221" s="174" t="s">
        <v>1336</v>
      </c>
      <c r="C221" s="184" t="s">
        <v>1337</v>
      </c>
      <c r="D221" s="175" t="s">
        <v>428</v>
      </c>
      <c r="E221" s="176">
        <v>3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2.2000000000000001E-4</v>
      </c>
      <c r="O221" s="176">
        <f>ROUND(E221*N221,2)</f>
        <v>0</v>
      </c>
      <c r="P221" s="176">
        <v>0</v>
      </c>
      <c r="Q221" s="176">
        <f>ROUND(E221*P221,2)</f>
        <v>0</v>
      </c>
      <c r="R221" s="178"/>
      <c r="S221" s="178" t="s">
        <v>265</v>
      </c>
      <c r="T221" s="179" t="s">
        <v>246</v>
      </c>
      <c r="U221" s="158">
        <v>0</v>
      </c>
      <c r="V221" s="158">
        <f>ROUND(E221*U221,2)</f>
        <v>0</v>
      </c>
      <c r="W221" s="158"/>
      <c r="X221" s="158" t="s">
        <v>304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615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1247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299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86</v>
      </c>
      <c r="D223" s="160"/>
      <c r="E223" s="161">
        <v>3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299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45"/>
      <c r="D224" s="246"/>
      <c r="E224" s="246"/>
      <c r="F224" s="246"/>
      <c r="G224" s="246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251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3">
        <v>55</v>
      </c>
      <c r="B225" s="174" t="s">
        <v>1338</v>
      </c>
      <c r="C225" s="184" t="s">
        <v>1339</v>
      </c>
      <c r="D225" s="175" t="s">
        <v>428</v>
      </c>
      <c r="E225" s="176">
        <v>5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3.1E-4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265</v>
      </c>
      <c r="T225" s="179" t="s">
        <v>246</v>
      </c>
      <c r="U225" s="158">
        <v>0</v>
      </c>
      <c r="V225" s="158">
        <f>ROUND(E225*U225,2)</f>
        <v>0</v>
      </c>
      <c r="W225" s="158"/>
      <c r="X225" s="158" t="s">
        <v>304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615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1247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299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1312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299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5" t="s">
        <v>693</v>
      </c>
      <c r="D228" s="160"/>
      <c r="E228" s="161">
        <v>5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299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56</v>
      </c>
      <c r="B230" s="174" t="s">
        <v>1340</v>
      </c>
      <c r="C230" s="184" t="s">
        <v>1341</v>
      </c>
      <c r="D230" s="175" t="s">
        <v>428</v>
      </c>
      <c r="E230" s="176">
        <v>1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265</v>
      </c>
      <c r="T230" s="179" t="s">
        <v>246</v>
      </c>
      <c r="U230" s="158">
        <v>0</v>
      </c>
      <c r="V230" s="158">
        <f>ROUND(E230*U230,2)</f>
        <v>0</v>
      </c>
      <c r="W230" s="158"/>
      <c r="X230" s="158" t="s">
        <v>304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615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1268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299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163</v>
      </c>
      <c r="D232" s="160"/>
      <c r="E232" s="161">
        <v>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5"/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251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57</v>
      </c>
      <c r="B234" s="174" t="s">
        <v>1342</v>
      </c>
      <c r="C234" s="184" t="s">
        <v>1343</v>
      </c>
      <c r="D234" s="175" t="s">
        <v>428</v>
      </c>
      <c r="E234" s="176">
        <v>6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1.0200000000000001E-3</v>
      </c>
      <c r="O234" s="176">
        <f>ROUND(E234*N234,2)</f>
        <v>0.01</v>
      </c>
      <c r="P234" s="176">
        <v>0</v>
      </c>
      <c r="Q234" s="176">
        <f>ROUND(E234*P234,2)</f>
        <v>0</v>
      </c>
      <c r="R234" s="178"/>
      <c r="S234" s="178" t="s">
        <v>265</v>
      </c>
      <c r="T234" s="179" t="s">
        <v>246</v>
      </c>
      <c r="U234" s="158">
        <v>0</v>
      </c>
      <c r="V234" s="158">
        <f>ROUND(E234*U234,2)</f>
        <v>0</v>
      </c>
      <c r="W234" s="158"/>
      <c r="X234" s="158" t="s">
        <v>304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615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1268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299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1312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299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1247</v>
      </c>
      <c r="D237" s="160"/>
      <c r="E237" s="161"/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299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5" t="s">
        <v>1333</v>
      </c>
      <c r="D238" s="160"/>
      <c r="E238" s="161">
        <v>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299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5"/>
      <c r="D239" s="246"/>
      <c r="E239" s="246"/>
      <c r="F239" s="246"/>
      <c r="G239" s="246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251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73">
        <v>58</v>
      </c>
      <c r="B240" s="174" t="s">
        <v>1344</v>
      </c>
      <c r="C240" s="184" t="s">
        <v>1345</v>
      </c>
      <c r="D240" s="175" t="s">
        <v>1346</v>
      </c>
      <c r="E240" s="176">
        <v>2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21</v>
      </c>
      <c r="M240" s="178">
        <f>G240*(1+L240/100)</f>
        <v>0</v>
      </c>
      <c r="N240" s="176">
        <v>8.9999999999999993E-3</v>
      </c>
      <c r="O240" s="176">
        <f>ROUND(E240*N240,2)</f>
        <v>0.02</v>
      </c>
      <c r="P240" s="176">
        <v>0</v>
      </c>
      <c r="Q240" s="176">
        <f>ROUND(E240*P240,2)</f>
        <v>0</v>
      </c>
      <c r="R240" s="178"/>
      <c r="S240" s="178" t="s">
        <v>265</v>
      </c>
      <c r="T240" s="179" t="s">
        <v>246</v>
      </c>
      <c r="U240" s="158">
        <v>0</v>
      </c>
      <c r="V240" s="158">
        <f>ROUND(E240*U240,2)</f>
        <v>0</v>
      </c>
      <c r="W240" s="158"/>
      <c r="X240" s="158" t="s">
        <v>304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615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1312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299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5" t="s">
        <v>174</v>
      </c>
      <c r="D242" s="160"/>
      <c r="E242" s="161">
        <v>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299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45"/>
      <c r="D243" s="246"/>
      <c r="E243" s="246"/>
      <c r="F243" s="246"/>
      <c r="G243" s="246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251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59</v>
      </c>
      <c r="B244" s="174" t="s">
        <v>1347</v>
      </c>
      <c r="C244" s="184" t="s">
        <v>1348</v>
      </c>
      <c r="D244" s="175" t="s">
        <v>1346</v>
      </c>
      <c r="E244" s="176">
        <v>1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1.421E-2</v>
      </c>
      <c r="O244" s="176">
        <f>ROUND(E244*N244,2)</f>
        <v>0.01</v>
      </c>
      <c r="P244" s="176">
        <v>0</v>
      </c>
      <c r="Q244" s="176">
        <f>ROUND(E244*P244,2)</f>
        <v>0</v>
      </c>
      <c r="R244" s="178"/>
      <c r="S244" s="178" t="s">
        <v>265</v>
      </c>
      <c r="T244" s="179" t="s">
        <v>246</v>
      </c>
      <c r="U244" s="158">
        <v>0</v>
      </c>
      <c r="V244" s="158">
        <f>ROUND(E244*U244,2)</f>
        <v>0</v>
      </c>
      <c r="W244" s="158"/>
      <c r="X244" s="158" t="s">
        <v>304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615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1268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5" t="s">
        <v>163</v>
      </c>
      <c r="D246" s="160"/>
      <c r="E246" s="161">
        <v>1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299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5"/>
      <c r="D247" s="246"/>
      <c r="E247" s="246"/>
      <c r="F247" s="246"/>
      <c r="G247" s="246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251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ht="22.5" outlineLevel="1" x14ac:dyDescent="0.2">
      <c r="A248" s="173">
        <v>60</v>
      </c>
      <c r="B248" s="174" t="s">
        <v>1349</v>
      </c>
      <c r="C248" s="184" t="s">
        <v>1350</v>
      </c>
      <c r="D248" s="175" t="s">
        <v>1201</v>
      </c>
      <c r="E248" s="176">
        <v>2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21</v>
      </c>
      <c r="M248" s="178">
        <f>G248*(1+L248/100)</f>
        <v>0</v>
      </c>
      <c r="N248" s="176">
        <v>4.4999999999999998E-2</v>
      </c>
      <c r="O248" s="176">
        <f>ROUND(E248*N248,2)</f>
        <v>0.09</v>
      </c>
      <c r="P248" s="176">
        <v>0</v>
      </c>
      <c r="Q248" s="176">
        <f>ROUND(E248*P248,2)</f>
        <v>0</v>
      </c>
      <c r="R248" s="178"/>
      <c r="S248" s="178" t="s">
        <v>265</v>
      </c>
      <c r="T248" s="179" t="s">
        <v>246</v>
      </c>
      <c r="U248" s="158">
        <v>0</v>
      </c>
      <c r="V248" s="158">
        <f>ROUND(E248*U248,2)</f>
        <v>0</v>
      </c>
      <c r="W248" s="158"/>
      <c r="X248" s="158" t="s">
        <v>921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1202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1312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299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5" t="s">
        <v>174</v>
      </c>
      <c r="D250" s="160"/>
      <c r="E250" s="161">
        <v>2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299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45"/>
      <c r="D251" s="246"/>
      <c r="E251" s="246"/>
      <c r="F251" s="246"/>
      <c r="G251" s="246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251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61</v>
      </c>
      <c r="B252" s="174" t="s">
        <v>1351</v>
      </c>
      <c r="C252" s="184" t="s">
        <v>1352</v>
      </c>
      <c r="D252" s="175" t="s">
        <v>1346</v>
      </c>
      <c r="E252" s="176">
        <v>2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6">
        <v>1.772E-2</v>
      </c>
      <c r="O252" s="176">
        <f>ROUND(E252*N252,2)</f>
        <v>0.04</v>
      </c>
      <c r="P252" s="176">
        <v>0</v>
      </c>
      <c r="Q252" s="176">
        <f>ROUND(E252*P252,2)</f>
        <v>0</v>
      </c>
      <c r="R252" s="178"/>
      <c r="S252" s="178" t="s">
        <v>265</v>
      </c>
      <c r="T252" s="179" t="s">
        <v>246</v>
      </c>
      <c r="U252" s="158">
        <v>0</v>
      </c>
      <c r="V252" s="158">
        <f>ROUND(E252*U252,2)</f>
        <v>0</v>
      </c>
      <c r="W252" s="158"/>
      <c r="X252" s="158" t="s">
        <v>304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615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1312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5" t="s">
        <v>174</v>
      </c>
      <c r="D254" s="160"/>
      <c r="E254" s="161">
        <v>2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299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5"/>
      <c r="D255" s="246"/>
      <c r="E255" s="246"/>
      <c r="F255" s="246"/>
      <c r="G255" s="24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251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62</v>
      </c>
      <c r="B256" s="174" t="s">
        <v>1353</v>
      </c>
      <c r="C256" s="184" t="s">
        <v>1354</v>
      </c>
      <c r="D256" s="175" t="s">
        <v>324</v>
      </c>
      <c r="E256" s="176">
        <v>0.3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8"/>
      <c r="S256" s="178" t="s">
        <v>265</v>
      </c>
      <c r="T256" s="179" t="s">
        <v>246</v>
      </c>
      <c r="U256" s="158">
        <v>0</v>
      </c>
      <c r="V256" s="158">
        <f>ROUND(E256*U256,2)</f>
        <v>0</v>
      </c>
      <c r="W256" s="158"/>
      <c r="X256" s="158" t="s">
        <v>304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615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49"/>
      <c r="D257" s="250"/>
      <c r="E257" s="250"/>
      <c r="F257" s="250"/>
      <c r="G257" s="250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251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3" t="s">
        <v>240</v>
      </c>
      <c r="B258" s="164" t="s">
        <v>142</v>
      </c>
      <c r="C258" s="183" t="s">
        <v>143</v>
      </c>
      <c r="D258" s="165"/>
      <c r="E258" s="166"/>
      <c r="F258" s="167"/>
      <c r="G258" s="167">
        <f>SUMIF(AG259:AG263,"&lt;&gt;NOR",G259:G263)</f>
        <v>0</v>
      </c>
      <c r="H258" s="167"/>
      <c r="I258" s="167">
        <f>SUM(I259:I263)</f>
        <v>0</v>
      </c>
      <c r="J258" s="167"/>
      <c r="K258" s="167">
        <f>SUM(K259:K263)</f>
        <v>0</v>
      </c>
      <c r="L258" s="167"/>
      <c r="M258" s="167">
        <f>SUM(M259:M263)</f>
        <v>0</v>
      </c>
      <c r="N258" s="166"/>
      <c r="O258" s="166">
        <f>SUM(O259:O263)</f>
        <v>0.03</v>
      </c>
      <c r="P258" s="166"/>
      <c r="Q258" s="166">
        <f>SUM(Q259:Q263)</f>
        <v>0</v>
      </c>
      <c r="R258" s="167"/>
      <c r="S258" s="167"/>
      <c r="T258" s="168"/>
      <c r="U258" s="162"/>
      <c r="V258" s="162">
        <f>SUM(V259:V263)</f>
        <v>0</v>
      </c>
      <c r="W258" s="162"/>
      <c r="X258" s="162"/>
      <c r="AG258" t="s">
        <v>241</v>
      </c>
    </row>
    <row r="259" spans="1:60" outlineLevel="1" x14ac:dyDescent="0.2">
      <c r="A259" s="173">
        <v>63</v>
      </c>
      <c r="B259" s="174" t="s">
        <v>1355</v>
      </c>
      <c r="C259" s="184" t="s">
        <v>1356</v>
      </c>
      <c r="D259" s="175" t="s">
        <v>934</v>
      </c>
      <c r="E259" s="176">
        <v>498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6.0000000000000002E-5</v>
      </c>
      <c r="O259" s="176">
        <f>ROUND(E259*N259,2)</f>
        <v>0.03</v>
      </c>
      <c r="P259" s="176">
        <v>0</v>
      </c>
      <c r="Q259" s="176">
        <f>ROUND(E259*P259,2)</f>
        <v>0</v>
      </c>
      <c r="R259" s="178"/>
      <c r="S259" s="178" t="s">
        <v>265</v>
      </c>
      <c r="T259" s="179" t="s">
        <v>246</v>
      </c>
      <c r="U259" s="158">
        <v>0</v>
      </c>
      <c r="V259" s="158">
        <f>ROUND(E259*U259,2)</f>
        <v>0</v>
      </c>
      <c r="W259" s="158"/>
      <c r="X259" s="158" t="s">
        <v>304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615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1357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1358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1359</v>
      </c>
      <c r="D262" s="160"/>
      <c r="E262" s="161">
        <v>498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299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251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x14ac:dyDescent="0.2">
      <c r="A264" s="163" t="s">
        <v>240</v>
      </c>
      <c r="B264" s="164" t="s">
        <v>98</v>
      </c>
      <c r="C264" s="183" t="s">
        <v>99</v>
      </c>
      <c r="D264" s="165"/>
      <c r="E264" s="166"/>
      <c r="F264" s="167"/>
      <c r="G264" s="167">
        <f>SUMIF(AG265:AG276,"&lt;&gt;NOR",G265:G276)</f>
        <v>0</v>
      </c>
      <c r="H264" s="167"/>
      <c r="I264" s="167">
        <f>SUM(I265:I276)</f>
        <v>0</v>
      </c>
      <c r="J264" s="167"/>
      <c r="K264" s="167">
        <f>SUM(K265:K276)</f>
        <v>0</v>
      </c>
      <c r="L264" s="167"/>
      <c r="M264" s="167">
        <f>SUM(M265:M276)</f>
        <v>0</v>
      </c>
      <c r="N264" s="166"/>
      <c r="O264" s="166">
        <f>SUM(O265:O276)</f>
        <v>0</v>
      </c>
      <c r="P264" s="166"/>
      <c r="Q264" s="166">
        <f>SUM(Q265:Q276)</f>
        <v>0</v>
      </c>
      <c r="R264" s="167"/>
      <c r="S264" s="167"/>
      <c r="T264" s="168"/>
      <c r="U264" s="162"/>
      <c r="V264" s="162">
        <f>SUM(V265:V276)</f>
        <v>0</v>
      </c>
      <c r="W264" s="162"/>
      <c r="X264" s="162"/>
      <c r="AG264" t="s">
        <v>241</v>
      </c>
    </row>
    <row r="265" spans="1:60" outlineLevel="1" x14ac:dyDescent="0.2">
      <c r="A265" s="173">
        <v>64</v>
      </c>
      <c r="B265" s="174" t="s">
        <v>1360</v>
      </c>
      <c r="C265" s="184" t="s">
        <v>1361</v>
      </c>
      <c r="D265" s="175" t="s">
        <v>1362</v>
      </c>
      <c r="E265" s="176">
        <v>2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6">
        <v>0</v>
      </c>
      <c r="O265" s="176">
        <f>ROUND(E265*N265,2)</f>
        <v>0</v>
      </c>
      <c r="P265" s="176">
        <v>0</v>
      </c>
      <c r="Q265" s="176">
        <f>ROUND(E265*P265,2)</f>
        <v>0</v>
      </c>
      <c r="R265" s="178"/>
      <c r="S265" s="178" t="s">
        <v>265</v>
      </c>
      <c r="T265" s="179" t="s">
        <v>246</v>
      </c>
      <c r="U265" s="158">
        <v>0</v>
      </c>
      <c r="V265" s="158">
        <f>ROUND(E265*U265,2)</f>
        <v>0</v>
      </c>
      <c r="W265" s="158"/>
      <c r="X265" s="158" t="s">
        <v>304</v>
      </c>
      <c r="Y265" s="147"/>
      <c r="Z265" s="147"/>
      <c r="AA265" s="147"/>
      <c r="AB265" s="147"/>
      <c r="AC265" s="147"/>
      <c r="AD265" s="147"/>
      <c r="AE265" s="147"/>
      <c r="AF265" s="147"/>
      <c r="AG265" s="147" t="s">
        <v>349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1312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299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174</v>
      </c>
      <c r="D267" s="160"/>
      <c r="E267" s="161">
        <v>2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299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5"/>
      <c r="D268" s="246"/>
      <c r="E268" s="246"/>
      <c r="F268" s="246"/>
      <c r="G268" s="246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251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3">
        <v>65</v>
      </c>
      <c r="B269" s="174" t="s">
        <v>1363</v>
      </c>
      <c r="C269" s="184" t="s">
        <v>1364</v>
      </c>
      <c r="D269" s="175" t="s">
        <v>1365</v>
      </c>
      <c r="E269" s="176">
        <v>60</v>
      </c>
      <c r="F269" s="177"/>
      <c r="G269" s="178">
        <f>ROUND(E269*F269,2)</f>
        <v>0</v>
      </c>
      <c r="H269" s="177"/>
      <c r="I269" s="178">
        <f>ROUND(E269*H269,2)</f>
        <v>0</v>
      </c>
      <c r="J269" s="177"/>
      <c r="K269" s="178">
        <f>ROUND(E269*J269,2)</f>
        <v>0</v>
      </c>
      <c r="L269" s="178">
        <v>21</v>
      </c>
      <c r="M269" s="178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8"/>
      <c r="S269" s="178" t="s">
        <v>265</v>
      </c>
      <c r="T269" s="179" t="s">
        <v>246</v>
      </c>
      <c r="U269" s="158">
        <v>0</v>
      </c>
      <c r="V269" s="158">
        <f>ROUND(E269*U269,2)</f>
        <v>0</v>
      </c>
      <c r="W269" s="158"/>
      <c r="X269" s="158" t="s">
        <v>304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349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1366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299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1367</v>
      </c>
      <c r="D271" s="160"/>
      <c r="E271" s="161">
        <v>60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299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245"/>
      <c r="D272" s="246"/>
      <c r="E272" s="246"/>
      <c r="F272" s="246"/>
      <c r="G272" s="246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251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73">
        <v>66</v>
      </c>
      <c r="B273" s="174" t="s">
        <v>1368</v>
      </c>
      <c r="C273" s="184" t="s">
        <v>1369</v>
      </c>
      <c r="D273" s="175" t="s">
        <v>1362</v>
      </c>
      <c r="E273" s="176">
        <v>2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21</v>
      </c>
      <c r="M273" s="178">
        <f>G273*(1+L273/100)</f>
        <v>0</v>
      </c>
      <c r="N273" s="176">
        <v>0</v>
      </c>
      <c r="O273" s="176">
        <f>ROUND(E273*N273,2)</f>
        <v>0</v>
      </c>
      <c r="P273" s="176">
        <v>0</v>
      </c>
      <c r="Q273" s="176">
        <f>ROUND(E273*P273,2)</f>
        <v>0</v>
      </c>
      <c r="R273" s="178"/>
      <c r="S273" s="178" t="s">
        <v>265</v>
      </c>
      <c r="T273" s="179" t="s">
        <v>246</v>
      </c>
      <c r="U273" s="158">
        <v>0</v>
      </c>
      <c r="V273" s="158">
        <f>ROUND(E273*U273,2)</f>
        <v>0</v>
      </c>
      <c r="W273" s="158"/>
      <c r="X273" s="158" t="s">
        <v>304</v>
      </c>
      <c r="Y273" s="147"/>
      <c r="Z273" s="147"/>
      <c r="AA273" s="147"/>
      <c r="AB273" s="147"/>
      <c r="AC273" s="147"/>
      <c r="AD273" s="147"/>
      <c r="AE273" s="147"/>
      <c r="AF273" s="147"/>
      <c r="AG273" s="147" t="s">
        <v>349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1312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299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174</v>
      </c>
      <c r="D275" s="160"/>
      <c r="E275" s="161">
        <v>2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299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245"/>
      <c r="D276" s="246"/>
      <c r="E276" s="246"/>
      <c r="F276" s="246"/>
      <c r="G276" s="246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251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x14ac:dyDescent="0.2">
      <c r="A277" s="163" t="s">
        <v>240</v>
      </c>
      <c r="B277" s="164" t="s">
        <v>106</v>
      </c>
      <c r="C277" s="183" t="s">
        <v>107</v>
      </c>
      <c r="D277" s="165"/>
      <c r="E277" s="166"/>
      <c r="F277" s="167"/>
      <c r="G277" s="167">
        <f>SUMIF(AG278:AG286,"&lt;&gt;NOR",G278:G286)</f>
        <v>0</v>
      </c>
      <c r="H277" s="167"/>
      <c r="I277" s="167">
        <f>SUM(I278:I286)</f>
        <v>0</v>
      </c>
      <c r="J277" s="167"/>
      <c r="K277" s="167">
        <f>SUM(K278:K286)</f>
        <v>0</v>
      </c>
      <c r="L277" s="167"/>
      <c r="M277" s="167">
        <f>SUM(M278:M286)</f>
        <v>0</v>
      </c>
      <c r="N277" s="166"/>
      <c r="O277" s="166">
        <f>SUM(O278:O286)</f>
        <v>6.7</v>
      </c>
      <c r="P277" s="166"/>
      <c r="Q277" s="166">
        <f>SUM(Q278:Q286)</f>
        <v>0</v>
      </c>
      <c r="R277" s="167"/>
      <c r="S277" s="167"/>
      <c r="T277" s="168"/>
      <c r="U277" s="162"/>
      <c r="V277" s="162">
        <f>SUM(V278:V286)</f>
        <v>0</v>
      </c>
      <c r="W277" s="162"/>
      <c r="X277" s="162"/>
      <c r="AG277" t="s">
        <v>241</v>
      </c>
    </row>
    <row r="278" spans="1:60" ht="22.5" outlineLevel="1" x14ac:dyDescent="0.2">
      <c r="A278" s="173">
        <v>67</v>
      </c>
      <c r="B278" s="174" t="s">
        <v>1370</v>
      </c>
      <c r="C278" s="184" t="s">
        <v>1371</v>
      </c>
      <c r="D278" s="175" t="s">
        <v>355</v>
      </c>
      <c r="E278" s="176">
        <v>228.8</v>
      </c>
      <c r="F278" s="177"/>
      <c r="G278" s="178">
        <f>ROUND(E278*F278,2)</f>
        <v>0</v>
      </c>
      <c r="H278" s="177"/>
      <c r="I278" s="178">
        <f>ROUND(E278*H278,2)</f>
        <v>0</v>
      </c>
      <c r="J278" s="177"/>
      <c r="K278" s="178">
        <f>ROUND(E278*J278,2)</f>
        <v>0</v>
      </c>
      <c r="L278" s="178">
        <v>21</v>
      </c>
      <c r="M278" s="178">
        <f>G278*(1+L278/100)</f>
        <v>0</v>
      </c>
      <c r="N278" s="176">
        <v>2.7490000000000001E-2</v>
      </c>
      <c r="O278" s="176">
        <f>ROUND(E278*N278,2)</f>
        <v>6.29</v>
      </c>
      <c r="P278" s="176">
        <v>0</v>
      </c>
      <c r="Q278" s="176">
        <f>ROUND(E278*P278,2)</f>
        <v>0</v>
      </c>
      <c r="R278" s="178"/>
      <c r="S278" s="178" t="s">
        <v>265</v>
      </c>
      <c r="T278" s="179" t="s">
        <v>246</v>
      </c>
      <c r="U278" s="158">
        <v>0</v>
      </c>
      <c r="V278" s="158">
        <f>ROUND(E278*U278,2)</f>
        <v>0</v>
      </c>
      <c r="W278" s="158"/>
      <c r="X278" s="158" t="s">
        <v>304</v>
      </c>
      <c r="Y278" s="147"/>
      <c r="Z278" s="147"/>
      <c r="AA278" s="147"/>
      <c r="AB278" s="147"/>
      <c r="AC278" s="147"/>
      <c r="AD278" s="147"/>
      <c r="AE278" s="147"/>
      <c r="AF278" s="147"/>
      <c r="AG278" s="147" t="s">
        <v>349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1372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299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1373</v>
      </c>
      <c r="D280" s="160"/>
      <c r="E280" s="161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299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5" t="s">
        <v>1374</v>
      </c>
      <c r="D281" s="160"/>
      <c r="E281" s="161">
        <v>228.8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299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45"/>
      <c r="D282" s="246"/>
      <c r="E282" s="246"/>
      <c r="F282" s="246"/>
      <c r="G282" s="246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251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73">
        <v>68</v>
      </c>
      <c r="B283" s="174" t="s">
        <v>1375</v>
      </c>
      <c r="C283" s="184" t="s">
        <v>1376</v>
      </c>
      <c r="D283" s="175" t="s">
        <v>355</v>
      </c>
      <c r="E283" s="176">
        <v>5.25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21</v>
      </c>
      <c r="M283" s="178">
        <f>G283*(1+L283/100)</f>
        <v>0</v>
      </c>
      <c r="N283" s="176">
        <v>7.85E-2</v>
      </c>
      <c r="O283" s="176">
        <f>ROUND(E283*N283,2)</f>
        <v>0.41</v>
      </c>
      <c r="P283" s="176">
        <v>0</v>
      </c>
      <c r="Q283" s="176">
        <f>ROUND(E283*P283,2)</f>
        <v>0</v>
      </c>
      <c r="R283" s="178"/>
      <c r="S283" s="178" t="s">
        <v>265</v>
      </c>
      <c r="T283" s="179" t="s">
        <v>246</v>
      </c>
      <c r="U283" s="158">
        <v>0</v>
      </c>
      <c r="V283" s="158">
        <f>ROUND(E283*U283,2)</f>
        <v>0</v>
      </c>
      <c r="W283" s="158"/>
      <c r="X283" s="158" t="s">
        <v>304</v>
      </c>
      <c r="Y283" s="147"/>
      <c r="Z283" s="147"/>
      <c r="AA283" s="147"/>
      <c r="AB283" s="147"/>
      <c r="AC283" s="147"/>
      <c r="AD283" s="147"/>
      <c r="AE283" s="147"/>
      <c r="AF283" s="147"/>
      <c r="AG283" s="147" t="s">
        <v>349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1377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299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1378</v>
      </c>
      <c r="D285" s="160"/>
      <c r="E285" s="161">
        <v>5.25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299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5"/>
      <c r="D286" s="246"/>
      <c r="E286" s="246"/>
      <c r="F286" s="246"/>
      <c r="G286" s="246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251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x14ac:dyDescent="0.2">
      <c r="A287" s="3"/>
      <c r="B287" s="4"/>
      <c r="C287" s="186"/>
      <c r="D287" s="6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AE287">
        <v>15</v>
      </c>
      <c r="AF287">
        <v>21</v>
      </c>
      <c r="AG287" t="s">
        <v>227</v>
      </c>
    </row>
    <row r="288" spans="1:60" x14ac:dyDescent="0.2">
      <c r="A288" s="150"/>
      <c r="B288" s="151" t="s">
        <v>29</v>
      </c>
      <c r="C288" s="187"/>
      <c r="D288" s="152"/>
      <c r="E288" s="153"/>
      <c r="F288" s="153"/>
      <c r="G288" s="182">
        <f>G8+G96+G204+G258+G264+G277</f>
        <v>0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f>SUMIF(L7:L286,AE287,G7:G286)</f>
        <v>0</v>
      </c>
      <c r="AF288">
        <f>SUMIF(L7:L286,AF287,G7:G286)</f>
        <v>0</v>
      </c>
      <c r="AG288" t="s">
        <v>300</v>
      </c>
    </row>
    <row r="289" spans="3:33" x14ac:dyDescent="0.2">
      <c r="C289" s="188"/>
      <c r="D289" s="10"/>
      <c r="AG289" t="s">
        <v>301</v>
      </c>
    </row>
    <row r="290" spans="3:33" x14ac:dyDescent="0.2">
      <c r="D290" s="10"/>
    </row>
    <row r="291" spans="3:33" x14ac:dyDescent="0.2">
      <c r="D291" s="10"/>
    </row>
    <row r="292" spans="3:33" x14ac:dyDescent="0.2">
      <c r="D292" s="10"/>
    </row>
    <row r="293" spans="3:33" x14ac:dyDescent="0.2">
      <c r="D293" s="10"/>
    </row>
    <row r="294" spans="3:33" x14ac:dyDescent="0.2">
      <c r="D294" s="10"/>
    </row>
    <row r="295" spans="3:33" x14ac:dyDescent="0.2">
      <c r="D295" s="10"/>
    </row>
    <row r="296" spans="3:33" x14ac:dyDescent="0.2">
      <c r="D296" s="10"/>
    </row>
    <row r="297" spans="3:33" x14ac:dyDescent="0.2">
      <c r="D297" s="10"/>
    </row>
    <row r="298" spans="3:33" x14ac:dyDescent="0.2">
      <c r="D298" s="10"/>
    </row>
    <row r="299" spans="3:33" x14ac:dyDescent="0.2">
      <c r="D299" s="10"/>
    </row>
    <row r="300" spans="3:33" x14ac:dyDescent="0.2">
      <c r="D300" s="10"/>
    </row>
    <row r="301" spans="3:33" x14ac:dyDescent="0.2">
      <c r="D301" s="10"/>
    </row>
    <row r="302" spans="3:33" x14ac:dyDescent="0.2">
      <c r="D302" s="10"/>
    </row>
    <row r="303" spans="3:33" x14ac:dyDescent="0.2">
      <c r="D303" s="10"/>
    </row>
    <row r="304" spans="3:33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72">
    <mergeCell ref="C40:G40"/>
    <mergeCell ref="A1:G1"/>
    <mergeCell ref="C2:G2"/>
    <mergeCell ref="C3:G3"/>
    <mergeCell ref="C4:G4"/>
    <mergeCell ref="C12:G12"/>
    <mergeCell ref="C16:G16"/>
    <mergeCell ref="C20:G20"/>
    <mergeCell ref="C24:G24"/>
    <mergeCell ref="C28:G28"/>
    <mergeCell ref="C32:G32"/>
    <mergeCell ref="C36:G36"/>
    <mergeCell ref="C89:G89"/>
    <mergeCell ref="C44:G44"/>
    <mergeCell ref="C48:G48"/>
    <mergeCell ref="C52:G52"/>
    <mergeCell ref="C56:G56"/>
    <mergeCell ref="C60:G60"/>
    <mergeCell ref="C64:G64"/>
    <mergeCell ref="C68:G68"/>
    <mergeCell ref="C72:G72"/>
    <mergeCell ref="C76:G76"/>
    <mergeCell ref="C81:G81"/>
    <mergeCell ref="C85:G85"/>
    <mergeCell ref="C136:G136"/>
    <mergeCell ref="C93:G93"/>
    <mergeCell ref="C95:G95"/>
    <mergeCell ref="C100:G100"/>
    <mergeCell ref="C104:G104"/>
    <mergeCell ref="C108:G108"/>
    <mergeCell ref="C112:G112"/>
    <mergeCell ref="C116:G116"/>
    <mergeCell ref="C120:G120"/>
    <mergeCell ref="C124:G124"/>
    <mergeCell ref="C128:G128"/>
    <mergeCell ref="C132:G132"/>
    <mergeCell ref="C184:G184"/>
    <mergeCell ref="C140:G140"/>
    <mergeCell ref="C144:G144"/>
    <mergeCell ref="C148:G148"/>
    <mergeCell ref="C152:G152"/>
    <mergeCell ref="C156:G156"/>
    <mergeCell ref="C160:G160"/>
    <mergeCell ref="C164:G164"/>
    <mergeCell ref="C168:G168"/>
    <mergeCell ref="C172:G172"/>
    <mergeCell ref="C176:G176"/>
    <mergeCell ref="C180:G180"/>
    <mergeCell ref="C233:G233"/>
    <mergeCell ref="C189:G189"/>
    <mergeCell ref="C193:G193"/>
    <mergeCell ref="C197:G197"/>
    <mergeCell ref="C201:G201"/>
    <mergeCell ref="C203:G203"/>
    <mergeCell ref="C208:G208"/>
    <mergeCell ref="C212:G212"/>
    <mergeCell ref="C216:G216"/>
    <mergeCell ref="C220:G220"/>
    <mergeCell ref="C224:G224"/>
    <mergeCell ref="C229:G229"/>
    <mergeCell ref="C286:G286"/>
    <mergeCell ref="C239:G239"/>
    <mergeCell ref="C243:G243"/>
    <mergeCell ref="C247:G247"/>
    <mergeCell ref="C251:G251"/>
    <mergeCell ref="C255:G255"/>
    <mergeCell ref="C257:G257"/>
    <mergeCell ref="C263:G263"/>
    <mergeCell ref="C268:G268"/>
    <mergeCell ref="C272:G272"/>
    <mergeCell ref="C276:G276"/>
    <mergeCell ref="C282:G28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54</v>
      </c>
      <c r="C4" s="257" t="s">
        <v>55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112</v>
      </c>
      <c r="C8" s="183" t="s">
        <v>113</v>
      </c>
      <c r="D8" s="165"/>
      <c r="E8" s="166"/>
      <c r="F8" s="167"/>
      <c r="G8" s="167">
        <f>SUMIF(AG9:AG22,"&lt;&gt;NOR",G9:G22)</f>
        <v>0</v>
      </c>
      <c r="H8" s="167"/>
      <c r="I8" s="167">
        <f>SUM(I9:I22)</f>
        <v>0</v>
      </c>
      <c r="J8" s="167"/>
      <c r="K8" s="167">
        <f>SUM(K9:K22)</f>
        <v>0</v>
      </c>
      <c r="L8" s="167"/>
      <c r="M8" s="167">
        <f>SUM(M9:M22)</f>
        <v>0</v>
      </c>
      <c r="N8" s="166"/>
      <c r="O8" s="166">
        <f>SUM(O9:O22)</f>
        <v>0</v>
      </c>
      <c r="P8" s="166"/>
      <c r="Q8" s="166">
        <f>SUM(Q9:Q22)</f>
        <v>0</v>
      </c>
      <c r="R8" s="167"/>
      <c r="S8" s="167"/>
      <c r="T8" s="168"/>
      <c r="U8" s="162"/>
      <c r="V8" s="162">
        <f>SUM(V9:V22)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1379</v>
      </c>
      <c r="C9" s="184" t="s">
        <v>1380</v>
      </c>
      <c r="D9" s="175" t="s">
        <v>296</v>
      </c>
      <c r="E9" s="176">
        <v>24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1381</v>
      </c>
      <c r="C11" s="184" t="s">
        <v>1382</v>
      </c>
      <c r="D11" s="175" t="s">
        <v>1365</v>
      </c>
      <c r="E11" s="176">
        <v>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265</v>
      </c>
      <c r="T11" s="179" t="s">
        <v>246</v>
      </c>
      <c r="U11" s="158">
        <v>0</v>
      </c>
      <c r="V11" s="158">
        <f>ROUND(E11*U11,2)</f>
        <v>0</v>
      </c>
      <c r="W11" s="158"/>
      <c r="X11" s="158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1383</v>
      </c>
      <c r="C13" s="184" t="s">
        <v>1384</v>
      </c>
      <c r="D13" s="175" t="s">
        <v>1385</v>
      </c>
      <c r="E13" s="176">
        <v>0.40600000000000003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265</v>
      </c>
      <c r="T13" s="179" t="s">
        <v>246</v>
      </c>
      <c r="U13" s="158">
        <v>0</v>
      </c>
      <c r="V13" s="158">
        <f>ROUND(E13*U13,2)</f>
        <v>0</v>
      </c>
      <c r="W13" s="158"/>
      <c r="X13" s="158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1386</v>
      </c>
      <c r="C15" s="184" t="s">
        <v>1387</v>
      </c>
      <c r="D15" s="175" t="s">
        <v>296</v>
      </c>
      <c r="E15" s="176">
        <v>8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265</v>
      </c>
      <c r="T15" s="179" t="s">
        <v>246</v>
      </c>
      <c r="U15" s="158">
        <v>0</v>
      </c>
      <c r="V15" s="158">
        <f>ROUND(E15*U15,2)</f>
        <v>0</v>
      </c>
      <c r="W15" s="158"/>
      <c r="X15" s="158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1388</v>
      </c>
      <c r="C17" s="184" t="s">
        <v>1389</v>
      </c>
      <c r="D17" s="175" t="s">
        <v>296</v>
      </c>
      <c r="E17" s="176">
        <v>16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265</v>
      </c>
      <c r="T17" s="179" t="s">
        <v>246</v>
      </c>
      <c r="U17" s="158">
        <v>0</v>
      </c>
      <c r="V17" s="158">
        <f>ROUND(E17*U17,2)</f>
        <v>0</v>
      </c>
      <c r="W17" s="158"/>
      <c r="X17" s="158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1390</v>
      </c>
      <c r="C19" s="184" t="s">
        <v>1391</v>
      </c>
      <c r="D19" s="175" t="s">
        <v>1346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265</v>
      </c>
      <c r="T19" s="179" t="s">
        <v>246</v>
      </c>
      <c r="U19" s="158">
        <v>0</v>
      </c>
      <c r="V19" s="158">
        <f>ROUND(E19*U19,2)</f>
        <v>0</v>
      </c>
      <c r="W19" s="158"/>
      <c r="X19" s="158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1392</v>
      </c>
      <c r="C21" s="184" t="s">
        <v>1393</v>
      </c>
      <c r="D21" s="175" t="s">
        <v>296</v>
      </c>
      <c r="E21" s="176">
        <v>16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265</v>
      </c>
      <c r="T21" s="179" t="s">
        <v>246</v>
      </c>
      <c r="U21" s="158">
        <v>0</v>
      </c>
      <c r="V21" s="158">
        <f>ROUND(E21*U21,2)</f>
        <v>0</v>
      </c>
      <c r="W21" s="158"/>
      <c r="X21" s="158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240</v>
      </c>
      <c r="B23" s="164" t="s">
        <v>120</v>
      </c>
      <c r="C23" s="183" t="s">
        <v>121</v>
      </c>
      <c r="D23" s="165"/>
      <c r="E23" s="166"/>
      <c r="F23" s="167"/>
      <c r="G23" s="167">
        <f>SUMIF(AG24:AG37,"&lt;&gt;NOR",G24:G37)</f>
        <v>0</v>
      </c>
      <c r="H23" s="167"/>
      <c r="I23" s="167">
        <f>SUM(I24:I37)</f>
        <v>0</v>
      </c>
      <c r="J23" s="167"/>
      <c r="K23" s="167">
        <f>SUM(K24:K37)</f>
        <v>0</v>
      </c>
      <c r="L23" s="167"/>
      <c r="M23" s="167">
        <f>SUM(M24:M37)</f>
        <v>0</v>
      </c>
      <c r="N23" s="166"/>
      <c r="O23" s="166">
        <f>SUM(O24:O37)</f>
        <v>0</v>
      </c>
      <c r="P23" s="166"/>
      <c r="Q23" s="166">
        <f>SUM(Q24:Q37)</f>
        <v>0</v>
      </c>
      <c r="R23" s="167"/>
      <c r="S23" s="167"/>
      <c r="T23" s="168"/>
      <c r="U23" s="162"/>
      <c r="V23" s="162">
        <f>SUM(V24:V37)</f>
        <v>0</v>
      </c>
      <c r="W23" s="162"/>
      <c r="X23" s="162"/>
      <c r="AG23" t="s">
        <v>241</v>
      </c>
    </row>
    <row r="24" spans="1:60" outlineLevel="1" x14ac:dyDescent="0.2">
      <c r="A24" s="173">
        <v>8</v>
      </c>
      <c r="B24" s="174" t="s">
        <v>1394</v>
      </c>
      <c r="C24" s="184" t="s">
        <v>1395</v>
      </c>
      <c r="D24" s="175" t="s">
        <v>355</v>
      </c>
      <c r="E24" s="176">
        <v>83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265</v>
      </c>
      <c r="T24" s="179" t="s">
        <v>246</v>
      </c>
      <c r="U24" s="158">
        <v>0</v>
      </c>
      <c r="V24" s="158">
        <f>ROUND(E24*U24,2)</f>
        <v>0</v>
      </c>
      <c r="W24" s="158"/>
      <c r="X24" s="158" t="s">
        <v>304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615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9"/>
      <c r="D25" s="250"/>
      <c r="E25" s="250"/>
      <c r="F25" s="250"/>
      <c r="G25" s="250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9</v>
      </c>
      <c r="B26" s="174" t="s">
        <v>1396</v>
      </c>
      <c r="C26" s="184" t="s">
        <v>1397</v>
      </c>
      <c r="D26" s="175" t="s">
        <v>355</v>
      </c>
      <c r="E26" s="176">
        <v>13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265</v>
      </c>
      <c r="T26" s="179" t="s">
        <v>246</v>
      </c>
      <c r="U26" s="158">
        <v>0</v>
      </c>
      <c r="V26" s="158">
        <f>ROUND(E26*U26,2)</f>
        <v>0</v>
      </c>
      <c r="W26" s="158"/>
      <c r="X26" s="158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615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251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1398</v>
      </c>
      <c r="C28" s="184" t="s">
        <v>1399</v>
      </c>
      <c r="D28" s="175" t="s">
        <v>0</v>
      </c>
      <c r="E28" s="176">
        <v>103.77800000000001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265</v>
      </c>
      <c r="T28" s="179" t="s">
        <v>246</v>
      </c>
      <c r="U28" s="158">
        <v>0</v>
      </c>
      <c r="V28" s="158">
        <f>ROUND(E28*U28,2)</f>
        <v>0</v>
      </c>
      <c r="W28" s="158"/>
      <c r="X28" s="158" t="s">
        <v>304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615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1400</v>
      </c>
      <c r="C30" s="184" t="s">
        <v>1401</v>
      </c>
      <c r="D30" s="175" t="s">
        <v>355</v>
      </c>
      <c r="E30" s="176">
        <v>51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265</v>
      </c>
      <c r="T30" s="179" t="s">
        <v>246</v>
      </c>
      <c r="U30" s="158">
        <v>0</v>
      </c>
      <c r="V30" s="158">
        <f>ROUND(E30*U30,2)</f>
        <v>0</v>
      </c>
      <c r="W30" s="158"/>
      <c r="X30" s="158" t="s">
        <v>921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1202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1402</v>
      </c>
      <c r="C32" s="184" t="s">
        <v>1403</v>
      </c>
      <c r="D32" s="175" t="s">
        <v>355</v>
      </c>
      <c r="E32" s="176">
        <v>30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265</v>
      </c>
      <c r="T32" s="179" t="s">
        <v>246</v>
      </c>
      <c r="U32" s="158">
        <v>0</v>
      </c>
      <c r="V32" s="158">
        <f>ROUND(E32*U32,2)</f>
        <v>0</v>
      </c>
      <c r="W32" s="158"/>
      <c r="X32" s="158" t="s">
        <v>921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1202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1404</v>
      </c>
      <c r="C34" s="184" t="s">
        <v>1405</v>
      </c>
      <c r="D34" s="175" t="s">
        <v>355</v>
      </c>
      <c r="E34" s="176">
        <v>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265</v>
      </c>
      <c r="T34" s="179" t="s">
        <v>246</v>
      </c>
      <c r="U34" s="158">
        <v>0</v>
      </c>
      <c r="V34" s="158">
        <f>ROUND(E34*U34,2)</f>
        <v>0</v>
      </c>
      <c r="W34" s="158"/>
      <c r="X34" s="158" t="s">
        <v>921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1202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1406</v>
      </c>
      <c r="C36" s="184" t="s">
        <v>1407</v>
      </c>
      <c r="D36" s="175" t="s">
        <v>355</v>
      </c>
      <c r="E36" s="176">
        <v>13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265</v>
      </c>
      <c r="T36" s="179" t="s">
        <v>246</v>
      </c>
      <c r="U36" s="158">
        <v>0</v>
      </c>
      <c r="V36" s="158">
        <f>ROUND(E36*U36,2)</f>
        <v>0</v>
      </c>
      <c r="W36" s="158"/>
      <c r="X36" s="158" t="s">
        <v>921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1202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3" t="s">
        <v>240</v>
      </c>
      <c r="B38" s="164" t="s">
        <v>128</v>
      </c>
      <c r="C38" s="183" t="s">
        <v>129</v>
      </c>
      <c r="D38" s="165"/>
      <c r="E38" s="166"/>
      <c r="F38" s="167"/>
      <c r="G38" s="167">
        <f>SUMIF(AG39:AG56,"&lt;&gt;NOR",G39:G56)</f>
        <v>0</v>
      </c>
      <c r="H38" s="167"/>
      <c r="I38" s="167">
        <f>SUM(I39:I56)</f>
        <v>0</v>
      </c>
      <c r="J38" s="167"/>
      <c r="K38" s="167">
        <f>SUM(K39:K56)</f>
        <v>0</v>
      </c>
      <c r="L38" s="167"/>
      <c r="M38" s="167">
        <f>SUM(M39:M56)</f>
        <v>0</v>
      </c>
      <c r="N38" s="166"/>
      <c r="O38" s="166">
        <f>SUM(O39:O56)</f>
        <v>0.05</v>
      </c>
      <c r="P38" s="166"/>
      <c r="Q38" s="166">
        <f>SUM(Q39:Q56)</f>
        <v>0.23</v>
      </c>
      <c r="R38" s="167"/>
      <c r="S38" s="167"/>
      <c r="T38" s="168"/>
      <c r="U38" s="162"/>
      <c r="V38" s="162">
        <f>SUM(V39:V56)</f>
        <v>0</v>
      </c>
      <c r="W38" s="162"/>
      <c r="X38" s="162"/>
      <c r="AG38" t="s">
        <v>241</v>
      </c>
    </row>
    <row r="39" spans="1:60" outlineLevel="1" x14ac:dyDescent="0.2">
      <c r="A39" s="173">
        <v>15</v>
      </c>
      <c r="B39" s="174" t="s">
        <v>1408</v>
      </c>
      <c r="C39" s="184" t="s">
        <v>1409</v>
      </c>
      <c r="D39" s="175" t="s">
        <v>355</v>
      </c>
      <c r="E39" s="176">
        <v>12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2.0000000000000002E-5</v>
      </c>
      <c r="O39" s="176">
        <f>ROUND(E39*N39,2)</f>
        <v>0</v>
      </c>
      <c r="P39" s="176">
        <v>1E-3</v>
      </c>
      <c r="Q39" s="176">
        <f>ROUND(E39*P39,2)</f>
        <v>0.01</v>
      </c>
      <c r="R39" s="178"/>
      <c r="S39" s="178" t="s">
        <v>265</v>
      </c>
      <c r="T39" s="179" t="s">
        <v>246</v>
      </c>
      <c r="U39" s="158">
        <v>0</v>
      </c>
      <c r="V39" s="158">
        <f>ROUND(E39*U39,2)</f>
        <v>0</v>
      </c>
      <c r="W39" s="158"/>
      <c r="X39" s="158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615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1410</v>
      </c>
      <c r="C41" s="184" t="s">
        <v>1411</v>
      </c>
      <c r="D41" s="175" t="s">
        <v>355</v>
      </c>
      <c r="E41" s="176">
        <v>68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2.0000000000000002E-5</v>
      </c>
      <c r="O41" s="176">
        <f>ROUND(E41*N41,2)</f>
        <v>0</v>
      </c>
      <c r="P41" s="176">
        <v>3.2000000000000002E-3</v>
      </c>
      <c r="Q41" s="176">
        <f>ROUND(E41*P41,2)</f>
        <v>0.22</v>
      </c>
      <c r="R41" s="178"/>
      <c r="S41" s="178" t="s">
        <v>265</v>
      </c>
      <c r="T41" s="179" t="s">
        <v>246</v>
      </c>
      <c r="U41" s="158">
        <v>0</v>
      </c>
      <c r="V41" s="158">
        <f>ROUND(E41*U41,2)</f>
        <v>0</v>
      </c>
      <c r="W41" s="158"/>
      <c r="X41" s="158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1412</v>
      </c>
      <c r="C43" s="184" t="s">
        <v>1413</v>
      </c>
      <c r="D43" s="175" t="s">
        <v>355</v>
      </c>
      <c r="E43" s="176">
        <v>51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4.6999999999999999E-4</v>
      </c>
      <c r="O43" s="176">
        <f>ROUND(E43*N43,2)</f>
        <v>0.02</v>
      </c>
      <c r="P43" s="176">
        <v>0</v>
      </c>
      <c r="Q43" s="176">
        <f>ROUND(E43*P43,2)</f>
        <v>0</v>
      </c>
      <c r="R43" s="178"/>
      <c r="S43" s="178" t="s">
        <v>265</v>
      </c>
      <c r="T43" s="179" t="s">
        <v>246</v>
      </c>
      <c r="U43" s="158">
        <v>0</v>
      </c>
      <c r="V43" s="158">
        <f>ROUND(E43*U43,2)</f>
        <v>0</v>
      </c>
      <c r="W43" s="158"/>
      <c r="X43" s="158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615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1414</v>
      </c>
      <c r="C45" s="184" t="s">
        <v>1415</v>
      </c>
      <c r="D45" s="175" t="s">
        <v>355</v>
      </c>
      <c r="E45" s="176">
        <v>30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5.8E-4</v>
      </c>
      <c r="O45" s="176">
        <f>ROUND(E45*N45,2)</f>
        <v>0.02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19</v>
      </c>
      <c r="B47" s="174" t="s">
        <v>1416</v>
      </c>
      <c r="C47" s="184" t="s">
        <v>1417</v>
      </c>
      <c r="D47" s="175" t="s">
        <v>355</v>
      </c>
      <c r="E47" s="176">
        <v>15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7.2999999999999996E-4</v>
      </c>
      <c r="O47" s="176">
        <f>ROUND(E47*N47,2)</f>
        <v>0.01</v>
      </c>
      <c r="P47" s="176">
        <v>0</v>
      </c>
      <c r="Q47" s="176">
        <f>ROUND(E47*P47,2)</f>
        <v>0</v>
      </c>
      <c r="R47" s="178"/>
      <c r="S47" s="178" t="s">
        <v>265</v>
      </c>
      <c r="T47" s="179" t="s">
        <v>246</v>
      </c>
      <c r="U47" s="158">
        <v>0</v>
      </c>
      <c r="V47" s="158">
        <f>ROUND(E47*U47,2)</f>
        <v>0</v>
      </c>
      <c r="W47" s="158"/>
      <c r="X47" s="158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615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1418</v>
      </c>
      <c r="C49" s="184" t="s">
        <v>1419</v>
      </c>
      <c r="D49" s="175" t="s">
        <v>428</v>
      </c>
      <c r="E49" s="176">
        <v>22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1.0000000000000001E-5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265</v>
      </c>
      <c r="T49" s="179" t="s">
        <v>246</v>
      </c>
      <c r="U49" s="158">
        <v>0</v>
      </c>
      <c r="V49" s="158">
        <f>ROUND(E49*U49,2)</f>
        <v>0</v>
      </c>
      <c r="W49" s="158"/>
      <c r="X49" s="158" t="s">
        <v>304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21</v>
      </c>
      <c r="B51" s="174" t="s">
        <v>1420</v>
      </c>
      <c r="C51" s="184" t="s">
        <v>1421</v>
      </c>
      <c r="D51" s="175" t="s">
        <v>355</v>
      </c>
      <c r="E51" s="176">
        <v>96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265</v>
      </c>
      <c r="T51" s="179" t="s">
        <v>246</v>
      </c>
      <c r="U51" s="158">
        <v>0</v>
      </c>
      <c r="V51" s="158">
        <f>ROUND(E51*U51,2)</f>
        <v>0</v>
      </c>
      <c r="W51" s="158"/>
      <c r="X51" s="158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615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22</v>
      </c>
      <c r="B53" s="174" t="s">
        <v>1422</v>
      </c>
      <c r="C53" s="184" t="s">
        <v>1423</v>
      </c>
      <c r="D53" s="175" t="s">
        <v>428</v>
      </c>
      <c r="E53" s="176">
        <v>4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265</v>
      </c>
      <c r="T53" s="179" t="s">
        <v>246</v>
      </c>
      <c r="U53" s="158">
        <v>0</v>
      </c>
      <c r="V53" s="158">
        <f>ROUND(E53*U53,2)</f>
        <v>0</v>
      </c>
      <c r="W53" s="158"/>
      <c r="X53" s="158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23</v>
      </c>
      <c r="B55" s="174" t="s">
        <v>1424</v>
      </c>
      <c r="C55" s="184" t="s">
        <v>1425</v>
      </c>
      <c r="D55" s="175" t="s">
        <v>0</v>
      </c>
      <c r="E55" s="176">
        <v>604.46600000000001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265</v>
      </c>
      <c r="T55" s="179" t="s">
        <v>246</v>
      </c>
      <c r="U55" s="158">
        <v>0</v>
      </c>
      <c r="V55" s="158">
        <f>ROUND(E55*U55,2)</f>
        <v>0</v>
      </c>
      <c r="W55" s="158"/>
      <c r="X55" s="158" t="s">
        <v>304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615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251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3" t="s">
        <v>240</v>
      </c>
      <c r="B57" s="164" t="s">
        <v>130</v>
      </c>
      <c r="C57" s="183" t="s">
        <v>131</v>
      </c>
      <c r="D57" s="165"/>
      <c r="E57" s="166"/>
      <c r="F57" s="167"/>
      <c r="G57" s="167">
        <f>SUMIF(AG58:AG79,"&lt;&gt;NOR",G58:G79)</f>
        <v>0</v>
      </c>
      <c r="H57" s="167"/>
      <c r="I57" s="167">
        <f>SUM(I58:I79)</f>
        <v>0</v>
      </c>
      <c r="J57" s="167"/>
      <c r="K57" s="167">
        <f>SUM(K58:K79)</f>
        <v>0</v>
      </c>
      <c r="L57" s="167"/>
      <c r="M57" s="167">
        <f>SUM(M58:M79)</f>
        <v>0</v>
      </c>
      <c r="N57" s="166"/>
      <c r="O57" s="166">
        <f>SUM(O58:O79)</f>
        <v>0</v>
      </c>
      <c r="P57" s="166"/>
      <c r="Q57" s="166">
        <f>SUM(Q58:Q79)</f>
        <v>0.02</v>
      </c>
      <c r="R57" s="167"/>
      <c r="S57" s="167"/>
      <c r="T57" s="168"/>
      <c r="U57" s="162"/>
      <c r="V57" s="162">
        <f>SUM(V58:V79)</f>
        <v>0</v>
      </c>
      <c r="W57" s="162"/>
      <c r="X57" s="162"/>
      <c r="AG57" t="s">
        <v>241</v>
      </c>
    </row>
    <row r="58" spans="1:60" outlineLevel="1" x14ac:dyDescent="0.2">
      <c r="A58" s="173">
        <v>24</v>
      </c>
      <c r="B58" s="174" t="s">
        <v>1426</v>
      </c>
      <c r="C58" s="184" t="s">
        <v>1427</v>
      </c>
      <c r="D58" s="175" t="s">
        <v>428</v>
      </c>
      <c r="E58" s="176">
        <v>14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4.0000000000000003E-5</v>
      </c>
      <c r="O58" s="176">
        <f>ROUND(E58*N58,2)</f>
        <v>0</v>
      </c>
      <c r="P58" s="176">
        <v>4.4999999999999999E-4</v>
      </c>
      <c r="Q58" s="176">
        <f>ROUND(E58*P58,2)</f>
        <v>0.01</v>
      </c>
      <c r="R58" s="178"/>
      <c r="S58" s="178" t="s">
        <v>265</v>
      </c>
      <c r="T58" s="179" t="s">
        <v>246</v>
      </c>
      <c r="U58" s="158">
        <v>0</v>
      </c>
      <c r="V58" s="158">
        <f>ROUND(E58*U58,2)</f>
        <v>0</v>
      </c>
      <c r="W58" s="158"/>
      <c r="X58" s="158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615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25</v>
      </c>
      <c r="B60" s="174" t="s">
        <v>1428</v>
      </c>
      <c r="C60" s="184" t="s">
        <v>1429</v>
      </c>
      <c r="D60" s="175" t="s">
        <v>428</v>
      </c>
      <c r="E60" s="176">
        <v>20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9.0000000000000006E-5</v>
      </c>
      <c r="O60" s="176">
        <f>ROUND(E60*N60,2)</f>
        <v>0</v>
      </c>
      <c r="P60" s="176">
        <v>4.4999999999999999E-4</v>
      </c>
      <c r="Q60" s="176">
        <f>ROUND(E60*P60,2)</f>
        <v>0.01</v>
      </c>
      <c r="R60" s="178"/>
      <c r="S60" s="178" t="s">
        <v>265</v>
      </c>
      <c r="T60" s="179" t="s">
        <v>246</v>
      </c>
      <c r="U60" s="158">
        <v>0</v>
      </c>
      <c r="V60" s="158">
        <f>ROUND(E60*U60,2)</f>
        <v>0</v>
      </c>
      <c r="W60" s="158"/>
      <c r="X60" s="158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615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26</v>
      </c>
      <c r="B62" s="174" t="s">
        <v>1430</v>
      </c>
      <c r="C62" s="184" t="s">
        <v>1431</v>
      </c>
      <c r="D62" s="175" t="s">
        <v>428</v>
      </c>
      <c r="E62" s="176">
        <v>4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3.0000000000000001E-5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265</v>
      </c>
      <c r="T62" s="179" t="s">
        <v>246</v>
      </c>
      <c r="U62" s="158">
        <v>0</v>
      </c>
      <c r="V62" s="158">
        <f>ROUND(E62*U62,2)</f>
        <v>0</v>
      </c>
      <c r="W62" s="158"/>
      <c r="X62" s="158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615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27</v>
      </c>
      <c r="B64" s="174" t="s">
        <v>1432</v>
      </c>
      <c r="C64" s="184" t="s">
        <v>1433</v>
      </c>
      <c r="D64" s="175" t="s">
        <v>428</v>
      </c>
      <c r="E64" s="176">
        <v>11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8.0000000000000007E-5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265</v>
      </c>
      <c r="T64" s="179" t="s">
        <v>246</v>
      </c>
      <c r="U64" s="158">
        <v>0</v>
      </c>
      <c r="V64" s="158">
        <f>ROUND(E64*U64,2)</f>
        <v>0</v>
      </c>
      <c r="W64" s="158"/>
      <c r="X64" s="158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615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28</v>
      </c>
      <c r="B66" s="174" t="s">
        <v>1434</v>
      </c>
      <c r="C66" s="184" t="s">
        <v>1435</v>
      </c>
      <c r="D66" s="175" t="s">
        <v>428</v>
      </c>
      <c r="E66" s="176">
        <v>4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1E-4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265</v>
      </c>
      <c r="T66" s="179" t="s">
        <v>246</v>
      </c>
      <c r="U66" s="158">
        <v>0</v>
      </c>
      <c r="V66" s="158">
        <f>ROUND(E66*U66,2)</f>
        <v>0</v>
      </c>
      <c r="W66" s="158"/>
      <c r="X66" s="158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615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251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29</v>
      </c>
      <c r="B68" s="174" t="s">
        <v>1436</v>
      </c>
      <c r="C68" s="184" t="s">
        <v>1437</v>
      </c>
      <c r="D68" s="175" t="s">
        <v>428</v>
      </c>
      <c r="E68" s="176">
        <v>11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265</v>
      </c>
      <c r="T68" s="179" t="s">
        <v>246</v>
      </c>
      <c r="U68" s="158">
        <v>0</v>
      </c>
      <c r="V68" s="158">
        <f>ROUND(E68*U68,2)</f>
        <v>0</v>
      </c>
      <c r="W68" s="158"/>
      <c r="X68" s="158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615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30</v>
      </c>
      <c r="B70" s="174" t="s">
        <v>1438</v>
      </c>
      <c r="C70" s="184" t="s">
        <v>1439</v>
      </c>
      <c r="D70" s="175" t="s">
        <v>0</v>
      </c>
      <c r="E70" s="176">
        <v>224.42699999999999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265</v>
      </c>
      <c r="T70" s="179" t="s">
        <v>246</v>
      </c>
      <c r="U70" s="158">
        <v>0</v>
      </c>
      <c r="V70" s="158">
        <f>ROUND(E70*U70,2)</f>
        <v>0</v>
      </c>
      <c r="W70" s="158"/>
      <c r="X70" s="158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615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31</v>
      </c>
      <c r="B72" s="174" t="s">
        <v>1440</v>
      </c>
      <c r="C72" s="184" t="s">
        <v>1441</v>
      </c>
      <c r="D72" s="175" t="s">
        <v>428</v>
      </c>
      <c r="E72" s="176">
        <v>4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265</v>
      </c>
      <c r="T72" s="179" t="s">
        <v>246</v>
      </c>
      <c r="U72" s="158">
        <v>0</v>
      </c>
      <c r="V72" s="158">
        <f>ROUND(E72*U72,2)</f>
        <v>0</v>
      </c>
      <c r="W72" s="158"/>
      <c r="X72" s="158" t="s">
        <v>921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1202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32</v>
      </c>
      <c r="B74" s="174" t="s">
        <v>1442</v>
      </c>
      <c r="C74" s="184" t="s">
        <v>1443</v>
      </c>
      <c r="D74" s="175" t="s">
        <v>428</v>
      </c>
      <c r="E74" s="176">
        <v>4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265</v>
      </c>
      <c r="T74" s="179" t="s">
        <v>246</v>
      </c>
      <c r="U74" s="158">
        <v>0</v>
      </c>
      <c r="V74" s="158">
        <f>ROUND(E74*U74,2)</f>
        <v>0</v>
      </c>
      <c r="W74" s="158"/>
      <c r="X74" s="158" t="s">
        <v>921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1202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33</v>
      </c>
      <c r="B76" s="174" t="s">
        <v>1444</v>
      </c>
      <c r="C76" s="184" t="s">
        <v>1445</v>
      </c>
      <c r="D76" s="175" t="s">
        <v>428</v>
      </c>
      <c r="E76" s="176">
        <v>11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265</v>
      </c>
      <c r="T76" s="179" t="s">
        <v>246</v>
      </c>
      <c r="U76" s="158">
        <v>0</v>
      </c>
      <c r="V76" s="158">
        <f>ROUND(E76*U76,2)</f>
        <v>0</v>
      </c>
      <c r="W76" s="158"/>
      <c r="X76" s="158" t="s">
        <v>921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1202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34</v>
      </c>
      <c r="B78" s="174" t="s">
        <v>1446</v>
      </c>
      <c r="C78" s="184" t="s">
        <v>1447</v>
      </c>
      <c r="D78" s="175" t="s">
        <v>428</v>
      </c>
      <c r="E78" s="176">
        <v>11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265</v>
      </c>
      <c r="T78" s="179" t="s">
        <v>246</v>
      </c>
      <c r="U78" s="158">
        <v>0</v>
      </c>
      <c r="V78" s="158">
        <f>ROUND(E78*U78,2)</f>
        <v>0</v>
      </c>
      <c r="W78" s="158"/>
      <c r="X78" s="158" t="s">
        <v>921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1202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251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3" t="s">
        <v>240</v>
      </c>
      <c r="B80" s="164" t="s">
        <v>132</v>
      </c>
      <c r="C80" s="183" t="s">
        <v>133</v>
      </c>
      <c r="D80" s="165"/>
      <c r="E80" s="166"/>
      <c r="F80" s="167"/>
      <c r="G80" s="167">
        <f>SUMIF(AG81:AG108,"&lt;&gt;NOR",G81:G108)</f>
        <v>0</v>
      </c>
      <c r="H80" s="167"/>
      <c r="I80" s="167">
        <f>SUM(I81:I108)</f>
        <v>0</v>
      </c>
      <c r="J80" s="167"/>
      <c r="K80" s="167">
        <f>SUM(K81:K108)</f>
        <v>0</v>
      </c>
      <c r="L80" s="167"/>
      <c r="M80" s="167">
        <f>SUM(M81:M108)</f>
        <v>0</v>
      </c>
      <c r="N80" s="166"/>
      <c r="O80" s="166">
        <f>SUM(O81:O108)</f>
        <v>0</v>
      </c>
      <c r="P80" s="166"/>
      <c r="Q80" s="166">
        <f>SUM(Q81:Q108)</f>
        <v>0.16</v>
      </c>
      <c r="R80" s="167"/>
      <c r="S80" s="167"/>
      <c r="T80" s="168"/>
      <c r="U80" s="162"/>
      <c r="V80" s="162">
        <f>SUM(V81:V108)</f>
        <v>0</v>
      </c>
      <c r="W80" s="162"/>
      <c r="X80" s="162"/>
      <c r="AG80" t="s">
        <v>241</v>
      </c>
    </row>
    <row r="81" spans="1:60" outlineLevel="1" x14ac:dyDescent="0.2">
      <c r="A81" s="173">
        <v>35</v>
      </c>
      <c r="B81" s="174" t="s">
        <v>1448</v>
      </c>
      <c r="C81" s="184" t="s">
        <v>1449</v>
      </c>
      <c r="D81" s="175" t="s">
        <v>428</v>
      </c>
      <c r="E81" s="176">
        <v>11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265</v>
      </c>
      <c r="T81" s="179" t="s">
        <v>246</v>
      </c>
      <c r="U81" s="158">
        <v>0</v>
      </c>
      <c r="V81" s="158">
        <f>ROUND(E81*U81,2)</f>
        <v>0</v>
      </c>
      <c r="W81" s="158"/>
      <c r="X81" s="158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36</v>
      </c>
      <c r="B83" s="174" t="s">
        <v>1450</v>
      </c>
      <c r="C83" s="184" t="s">
        <v>1451</v>
      </c>
      <c r="D83" s="175" t="s">
        <v>428</v>
      </c>
      <c r="E83" s="176">
        <v>7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5.0000000000000002E-5</v>
      </c>
      <c r="O83" s="176">
        <f>ROUND(E83*N83,2)</f>
        <v>0</v>
      </c>
      <c r="P83" s="176">
        <v>1.235E-2</v>
      </c>
      <c r="Q83" s="176">
        <f>ROUND(E83*P83,2)</f>
        <v>0.09</v>
      </c>
      <c r="R83" s="178"/>
      <c r="S83" s="178" t="s">
        <v>265</v>
      </c>
      <c r="T83" s="179" t="s">
        <v>246</v>
      </c>
      <c r="U83" s="158">
        <v>0</v>
      </c>
      <c r="V83" s="158">
        <f>ROUND(E83*U83,2)</f>
        <v>0</v>
      </c>
      <c r="W83" s="158"/>
      <c r="X83" s="158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37</v>
      </c>
      <c r="B85" s="174" t="s">
        <v>1452</v>
      </c>
      <c r="C85" s="184" t="s">
        <v>1453</v>
      </c>
      <c r="D85" s="175" t="s">
        <v>428</v>
      </c>
      <c r="E85" s="176">
        <v>3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8.0000000000000007E-5</v>
      </c>
      <c r="O85" s="176">
        <f>ROUND(E85*N85,2)</f>
        <v>0</v>
      </c>
      <c r="P85" s="176">
        <v>2.4930000000000001E-2</v>
      </c>
      <c r="Q85" s="176">
        <f>ROUND(E85*P85,2)</f>
        <v>7.0000000000000007E-2</v>
      </c>
      <c r="R85" s="178"/>
      <c r="S85" s="178" t="s">
        <v>265</v>
      </c>
      <c r="T85" s="179" t="s">
        <v>246</v>
      </c>
      <c r="U85" s="158">
        <v>0</v>
      </c>
      <c r="V85" s="158">
        <f>ROUND(E85*U85,2)</f>
        <v>0</v>
      </c>
      <c r="W85" s="158"/>
      <c r="X85" s="158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38</v>
      </c>
      <c r="B87" s="174" t="s">
        <v>1454</v>
      </c>
      <c r="C87" s="184" t="s">
        <v>1455</v>
      </c>
      <c r="D87" s="175" t="s">
        <v>428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265</v>
      </c>
      <c r="T87" s="179" t="s">
        <v>246</v>
      </c>
      <c r="U87" s="158">
        <v>0</v>
      </c>
      <c r="V87" s="158">
        <f>ROUND(E87*U87,2)</f>
        <v>0</v>
      </c>
      <c r="W87" s="158"/>
      <c r="X87" s="158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39</v>
      </c>
      <c r="B89" s="174" t="s">
        <v>1456</v>
      </c>
      <c r="C89" s="184" t="s">
        <v>1457</v>
      </c>
      <c r="D89" s="175" t="s">
        <v>428</v>
      </c>
      <c r="E89" s="176">
        <v>10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265</v>
      </c>
      <c r="T89" s="179" t="s">
        <v>246</v>
      </c>
      <c r="U89" s="158">
        <v>0</v>
      </c>
      <c r="V89" s="158">
        <f>ROUND(E89*U89,2)</f>
        <v>0</v>
      </c>
      <c r="W89" s="158"/>
      <c r="X89" s="158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40</v>
      </c>
      <c r="B91" s="174" t="s">
        <v>1458</v>
      </c>
      <c r="C91" s="184" t="s">
        <v>1459</v>
      </c>
      <c r="D91" s="175" t="s">
        <v>428</v>
      </c>
      <c r="E91" s="176">
        <v>1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265</v>
      </c>
      <c r="T91" s="179" t="s">
        <v>246</v>
      </c>
      <c r="U91" s="158">
        <v>0</v>
      </c>
      <c r="V91" s="158">
        <f>ROUND(E91*U91,2)</f>
        <v>0</v>
      </c>
      <c r="W91" s="158"/>
      <c r="X91" s="158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41</v>
      </c>
      <c r="B93" s="174" t="s">
        <v>1460</v>
      </c>
      <c r="C93" s="184" t="s">
        <v>1461</v>
      </c>
      <c r="D93" s="175" t="s">
        <v>428</v>
      </c>
      <c r="E93" s="176">
        <v>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265</v>
      </c>
      <c r="T93" s="179" t="s">
        <v>246</v>
      </c>
      <c r="U93" s="158">
        <v>0</v>
      </c>
      <c r="V93" s="158">
        <f>ROUND(E93*U93,2)</f>
        <v>0</v>
      </c>
      <c r="W93" s="158"/>
      <c r="X93" s="158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42</v>
      </c>
      <c r="B95" s="174" t="s">
        <v>1462</v>
      </c>
      <c r="C95" s="184" t="s">
        <v>1463</v>
      </c>
      <c r="D95" s="175" t="s">
        <v>428</v>
      </c>
      <c r="E95" s="176">
        <v>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265</v>
      </c>
      <c r="T95" s="179" t="s">
        <v>246</v>
      </c>
      <c r="U95" s="158">
        <v>0</v>
      </c>
      <c r="V95" s="158">
        <f>ROUND(E95*U95,2)</f>
        <v>0</v>
      </c>
      <c r="W95" s="158"/>
      <c r="X95" s="158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615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43</v>
      </c>
      <c r="B97" s="174" t="s">
        <v>1464</v>
      </c>
      <c r="C97" s="184" t="s">
        <v>1465</v>
      </c>
      <c r="D97" s="175" t="s">
        <v>428</v>
      </c>
      <c r="E97" s="176">
        <v>11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265</v>
      </c>
      <c r="T97" s="179" t="s">
        <v>246</v>
      </c>
      <c r="U97" s="158">
        <v>0</v>
      </c>
      <c r="V97" s="158">
        <f>ROUND(E97*U97,2)</f>
        <v>0</v>
      </c>
      <c r="W97" s="158"/>
      <c r="X97" s="158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44</v>
      </c>
      <c r="B99" s="174" t="s">
        <v>1466</v>
      </c>
      <c r="C99" s="184" t="s">
        <v>1467</v>
      </c>
      <c r="D99" s="175" t="s">
        <v>0</v>
      </c>
      <c r="E99" s="176">
        <v>1328.694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265</v>
      </c>
      <c r="T99" s="179" t="s">
        <v>246</v>
      </c>
      <c r="U99" s="158">
        <v>0</v>
      </c>
      <c r="V99" s="158">
        <f>ROUND(E99*U99,2)</f>
        <v>0</v>
      </c>
      <c r="W99" s="158"/>
      <c r="X99" s="158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615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45</v>
      </c>
      <c r="B101" s="174" t="s">
        <v>1468</v>
      </c>
      <c r="C101" s="184" t="s">
        <v>1469</v>
      </c>
      <c r="D101" s="175" t="s">
        <v>428</v>
      </c>
      <c r="E101" s="176">
        <v>1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0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265</v>
      </c>
      <c r="T101" s="179" t="s">
        <v>246</v>
      </c>
      <c r="U101" s="158">
        <v>0</v>
      </c>
      <c r="V101" s="158">
        <f>ROUND(E101*U101,2)</f>
        <v>0</v>
      </c>
      <c r="W101" s="158"/>
      <c r="X101" s="158" t="s">
        <v>921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1202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9"/>
      <c r="D102" s="250"/>
      <c r="E102" s="250"/>
      <c r="F102" s="250"/>
      <c r="G102" s="250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3">
        <v>46</v>
      </c>
      <c r="B103" s="174" t="s">
        <v>1470</v>
      </c>
      <c r="C103" s="184" t="s">
        <v>1471</v>
      </c>
      <c r="D103" s="175" t="s">
        <v>428</v>
      </c>
      <c r="E103" s="176">
        <v>4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265</v>
      </c>
      <c r="T103" s="179" t="s">
        <v>246</v>
      </c>
      <c r="U103" s="158">
        <v>0</v>
      </c>
      <c r="V103" s="158">
        <f>ROUND(E103*U103,2)</f>
        <v>0</v>
      </c>
      <c r="W103" s="158"/>
      <c r="X103" s="158" t="s">
        <v>921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1202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9"/>
      <c r="D104" s="250"/>
      <c r="E104" s="250"/>
      <c r="F104" s="250"/>
      <c r="G104" s="250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3">
        <v>47</v>
      </c>
      <c r="B105" s="174" t="s">
        <v>1472</v>
      </c>
      <c r="C105" s="184" t="s">
        <v>1473</v>
      </c>
      <c r="D105" s="175" t="s">
        <v>428</v>
      </c>
      <c r="E105" s="176">
        <v>5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265</v>
      </c>
      <c r="T105" s="179" t="s">
        <v>246</v>
      </c>
      <c r="U105" s="158">
        <v>0</v>
      </c>
      <c r="V105" s="158">
        <f>ROUND(E105*U105,2)</f>
        <v>0</v>
      </c>
      <c r="W105" s="158"/>
      <c r="X105" s="158" t="s">
        <v>921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1202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3">
        <v>48</v>
      </c>
      <c r="B107" s="174" t="s">
        <v>1474</v>
      </c>
      <c r="C107" s="184" t="s">
        <v>1475</v>
      </c>
      <c r="D107" s="175" t="s">
        <v>428</v>
      </c>
      <c r="E107" s="176">
        <v>1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265</v>
      </c>
      <c r="T107" s="179" t="s">
        <v>246</v>
      </c>
      <c r="U107" s="158">
        <v>0</v>
      </c>
      <c r="V107" s="158">
        <f>ROUND(E107*U107,2)</f>
        <v>0</v>
      </c>
      <c r="W107" s="158"/>
      <c r="X107" s="158" t="s">
        <v>921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1202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x14ac:dyDescent="0.2">
      <c r="A109" s="163" t="s">
        <v>240</v>
      </c>
      <c r="B109" s="164" t="s">
        <v>142</v>
      </c>
      <c r="C109" s="183" t="s">
        <v>144</v>
      </c>
      <c r="D109" s="165"/>
      <c r="E109" s="166"/>
      <c r="F109" s="167"/>
      <c r="G109" s="167">
        <f>SUMIF(AG110:AG115,"&lt;&gt;NOR",G110:G115)</f>
        <v>0</v>
      </c>
      <c r="H109" s="167"/>
      <c r="I109" s="167">
        <f>SUM(I110:I115)</f>
        <v>0</v>
      </c>
      <c r="J109" s="167"/>
      <c r="K109" s="167">
        <f>SUM(K110:K115)</f>
        <v>0</v>
      </c>
      <c r="L109" s="167"/>
      <c r="M109" s="167">
        <f>SUM(M110:M115)</f>
        <v>0</v>
      </c>
      <c r="N109" s="166"/>
      <c r="O109" s="166">
        <f>SUM(O110:O115)</f>
        <v>0</v>
      </c>
      <c r="P109" s="166"/>
      <c r="Q109" s="166">
        <f>SUM(Q110:Q115)</f>
        <v>0</v>
      </c>
      <c r="R109" s="167"/>
      <c r="S109" s="167"/>
      <c r="T109" s="168"/>
      <c r="U109" s="162"/>
      <c r="V109" s="162">
        <f>SUM(V110:V115)</f>
        <v>0</v>
      </c>
      <c r="W109" s="162"/>
      <c r="X109" s="162"/>
      <c r="AG109" t="s">
        <v>241</v>
      </c>
    </row>
    <row r="110" spans="1:60" outlineLevel="1" x14ac:dyDescent="0.2">
      <c r="A110" s="173">
        <v>49</v>
      </c>
      <c r="B110" s="174" t="s">
        <v>1476</v>
      </c>
      <c r="C110" s="184" t="s">
        <v>1477</v>
      </c>
      <c r="D110" s="175" t="s">
        <v>934</v>
      </c>
      <c r="E110" s="176">
        <v>10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6.9999999999999994E-5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265</v>
      </c>
      <c r="T110" s="179" t="s">
        <v>246</v>
      </c>
      <c r="U110" s="158">
        <v>0</v>
      </c>
      <c r="V110" s="158">
        <f>ROUND(E110*U110,2)</f>
        <v>0</v>
      </c>
      <c r="W110" s="158"/>
      <c r="X110" s="158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615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50</v>
      </c>
      <c r="B112" s="174" t="s">
        <v>1478</v>
      </c>
      <c r="C112" s="184" t="s">
        <v>1479</v>
      </c>
      <c r="D112" s="175" t="s">
        <v>0</v>
      </c>
      <c r="E112" s="176">
        <v>19.3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265</v>
      </c>
      <c r="T112" s="179" t="s">
        <v>246</v>
      </c>
      <c r="U112" s="158">
        <v>0</v>
      </c>
      <c r="V112" s="158">
        <f>ROUND(E112*U112,2)</f>
        <v>0</v>
      </c>
      <c r="W112" s="158"/>
      <c r="X112" s="158" t="s">
        <v>304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615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51</v>
      </c>
      <c r="B114" s="174" t="s">
        <v>1480</v>
      </c>
      <c r="C114" s="184" t="s">
        <v>1481</v>
      </c>
      <c r="D114" s="175" t="s">
        <v>934</v>
      </c>
      <c r="E114" s="176">
        <v>10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265</v>
      </c>
      <c r="T114" s="179" t="s">
        <v>246</v>
      </c>
      <c r="U114" s="158">
        <v>0</v>
      </c>
      <c r="V114" s="158">
        <f>ROUND(E114*U114,2)</f>
        <v>0</v>
      </c>
      <c r="W114" s="158"/>
      <c r="X114" s="158" t="s">
        <v>921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1202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3"/>
      <c r="B116" s="4"/>
      <c r="C116" s="186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227</v>
      </c>
    </row>
    <row r="117" spans="1:60" x14ac:dyDescent="0.2">
      <c r="A117" s="150"/>
      <c r="B117" s="151" t="s">
        <v>29</v>
      </c>
      <c r="C117" s="187"/>
      <c r="D117" s="152"/>
      <c r="E117" s="153"/>
      <c r="F117" s="153"/>
      <c r="G117" s="182">
        <f>G8+G23+G38+G57+G80+G109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300</v>
      </c>
    </row>
    <row r="118" spans="1:60" x14ac:dyDescent="0.2">
      <c r="C118" s="188"/>
      <c r="D118" s="10"/>
      <c r="AG118" t="s">
        <v>301</v>
      </c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5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50:G50"/>
    <mergeCell ref="C27:G27"/>
    <mergeCell ref="C29:G29"/>
    <mergeCell ref="C31:G31"/>
    <mergeCell ref="C33:G33"/>
    <mergeCell ref="C35:G35"/>
    <mergeCell ref="C37:G37"/>
    <mergeCell ref="C40:G40"/>
    <mergeCell ref="C42:G42"/>
    <mergeCell ref="C44:G44"/>
    <mergeCell ref="C46:G46"/>
    <mergeCell ref="C48:G48"/>
    <mergeCell ref="C75:G75"/>
    <mergeCell ref="C52:G52"/>
    <mergeCell ref="C54:G54"/>
    <mergeCell ref="C56:G56"/>
    <mergeCell ref="C59:G59"/>
    <mergeCell ref="C61:G61"/>
    <mergeCell ref="C63:G63"/>
    <mergeCell ref="C65:G65"/>
    <mergeCell ref="C67:G67"/>
    <mergeCell ref="C69:G69"/>
    <mergeCell ref="C71:G71"/>
    <mergeCell ref="C73:G73"/>
    <mergeCell ref="C100:G100"/>
    <mergeCell ref="C77:G77"/>
    <mergeCell ref="C79:G79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15:G115"/>
    <mergeCell ref="C102:G102"/>
    <mergeCell ref="C104:G104"/>
    <mergeCell ref="C106:G106"/>
    <mergeCell ref="C108:G108"/>
    <mergeCell ref="C111:G111"/>
    <mergeCell ref="C113:G1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56</v>
      </c>
      <c r="C4" s="257" t="s">
        <v>57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205</v>
      </c>
      <c r="C8" s="183" t="s">
        <v>206</v>
      </c>
      <c r="D8" s="165"/>
      <c r="E8" s="166"/>
      <c r="F8" s="167"/>
      <c r="G8" s="167">
        <f>SUMIF(AG9:AG235,"&lt;&gt;NOR",G9:G235)</f>
        <v>0</v>
      </c>
      <c r="H8" s="167"/>
      <c r="I8" s="167">
        <f>SUM(I9:I235)</f>
        <v>0</v>
      </c>
      <c r="J8" s="167"/>
      <c r="K8" s="167">
        <f>SUM(K9:K235)</f>
        <v>0</v>
      </c>
      <c r="L8" s="167"/>
      <c r="M8" s="167">
        <f>SUM(M9:M235)</f>
        <v>0</v>
      </c>
      <c r="N8" s="166"/>
      <c r="O8" s="166">
        <f>SUM(O9:O235)</f>
        <v>0</v>
      </c>
      <c r="P8" s="166"/>
      <c r="Q8" s="166">
        <f>SUM(Q9:Q235)</f>
        <v>0</v>
      </c>
      <c r="R8" s="167"/>
      <c r="S8" s="167"/>
      <c r="T8" s="168"/>
      <c r="U8" s="162"/>
      <c r="V8" s="162">
        <f>SUM(V9:V235)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1482</v>
      </c>
      <c r="C9" s="184" t="s">
        <v>1483</v>
      </c>
      <c r="D9" s="175" t="s">
        <v>663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1" t="s">
        <v>1484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1485</v>
      </c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250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7" t="s">
        <v>163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1486</v>
      </c>
      <c r="C14" s="184" t="s">
        <v>1487</v>
      </c>
      <c r="D14" s="175" t="s">
        <v>663</v>
      </c>
      <c r="E14" s="176">
        <v>8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265</v>
      </c>
      <c r="T14" s="179" t="s">
        <v>246</v>
      </c>
      <c r="U14" s="158">
        <v>0</v>
      </c>
      <c r="V14" s="158">
        <f>ROUND(E14*U14,2)</f>
        <v>0</v>
      </c>
      <c r="W14" s="158"/>
      <c r="X14" s="158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1" t="s">
        <v>1488</v>
      </c>
      <c r="D15" s="252"/>
      <c r="E15" s="252"/>
      <c r="F15" s="252"/>
      <c r="G15" s="25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250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7" t="s">
        <v>775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251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3</v>
      </c>
      <c r="B18" s="174" t="s">
        <v>1489</v>
      </c>
      <c r="C18" s="184" t="s">
        <v>1490</v>
      </c>
      <c r="D18" s="175" t="s">
        <v>663</v>
      </c>
      <c r="E18" s="176">
        <v>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265</v>
      </c>
      <c r="T18" s="179" t="s">
        <v>246</v>
      </c>
      <c r="U18" s="158">
        <v>0</v>
      </c>
      <c r="V18" s="158">
        <f>ROUND(E18*U18,2)</f>
        <v>0</v>
      </c>
      <c r="W18" s="158"/>
      <c r="X18" s="158" t="s">
        <v>304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1" t="s">
        <v>1488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250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7" t="s">
        <v>174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250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5"/>
      <c r="D21" s="246"/>
      <c r="E21" s="246"/>
      <c r="F21" s="246"/>
      <c r="G21" s="246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251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4</v>
      </c>
      <c r="B22" s="174" t="s">
        <v>1491</v>
      </c>
      <c r="C22" s="184" t="s">
        <v>1492</v>
      </c>
      <c r="D22" s="175" t="s">
        <v>663</v>
      </c>
      <c r="E22" s="176">
        <v>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265</v>
      </c>
      <c r="T22" s="179" t="s">
        <v>246</v>
      </c>
      <c r="U22" s="158">
        <v>0</v>
      </c>
      <c r="V22" s="158">
        <f>ROUND(E22*U22,2)</f>
        <v>0</v>
      </c>
      <c r="W22" s="158"/>
      <c r="X22" s="158" t="s">
        <v>304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1" t="s">
        <v>1488</v>
      </c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250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7" t="s">
        <v>174</v>
      </c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5"/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251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5</v>
      </c>
      <c r="B26" s="174" t="s">
        <v>1493</v>
      </c>
      <c r="C26" s="184" t="s">
        <v>1494</v>
      </c>
      <c r="D26" s="175" t="s">
        <v>663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265</v>
      </c>
      <c r="T26" s="179" t="s">
        <v>246</v>
      </c>
      <c r="U26" s="158">
        <v>0</v>
      </c>
      <c r="V26" s="158">
        <f>ROUND(E26*U26,2)</f>
        <v>0</v>
      </c>
      <c r="W26" s="158"/>
      <c r="X26" s="158" t="s">
        <v>304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51" t="s">
        <v>1488</v>
      </c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250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163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5"/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6</v>
      </c>
      <c r="B30" s="174" t="s">
        <v>1495</v>
      </c>
      <c r="C30" s="184" t="s">
        <v>1496</v>
      </c>
      <c r="D30" s="175" t="s">
        <v>663</v>
      </c>
      <c r="E30" s="176">
        <v>3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265</v>
      </c>
      <c r="T30" s="179" t="s">
        <v>246</v>
      </c>
      <c r="U30" s="158">
        <v>0</v>
      </c>
      <c r="V30" s="158">
        <f>ROUND(E30*U30,2)</f>
        <v>0</v>
      </c>
      <c r="W30" s="158"/>
      <c r="X30" s="158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1" t="s">
        <v>1488</v>
      </c>
      <c r="D31" s="252"/>
      <c r="E31" s="252"/>
      <c r="F31" s="252"/>
      <c r="G31" s="252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250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7" t="s">
        <v>86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7</v>
      </c>
      <c r="B34" s="174" t="s">
        <v>1497</v>
      </c>
      <c r="C34" s="184" t="s">
        <v>1498</v>
      </c>
      <c r="D34" s="175" t="s">
        <v>663</v>
      </c>
      <c r="E34" s="176">
        <v>4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265</v>
      </c>
      <c r="T34" s="179" t="s">
        <v>246</v>
      </c>
      <c r="U34" s="158">
        <v>0</v>
      </c>
      <c r="V34" s="158">
        <f>ROUND(E34*U34,2)</f>
        <v>0</v>
      </c>
      <c r="W34" s="158"/>
      <c r="X34" s="158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1" t="s">
        <v>1488</v>
      </c>
      <c r="D35" s="252"/>
      <c r="E35" s="252"/>
      <c r="F35" s="252"/>
      <c r="G35" s="252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250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7" t="s">
        <v>191</v>
      </c>
      <c r="D36" s="248"/>
      <c r="E36" s="248"/>
      <c r="F36" s="248"/>
      <c r="G36" s="24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250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5"/>
      <c r="D37" s="246"/>
      <c r="E37" s="246"/>
      <c r="F37" s="246"/>
      <c r="G37" s="246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8</v>
      </c>
      <c r="B38" s="174" t="s">
        <v>1499</v>
      </c>
      <c r="C38" s="184" t="s">
        <v>1500</v>
      </c>
      <c r="D38" s="175" t="s">
        <v>663</v>
      </c>
      <c r="E38" s="176">
        <v>6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265</v>
      </c>
      <c r="T38" s="179" t="s">
        <v>246</v>
      </c>
      <c r="U38" s="158">
        <v>0</v>
      </c>
      <c r="V38" s="158">
        <f>ROUND(E38*U38,2)</f>
        <v>0</v>
      </c>
      <c r="W38" s="158"/>
      <c r="X38" s="158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1" t="s">
        <v>1488</v>
      </c>
      <c r="D39" s="252"/>
      <c r="E39" s="252"/>
      <c r="F39" s="252"/>
      <c r="G39" s="25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250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7" t="s">
        <v>1333</v>
      </c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5"/>
      <c r="D41" s="246"/>
      <c r="E41" s="246"/>
      <c r="F41" s="246"/>
      <c r="G41" s="24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9</v>
      </c>
      <c r="B42" s="174" t="s">
        <v>1501</v>
      </c>
      <c r="C42" s="184" t="s">
        <v>1502</v>
      </c>
      <c r="D42" s="175" t="s">
        <v>663</v>
      </c>
      <c r="E42" s="176">
        <v>2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265</v>
      </c>
      <c r="T42" s="179" t="s">
        <v>246</v>
      </c>
      <c r="U42" s="158">
        <v>0</v>
      </c>
      <c r="V42" s="158">
        <f>ROUND(E42*U42,2)</f>
        <v>0</v>
      </c>
      <c r="W42" s="158"/>
      <c r="X42" s="158" t="s">
        <v>304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51" t="s">
        <v>1488</v>
      </c>
      <c r="D43" s="252"/>
      <c r="E43" s="252"/>
      <c r="F43" s="252"/>
      <c r="G43" s="252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250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7" t="s">
        <v>174</v>
      </c>
      <c r="D44" s="248"/>
      <c r="E44" s="248"/>
      <c r="F44" s="248"/>
      <c r="G44" s="24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251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10</v>
      </c>
      <c r="B46" s="174" t="s">
        <v>1503</v>
      </c>
      <c r="C46" s="184" t="s">
        <v>1504</v>
      </c>
      <c r="D46" s="175" t="s">
        <v>663</v>
      </c>
      <c r="E46" s="176">
        <v>4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265</v>
      </c>
      <c r="T46" s="179" t="s">
        <v>246</v>
      </c>
      <c r="U46" s="158">
        <v>0</v>
      </c>
      <c r="V46" s="158">
        <f>ROUND(E46*U46,2)</f>
        <v>0</v>
      </c>
      <c r="W46" s="158"/>
      <c r="X46" s="158" t="s">
        <v>304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1" t="s">
        <v>1488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250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191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11</v>
      </c>
      <c r="B50" s="174" t="s">
        <v>1505</v>
      </c>
      <c r="C50" s="184" t="s">
        <v>1506</v>
      </c>
      <c r="D50" s="175" t="s">
        <v>663</v>
      </c>
      <c r="E50" s="176">
        <v>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265</v>
      </c>
      <c r="T50" s="179" t="s">
        <v>246</v>
      </c>
      <c r="U50" s="158">
        <v>0</v>
      </c>
      <c r="V50" s="158">
        <f>ROUND(E50*U50,2)</f>
        <v>0</v>
      </c>
      <c r="W50" s="158"/>
      <c r="X50" s="158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1" t="s">
        <v>1488</v>
      </c>
      <c r="D51" s="252"/>
      <c r="E51" s="252"/>
      <c r="F51" s="252"/>
      <c r="G51" s="252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250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7" t="s">
        <v>174</v>
      </c>
      <c r="D52" s="248"/>
      <c r="E52" s="248"/>
      <c r="F52" s="248"/>
      <c r="G52" s="24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250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5"/>
      <c r="D53" s="246"/>
      <c r="E53" s="246"/>
      <c r="F53" s="246"/>
      <c r="G53" s="24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12</v>
      </c>
      <c r="B54" s="174" t="s">
        <v>1507</v>
      </c>
      <c r="C54" s="184" t="s">
        <v>1508</v>
      </c>
      <c r="D54" s="175" t="s">
        <v>663</v>
      </c>
      <c r="E54" s="176">
        <v>2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265</v>
      </c>
      <c r="T54" s="179" t="s">
        <v>246</v>
      </c>
      <c r="U54" s="158">
        <v>0</v>
      </c>
      <c r="V54" s="158">
        <f>ROUND(E54*U54,2)</f>
        <v>0</v>
      </c>
      <c r="W54" s="158"/>
      <c r="X54" s="158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51" t="s">
        <v>1488</v>
      </c>
      <c r="D55" s="252"/>
      <c r="E55" s="252"/>
      <c r="F55" s="252"/>
      <c r="G55" s="252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250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7" t="s">
        <v>174</v>
      </c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250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5"/>
      <c r="D57" s="246"/>
      <c r="E57" s="246"/>
      <c r="F57" s="246"/>
      <c r="G57" s="246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13</v>
      </c>
      <c r="B58" s="174" t="s">
        <v>1509</v>
      </c>
      <c r="C58" s="184" t="s">
        <v>1510</v>
      </c>
      <c r="D58" s="175" t="s">
        <v>663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265</v>
      </c>
      <c r="T58" s="179" t="s">
        <v>246</v>
      </c>
      <c r="U58" s="158">
        <v>0</v>
      </c>
      <c r="V58" s="158">
        <f>ROUND(E58*U58,2)</f>
        <v>0</v>
      </c>
      <c r="W58" s="158"/>
      <c r="X58" s="158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1" t="s">
        <v>1488</v>
      </c>
      <c r="D59" s="252"/>
      <c r="E59" s="252"/>
      <c r="F59" s="252"/>
      <c r="G59" s="25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7" t="s">
        <v>163</v>
      </c>
      <c r="D60" s="248"/>
      <c r="E60" s="248"/>
      <c r="F60" s="248"/>
      <c r="G60" s="24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250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5"/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14</v>
      </c>
      <c r="B62" s="174" t="s">
        <v>1511</v>
      </c>
      <c r="C62" s="184" t="s">
        <v>1512</v>
      </c>
      <c r="D62" s="175" t="s">
        <v>663</v>
      </c>
      <c r="E62" s="176">
        <v>5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265</v>
      </c>
      <c r="T62" s="179" t="s">
        <v>246</v>
      </c>
      <c r="U62" s="158">
        <v>0</v>
      </c>
      <c r="V62" s="158">
        <f>ROUND(E62*U62,2)</f>
        <v>0</v>
      </c>
      <c r="W62" s="158"/>
      <c r="X62" s="158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51" t="s">
        <v>1488</v>
      </c>
      <c r="D63" s="252"/>
      <c r="E63" s="252"/>
      <c r="F63" s="252"/>
      <c r="G63" s="252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7" t="s">
        <v>693</v>
      </c>
      <c r="D64" s="248"/>
      <c r="E64" s="248"/>
      <c r="F64" s="248"/>
      <c r="G64" s="24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250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5"/>
      <c r="D65" s="246"/>
      <c r="E65" s="246"/>
      <c r="F65" s="246"/>
      <c r="G65" s="246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15</v>
      </c>
      <c r="B66" s="174" t="s">
        <v>1513</v>
      </c>
      <c r="C66" s="184" t="s">
        <v>1514</v>
      </c>
      <c r="D66" s="175" t="s">
        <v>663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265</v>
      </c>
      <c r="T66" s="179" t="s">
        <v>246</v>
      </c>
      <c r="U66" s="158">
        <v>0</v>
      </c>
      <c r="V66" s="158">
        <f>ROUND(E66*U66,2)</f>
        <v>0</v>
      </c>
      <c r="W66" s="158"/>
      <c r="X66" s="158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1" t="s">
        <v>1488</v>
      </c>
      <c r="D67" s="252"/>
      <c r="E67" s="252"/>
      <c r="F67" s="252"/>
      <c r="G67" s="252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250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7" t="s">
        <v>163</v>
      </c>
      <c r="D68" s="248"/>
      <c r="E68" s="248"/>
      <c r="F68" s="248"/>
      <c r="G68" s="24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250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5"/>
      <c r="D69" s="246"/>
      <c r="E69" s="246"/>
      <c r="F69" s="246"/>
      <c r="G69" s="246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16</v>
      </c>
      <c r="B70" s="174" t="s">
        <v>1515</v>
      </c>
      <c r="C70" s="184" t="s">
        <v>1516</v>
      </c>
      <c r="D70" s="175" t="s">
        <v>663</v>
      </c>
      <c r="E70" s="176">
        <v>4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265</v>
      </c>
      <c r="T70" s="179" t="s">
        <v>246</v>
      </c>
      <c r="U70" s="158">
        <v>0</v>
      </c>
      <c r="V70" s="158">
        <f>ROUND(E70*U70,2)</f>
        <v>0</v>
      </c>
      <c r="W70" s="158"/>
      <c r="X70" s="158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1" t="s">
        <v>1517</v>
      </c>
      <c r="D71" s="252"/>
      <c r="E71" s="252"/>
      <c r="F71" s="252"/>
      <c r="G71" s="252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250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7" t="s">
        <v>191</v>
      </c>
      <c r="D72" s="248"/>
      <c r="E72" s="248"/>
      <c r="F72" s="248"/>
      <c r="G72" s="24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250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5"/>
      <c r="D73" s="246"/>
      <c r="E73" s="246"/>
      <c r="F73" s="246"/>
      <c r="G73" s="246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17</v>
      </c>
      <c r="B74" s="174" t="s">
        <v>1518</v>
      </c>
      <c r="C74" s="184" t="s">
        <v>1519</v>
      </c>
      <c r="D74" s="175" t="s">
        <v>663</v>
      </c>
      <c r="E74" s="176">
        <v>21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265</v>
      </c>
      <c r="T74" s="179" t="s">
        <v>246</v>
      </c>
      <c r="U74" s="158">
        <v>0</v>
      </c>
      <c r="V74" s="158">
        <f>ROUND(E74*U74,2)</f>
        <v>0</v>
      </c>
      <c r="W74" s="158"/>
      <c r="X74" s="158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1" t="s">
        <v>1517</v>
      </c>
      <c r="D75" s="252"/>
      <c r="E75" s="252"/>
      <c r="F75" s="252"/>
      <c r="G75" s="252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250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7" t="s">
        <v>172</v>
      </c>
      <c r="D76" s="248"/>
      <c r="E76" s="248"/>
      <c r="F76" s="248"/>
      <c r="G76" s="24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250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5"/>
      <c r="D77" s="246"/>
      <c r="E77" s="246"/>
      <c r="F77" s="246"/>
      <c r="G77" s="246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251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18</v>
      </c>
      <c r="B78" s="174" t="s">
        <v>1520</v>
      </c>
      <c r="C78" s="184" t="s">
        <v>1521</v>
      </c>
      <c r="D78" s="175" t="s">
        <v>663</v>
      </c>
      <c r="E78" s="176">
        <v>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265</v>
      </c>
      <c r="T78" s="179" t="s">
        <v>246</v>
      </c>
      <c r="U78" s="158">
        <v>0</v>
      </c>
      <c r="V78" s="158">
        <f>ROUND(E78*U78,2)</f>
        <v>0</v>
      </c>
      <c r="W78" s="158"/>
      <c r="X78" s="158" t="s">
        <v>304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1" t="s">
        <v>1517</v>
      </c>
      <c r="D79" s="252"/>
      <c r="E79" s="252"/>
      <c r="F79" s="252"/>
      <c r="G79" s="252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250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7" t="s">
        <v>174</v>
      </c>
      <c r="D80" s="248"/>
      <c r="E80" s="248"/>
      <c r="F80" s="248"/>
      <c r="G80" s="24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250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19</v>
      </c>
      <c r="B82" s="174" t="s">
        <v>1522</v>
      </c>
      <c r="C82" s="184" t="s">
        <v>1523</v>
      </c>
      <c r="D82" s="175" t="s">
        <v>663</v>
      </c>
      <c r="E82" s="176">
        <v>4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265</v>
      </c>
      <c r="T82" s="179" t="s">
        <v>246</v>
      </c>
      <c r="U82" s="158">
        <v>0</v>
      </c>
      <c r="V82" s="158">
        <f>ROUND(E82*U82,2)</f>
        <v>0</v>
      </c>
      <c r="W82" s="158"/>
      <c r="X82" s="158" t="s">
        <v>304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51" t="s">
        <v>1517</v>
      </c>
      <c r="D83" s="252"/>
      <c r="E83" s="252"/>
      <c r="F83" s="252"/>
      <c r="G83" s="252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250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7" t="s">
        <v>191</v>
      </c>
      <c r="D84" s="248"/>
      <c r="E84" s="248"/>
      <c r="F84" s="248"/>
      <c r="G84" s="24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5"/>
      <c r="D85" s="246"/>
      <c r="E85" s="246"/>
      <c r="F85" s="246"/>
      <c r="G85" s="246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251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20</v>
      </c>
      <c r="B86" s="174" t="s">
        <v>1524</v>
      </c>
      <c r="C86" s="184" t="s">
        <v>1525</v>
      </c>
      <c r="D86" s="175" t="s">
        <v>663</v>
      </c>
      <c r="E86" s="176">
        <v>2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265</v>
      </c>
      <c r="T86" s="179" t="s">
        <v>246</v>
      </c>
      <c r="U86" s="158">
        <v>0</v>
      </c>
      <c r="V86" s="158">
        <f>ROUND(E86*U86,2)</f>
        <v>0</v>
      </c>
      <c r="W86" s="158"/>
      <c r="X86" s="158" t="s">
        <v>304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1" t="s">
        <v>1517</v>
      </c>
      <c r="D87" s="252"/>
      <c r="E87" s="252"/>
      <c r="F87" s="252"/>
      <c r="G87" s="252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250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7" t="s">
        <v>174</v>
      </c>
      <c r="D88" s="248"/>
      <c r="E88" s="248"/>
      <c r="F88" s="248"/>
      <c r="G88" s="24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250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5"/>
      <c r="D89" s="246"/>
      <c r="E89" s="246"/>
      <c r="F89" s="246"/>
      <c r="G89" s="246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251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21</v>
      </c>
      <c r="B90" s="174" t="s">
        <v>1526</v>
      </c>
      <c r="C90" s="184" t="s">
        <v>1527</v>
      </c>
      <c r="D90" s="175" t="s">
        <v>663</v>
      </c>
      <c r="E90" s="176">
        <v>22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265</v>
      </c>
      <c r="T90" s="179" t="s">
        <v>246</v>
      </c>
      <c r="U90" s="158">
        <v>0</v>
      </c>
      <c r="V90" s="158">
        <f>ROUND(E90*U90,2)</f>
        <v>0</v>
      </c>
      <c r="W90" s="158"/>
      <c r="X90" s="158" t="s">
        <v>304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1" t="s">
        <v>1528</v>
      </c>
      <c r="D91" s="252"/>
      <c r="E91" s="252"/>
      <c r="F91" s="252"/>
      <c r="G91" s="252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250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7" t="s">
        <v>180</v>
      </c>
      <c r="D92" s="248"/>
      <c r="E92" s="248"/>
      <c r="F92" s="248"/>
      <c r="G92" s="24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5"/>
      <c r="D93" s="246"/>
      <c r="E93" s="246"/>
      <c r="F93" s="246"/>
      <c r="G93" s="246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251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22</v>
      </c>
      <c r="B94" s="174" t="s">
        <v>1529</v>
      </c>
      <c r="C94" s="184" t="s">
        <v>1530</v>
      </c>
      <c r="D94" s="175" t="s">
        <v>663</v>
      </c>
      <c r="E94" s="176">
        <v>68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265</v>
      </c>
      <c r="T94" s="179" t="s">
        <v>246</v>
      </c>
      <c r="U94" s="158">
        <v>0</v>
      </c>
      <c r="V94" s="158">
        <f>ROUND(E94*U94,2)</f>
        <v>0</v>
      </c>
      <c r="W94" s="158"/>
      <c r="X94" s="158" t="s">
        <v>304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51" t="s">
        <v>1528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250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7" t="s">
        <v>1531</v>
      </c>
      <c r="D96" s="248"/>
      <c r="E96" s="248"/>
      <c r="F96" s="248"/>
      <c r="G96" s="24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250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5"/>
      <c r="D97" s="246"/>
      <c r="E97" s="246"/>
      <c r="F97" s="246"/>
      <c r="G97" s="246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251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23</v>
      </c>
      <c r="B98" s="174" t="s">
        <v>1532</v>
      </c>
      <c r="C98" s="184" t="s">
        <v>1533</v>
      </c>
      <c r="D98" s="175" t="s">
        <v>663</v>
      </c>
      <c r="E98" s="176">
        <v>3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265</v>
      </c>
      <c r="T98" s="179" t="s">
        <v>246</v>
      </c>
      <c r="U98" s="158">
        <v>0</v>
      </c>
      <c r="V98" s="158">
        <f>ROUND(E98*U98,2)</f>
        <v>0</v>
      </c>
      <c r="W98" s="158"/>
      <c r="X98" s="158" t="s">
        <v>304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51" t="s">
        <v>1528</v>
      </c>
      <c r="D99" s="252"/>
      <c r="E99" s="252"/>
      <c r="F99" s="252"/>
      <c r="G99" s="252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250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7" t="s">
        <v>86</v>
      </c>
      <c r="D100" s="248"/>
      <c r="E100" s="248"/>
      <c r="F100" s="248"/>
      <c r="G100" s="24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250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5"/>
      <c r="D101" s="246"/>
      <c r="E101" s="246"/>
      <c r="F101" s="246"/>
      <c r="G101" s="246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24</v>
      </c>
      <c r="B102" s="174" t="s">
        <v>1534</v>
      </c>
      <c r="C102" s="184" t="s">
        <v>1535</v>
      </c>
      <c r="D102" s="175" t="s">
        <v>663</v>
      </c>
      <c r="E102" s="176">
        <v>115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265</v>
      </c>
      <c r="T102" s="179" t="s">
        <v>246</v>
      </c>
      <c r="U102" s="158">
        <v>0</v>
      </c>
      <c r="V102" s="158">
        <f>ROUND(E102*U102,2)</f>
        <v>0</v>
      </c>
      <c r="W102" s="158"/>
      <c r="X102" s="158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1" t="s">
        <v>1528</v>
      </c>
      <c r="D103" s="252"/>
      <c r="E103" s="252"/>
      <c r="F103" s="252"/>
      <c r="G103" s="25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7" t="s">
        <v>1536</v>
      </c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250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5"/>
      <c r="D105" s="246"/>
      <c r="E105" s="246"/>
      <c r="F105" s="246"/>
      <c r="G105" s="246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25</v>
      </c>
      <c r="B106" s="174" t="s">
        <v>1537</v>
      </c>
      <c r="C106" s="184" t="s">
        <v>1538</v>
      </c>
      <c r="D106" s="175" t="s">
        <v>663</v>
      </c>
      <c r="E106" s="176">
        <v>3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265</v>
      </c>
      <c r="T106" s="179" t="s">
        <v>246</v>
      </c>
      <c r="U106" s="158">
        <v>0</v>
      </c>
      <c r="V106" s="158">
        <f>ROUND(E106*U106,2)</f>
        <v>0</v>
      </c>
      <c r="W106" s="158"/>
      <c r="X106" s="158" t="s">
        <v>304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1" t="s">
        <v>1528</v>
      </c>
      <c r="D107" s="252"/>
      <c r="E107" s="252"/>
      <c r="F107" s="252"/>
      <c r="G107" s="252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250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7" t="s">
        <v>86</v>
      </c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5"/>
      <c r="D109" s="246"/>
      <c r="E109" s="246"/>
      <c r="F109" s="246"/>
      <c r="G109" s="246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251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26</v>
      </c>
      <c r="B110" s="174" t="s">
        <v>1539</v>
      </c>
      <c r="C110" s="184" t="s">
        <v>1540</v>
      </c>
      <c r="D110" s="175" t="s">
        <v>663</v>
      </c>
      <c r="E110" s="176">
        <v>130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265</v>
      </c>
      <c r="T110" s="179" t="s">
        <v>246</v>
      </c>
      <c r="U110" s="158">
        <v>0</v>
      </c>
      <c r="V110" s="158">
        <f>ROUND(E110*U110,2)</f>
        <v>0</v>
      </c>
      <c r="W110" s="158"/>
      <c r="X110" s="158" t="s">
        <v>304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51" t="s">
        <v>1528</v>
      </c>
      <c r="D111" s="252"/>
      <c r="E111" s="252"/>
      <c r="F111" s="252"/>
      <c r="G111" s="252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250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7" t="s">
        <v>1541</v>
      </c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5"/>
      <c r="D113" s="246"/>
      <c r="E113" s="246"/>
      <c r="F113" s="246"/>
      <c r="G113" s="246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251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27</v>
      </c>
      <c r="B114" s="174" t="s">
        <v>1542</v>
      </c>
      <c r="C114" s="184" t="s">
        <v>1543</v>
      </c>
      <c r="D114" s="175" t="s">
        <v>663</v>
      </c>
      <c r="E114" s="176">
        <v>1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265</v>
      </c>
      <c r="T114" s="179" t="s">
        <v>246</v>
      </c>
      <c r="U114" s="158">
        <v>0</v>
      </c>
      <c r="V114" s="158">
        <f>ROUND(E114*U114,2)</f>
        <v>0</v>
      </c>
      <c r="W114" s="158"/>
      <c r="X114" s="158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51" t="s">
        <v>1544</v>
      </c>
      <c r="D115" s="252"/>
      <c r="E115" s="252"/>
      <c r="F115" s="252"/>
      <c r="G115" s="252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250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7" t="s">
        <v>163</v>
      </c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5"/>
      <c r="D117" s="246"/>
      <c r="E117" s="246"/>
      <c r="F117" s="246"/>
      <c r="G117" s="246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28</v>
      </c>
      <c r="B118" s="174" t="s">
        <v>1545</v>
      </c>
      <c r="C118" s="184" t="s">
        <v>1546</v>
      </c>
      <c r="D118" s="175" t="s">
        <v>663</v>
      </c>
      <c r="E118" s="176">
        <v>5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/>
      <c r="S118" s="178" t="s">
        <v>265</v>
      </c>
      <c r="T118" s="179" t="s">
        <v>246</v>
      </c>
      <c r="U118" s="158">
        <v>0</v>
      </c>
      <c r="V118" s="158">
        <f>ROUND(E118*U118,2)</f>
        <v>0</v>
      </c>
      <c r="W118" s="158"/>
      <c r="X118" s="158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1" t="s">
        <v>1544</v>
      </c>
      <c r="D119" s="252"/>
      <c r="E119" s="252"/>
      <c r="F119" s="252"/>
      <c r="G119" s="25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250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7" t="s">
        <v>693</v>
      </c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250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5"/>
      <c r="D121" s="246"/>
      <c r="E121" s="246"/>
      <c r="F121" s="246"/>
      <c r="G121" s="24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251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29</v>
      </c>
      <c r="B122" s="174" t="s">
        <v>1547</v>
      </c>
      <c r="C122" s="184" t="s">
        <v>1548</v>
      </c>
      <c r="D122" s="175" t="s">
        <v>355</v>
      </c>
      <c r="E122" s="176">
        <v>50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265</v>
      </c>
      <c r="T122" s="179" t="s">
        <v>246</v>
      </c>
      <c r="U122" s="158">
        <v>0</v>
      </c>
      <c r="V122" s="158">
        <f>ROUND(E122*U122,2)</f>
        <v>0</v>
      </c>
      <c r="W122" s="158"/>
      <c r="X122" s="158" t="s">
        <v>304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1" t="s">
        <v>1544</v>
      </c>
      <c r="D123" s="252"/>
      <c r="E123" s="252"/>
      <c r="F123" s="252"/>
      <c r="G123" s="252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250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7" t="s">
        <v>1265</v>
      </c>
      <c r="D124" s="248"/>
      <c r="E124" s="248"/>
      <c r="F124" s="248"/>
      <c r="G124" s="24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250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5"/>
      <c r="D125" s="246"/>
      <c r="E125" s="246"/>
      <c r="F125" s="246"/>
      <c r="G125" s="246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30</v>
      </c>
      <c r="B126" s="174" t="s">
        <v>1549</v>
      </c>
      <c r="C126" s="184" t="s">
        <v>1550</v>
      </c>
      <c r="D126" s="175" t="s">
        <v>355</v>
      </c>
      <c r="E126" s="176">
        <v>15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265</v>
      </c>
      <c r="T126" s="179" t="s">
        <v>246</v>
      </c>
      <c r="U126" s="158">
        <v>0</v>
      </c>
      <c r="V126" s="158">
        <f>ROUND(E126*U126,2)</f>
        <v>0</v>
      </c>
      <c r="W126" s="158"/>
      <c r="X126" s="158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1" t="s">
        <v>1544</v>
      </c>
      <c r="D127" s="252"/>
      <c r="E127" s="252"/>
      <c r="F127" s="252"/>
      <c r="G127" s="252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7" t="s">
        <v>170</v>
      </c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5"/>
      <c r="D129" s="246"/>
      <c r="E129" s="246"/>
      <c r="F129" s="246"/>
      <c r="G129" s="246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31</v>
      </c>
      <c r="B130" s="174" t="s">
        <v>1551</v>
      </c>
      <c r="C130" s="184" t="s">
        <v>1552</v>
      </c>
      <c r="D130" s="175" t="s">
        <v>663</v>
      </c>
      <c r="E130" s="176">
        <v>35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/>
      <c r="S130" s="178" t="s">
        <v>265</v>
      </c>
      <c r="T130" s="179" t="s">
        <v>246</v>
      </c>
      <c r="U130" s="158">
        <v>0</v>
      </c>
      <c r="V130" s="158">
        <f>ROUND(E130*U130,2)</f>
        <v>0</v>
      </c>
      <c r="W130" s="158"/>
      <c r="X130" s="158" t="s">
        <v>304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1" t="s">
        <v>1528</v>
      </c>
      <c r="D131" s="252"/>
      <c r="E131" s="252"/>
      <c r="F131" s="252"/>
      <c r="G131" s="252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250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7" t="s">
        <v>1553</v>
      </c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250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/>
      <c r="D133" s="246"/>
      <c r="E133" s="246"/>
      <c r="F133" s="246"/>
      <c r="G133" s="246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32</v>
      </c>
      <c r="B134" s="174" t="s">
        <v>1554</v>
      </c>
      <c r="C134" s="184" t="s">
        <v>1555</v>
      </c>
      <c r="D134" s="175" t="s">
        <v>663</v>
      </c>
      <c r="E134" s="176">
        <v>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265</v>
      </c>
      <c r="T134" s="179" t="s">
        <v>246</v>
      </c>
      <c r="U134" s="158">
        <v>0</v>
      </c>
      <c r="V134" s="158">
        <f>ROUND(E134*U134,2)</f>
        <v>0</v>
      </c>
      <c r="W134" s="158"/>
      <c r="X134" s="158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51" t="s">
        <v>1556</v>
      </c>
      <c r="D135" s="252"/>
      <c r="E135" s="252"/>
      <c r="F135" s="252"/>
      <c r="G135" s="252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7" t="s">
        <v>174</v>
      </c>
      <c r="D136" s="248"/>
      <c r="E136" s="248"/>
      <c r="F136" s="248"/>
      <c r="G136" s="24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250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5"/>
      <c r="D137" s="246"/>
      <c r="E137" s="246"/>
      <c r="F137" s="246"/>
      <c r="G137" s="246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33</v>
      </c>
      <c r="B138" s="174" t="s">
        <v>1557</v>
      </c>
      <c r="C138" s="184" t="s">
        <v>1558</v>
      </c>
      <c r="D138" s="175" t="s">
        <v>663</v>
      </c>
      <c r="E138" s="176">
        <v>40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265</v>
      </c>
      <c r="T138" s="179" t="s">
        <v>246</v>
      </c>
      <c r="U138" s="158">
        <v>0</v>
      </c>
      <c r="V138" s="158">
        <f>ROUND(E138*U138,2)</f>
        <v>0</v>
      </c>
      <c r="W138" s="158"/>
      <c r="X138" s="158" t="s">
        <v>304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51" t="s">
        <v>1556</v>
      </c>
      <c r="D139" s="252"/>
      <c r="E139" s="252"/>
      <c r="F139" s="252"/>
      <c r="G139" s="252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250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7" t="s">
        <v>1198</v>
      </c>
      <c r="D140" s="248"/>
      <c r="E140" s="248"/>
      <c r="F140" s="248"/>
      <c r="G140" s="24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250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5"/>
      <c r="D141" s="246"/>
      <c r="E141" s="246"/>
      <c r="F141" s="246"/>
      <c r="G141" s="246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3">
        <v>34</v>
      </c>
      <c r="B142" s="174" t="s">
        <v>1559</v>
      </c>
      <c r="C142" s="184" t="s">
        <v>1560</v>
      </c>
      <c r="D142" s="175" t="s">
        <v>663</v>
      </c>
      <c r="E142" s="176">
        <v>2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6">
        <v>0</v>
      </c>
      <c r="O142" s="176">
        <f>ROUND(E142*N142,2)</f>
        <v>0</v>
      </c>
      <c r="P142" s="176">
        <v>0</v>
      </c>
      <c r="Q142" s="176">
        <f>ROUND(E142*P142,2)</f>
        <v>0</v>
      </c>
      <c r="R142" s="178"/>
      <c r="S142" s="178" t="s">
        <v>265</v>
      </c>
      <c r="T142" s="179" t="s">
        <v>246</v>
      </c>
      <c r="U142" s="158">
        <v>0</v>
      </c>
      <c r="V142" s="158">
        <f>ROUND(E142*U142,2)</f>
        <v>0</v>
      </c>
      <c r="W142" s="158"/>
      <c r="X142" s="158" t="s">
        <v>304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1" t="s">
        <v>1556</v>
      </c>
      <c r="D143" s="252"/>
      <c r="E143" s="252"/>
      <c r="F143" s="252"/>
      <c r="G143" s="252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7" t="s">
        <v>174</v>
      </c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5"/>
      <c r="D145" s="246"/>
      <c r="E145" s="246"/>
      <c r="F145" s="246"/>
      <c r="G145" s="246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251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35</v>
      </c>
      <c r="B146" s="174" t="s">
        <v>1561</v>
      </c>
      <c r="C146" s="184" t="s">
        <v>1562</v>
      </c>
      <c r="D146" s="175" t="s">
        <v>355</v>
      </c>
      <c r="E146" s="176">
        <v>40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265</v>
      </c>
      <c r="T146" s="179" t="s">
        <v>246</v>
      </c>
      <c r="U146" s="158">
        <v>0</v>
      </c>
      <c r="V146" s="158">
        <f>ROUND(E146*U146,2)</f>
        <v>0</v>
      </c>
      <c r="W146" s="158"/>
      <c r="X146" s="158" t="s">
        <v>304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1" t="s">
        <v>1556</v>
      </c>
      <c r="D147" s="252"/>
      <c r="E147" s="252"/>
      <c r="F147" s="252"/>
      <c r="G147" s="252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7" t="s">
        <v>1198</v>
      </c>
      <c r="D148" s="248"/>
      <c r="E148" s="248"/>
      <c r="F148" s="248"/>
      <c r="G148" s="24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5"/>
      <c r="D149" s="246"/>
      <c r="E149" s="246"/>
      <c r="F149" s="246"/>
      <c r="G149" s="246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3">
        <v>36</v>
      </c>
      <c r="B150" s="174" t="s">
        <v>1563</v>
      </c>
      <c r="C150" s="184" t="s">
        <v>1564</v>
      </c>
      <c r="D150" s="175" t="s">
        <v>663</v>
      </c>
      <c r="E150" s="176">
        <v>2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6">
        <v>0</v>
      </c>
      <c r="O150" s="176">
        <f>ROUND(E150*N150,2)</f>
        <v>0</v>
      </c>
      <c r="P150" s="176">
        <v>0</v>
      </c>
      <c r="Q150" s="176">
        <f>ROUND(E150*P150,2)</f>
        <v>0</v>
      </c>
      <c r="R150" s="178"/>
      <c r="S150" s="178" t="s">
        <v>265</v>
      </c>
      <c r="T150" s="179" t="s">
        <v>246</v>
      </c>
      <c r="U150" s="158">
        <v>0</v>
      </c>
      <c r="V150" s="158">
        <f>ROUND(E150*U150,2)</f>
        <v>0</v>
      </c>
      <c r="W150" s="158"/>
      <c r="X150" s="158" t="s">
        <v>304</v>
      </c>
      <c r="Y150" s="14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51" t="s">
        <v>1556</v>
      </c>
      <c r="D151" s="252"/>
      <c r="E151" s="252"/>
      <c r="F151" s="252"/>
      <c r="G151" s="252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7" t="s">
        <v>174</v>
      </c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250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5"/>
      <c r="D153" s="246"/>
      <c r="E153" s="246"/>
      <c r="F153" s="246"/>
      <c r="G153" s="246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251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37</v>
      </c>
      <c r="B154" s="174" t="s">
        <v>1565</v>
      </c>
      <c r="C154" s="184" t="s">
        <v>1566</v>
      </c>
      <c r="D154" s="175" t="s">
        <v>663</v>
      </c>
      <c r="E154" s="176">
        <v>3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265</v>
      </c>
      <c r="T154" s="179" t="s">
        <v>246</v>
      </c>
      <c r="U154" s="158">
        <v>0</v>
      </c>
      <c r="V154" s="158">
        <f>ROUND(E154*U154,2)</f>
        <v>0</v>
      </c>
      <c r="W154" s="158"/>
      <c r="X154" s="158" t="s">
        <v>304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51" t="s">
        <v>1567</v>
      </c>
      <c r="D155" s="252"/>
      <c r="E155" s="252"/>
      <c r="F155" s="252"/>
      <c r="G155" s="252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7" t="s">
        <v>86</v>
      </c>
      <c r="D156" s="248"/>
      <c r="E156" s="248"/>
      <c r="F156" s="248"/>
      <c r="G156" s="24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5"/>
      <c r="D157" s="246"/>
      <c r="E157" s="246"/>
      <c r="F157" s="246"/>
      <c r="G157" s="246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38</v>
      </c>
      <c r="B158" s="174" t="s">
        <v>1568</v>
      </c>
      <c r="C158" s="184" t="s">
        <v>1569</v>
      </c>
      <c r="D158" s="175" t="s">
        <v>663</v>
      </c>
      <c r="E158" s="176">
        <v>40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6">
        <v>0</v>
      </c>
      <c r="O158" s="176">
        <f>ROUND(E158*N158,2)</f>
        <v>0</v>
      </c>
      <c r="P158" s="176">
        <v>0</v>
      </c>
      <c r="Q158" s="176">
        <f>ROUND(E158*P158,2)</f>
        <v>0</v>
      </c>
      <c r="R158" s="178"/>
      <c r="S158" s="178" t="s">
        <v>265</v>
      </c>
      <c r="T158" s="179" t="s">
        <v>246</v>
      </c>
      <c r="U158" s="158">
        <v>0</v>
      </c>
      <c r="V158" s="158">
        <f>ROUND(E158*U158,2)</f>
        <v>0</v>
      </c>
      <c r="W158" s="158"/>
      <c r="X158" s="158" t="s">
        <v>304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1" t="s">
        <v>1567</v>
      </c>
      <c r="D159" s="252"/>
      <c r="E159" s="252"/>
      <c r="F159" s="252"/>
      <c r="G159" s="252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7" t="s">
        <v>1198</v>
      </c>
      <c r="D160" s="248"/>
      <c r="E160" s="248"/>
      <c r="F160" s="248"/>
      <c r="G160" s="24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5"/>
      <c r="D161" s="246"/>
      <c r="E161" s="246"/>
      <c r="F161" s="246"/>
      <c r="G161" s="246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3">
        <v>39</v>
      </c>
      <c r="B162" s="174" t="s">
        <v>1570</v>
      </c>
      <c r="C162" s="184" t="s">
        <v>1571</v>
      </c>
      <c r="D162" s="175" t="s">
        <v>663</v>
      </c>
      <c r="E162" s="176">
        <v>2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6">
        <v>0</v>
      </c>
      <c r="O162" s="176">
        <f>ROUND(E162*N162,2)</f>
        <v>0</v>
      </c>
      <c r="P162" s="176">
        <v>0</v>
      </c>
      <c r="Q162" s="176">
        <f>ROUND(E162*P162,2)</f>
        <v>0</v>
      </c>
      <c r="R162" s="178"/>
      <c r="S162" s="178" t="s">
        <v>265</v>
      </c>
      <c r="T162" s="179" t="s">
        <v>246</v>
      </c>
      <c r="U162" s="158">
        <v>0</v>
      </c>
      <c r="V162" s="158">
        <f>ROUND(E162*U162,2)</f>
        <v>0</v>
      </c>
      <c r="W162" s="158"/>
      <c r="X162" s="158" t="s">
        <v>304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305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51" t="s">
        <v>1572</v>
      </c>
      <c r="D163" s="252"/>
      <c r="E163" s="252"/>
      <c r="F163" s="252"/>
      <c r="G163" s="252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250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7" t="s">
        <v>174</v>
      </c>
      <c r="D164" s="248"/>
      <c r="E164" s="248"/>
      <c r="F164" s="248"/>
      <c r="G164" s="24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5"/>
      <c r="D165" s="246"/>
      <c r="E165" s="246"/>
      <c r="F165" s="246"/>
      <c r="G165" s="246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40</v>
      </c>
      <c r="B166" s="174" t="s">
        <v>1573</v>
      </c>
      <c r="C166" s="184" t="s">
        <v>1574</v>
      </c>
      <c r="D166" s="175" t="s">
        <v>355</v>
      </c>
      <c r="E166" s="176">
        <v>610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6">
        <v>0</v>
      </c>
      <c r="O166" s="176">
        <f>ROUND(E166*N166,2)</f>
        <v>0</v>
      </c>
      <c r="P166" s="176">
        <v>0</v>
      </c>
      <c r="Q166" s="176">
        <f>ROUND(E166*P166,2)</f>
        <v>0</v>
      </c>
      <c r="R166" s="178"/>
      <c r="S166" s="178" t="s">
        <v>265</v>
      </c>
      <c r="T166" s="179" t="s">
        <v>246</v>
      </c>
      <c r="U166" s="158">
        <v>0</v>
      </c>
      <c r="V166" s="158">
        <f>ROUND(E166*U166,2)</f>
        <v>0</v>
      </c>
      <c r="W166" s="158"/>
      <c r="X166" s="158" t="s">
        <v>304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305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51" t="s">
        <v>1575</v>
      </c>
      <c r="D167" s="252"/>
      <c r="E167" s="252"/>
      <c r="F167" s="252"/>
      <c r="G167" s="252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7" t="s">
        <v>1576</v>
      </c>
      <c r="D168" s="248"/>
      <c r="E168" s="248"/>
      <c r="F168" s="248"/>
      <c r="G168" s="24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250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5"/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41</v>
      </c>
      <c r="B170" s="174" t="s">
        <v>1577</v>
      </c>
      <c r="C170" s="184" t="s">
        <v>1578</v>
      </c>
      <c r="D170" s="175" t="s">
        <v>355</v>
      </c>
      <c r="E170" s="176">
        <v>920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265</v>
      </c>
      <c r="T170" s="179" t="s">
        <v>246</v>
      </c>
      <c r="U170" s="158">
        <v>0</v>
      </c>
      <c r="V170" s="158">
        <f>ROUND(E170*U170,2)</f>
        <v>0</v>
      </c>
      <c r="W170" s="158"/>
      <c r="X170" s="158" t="s">
        <v>304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51" t="s">
        <v>1575</v>
      </c>
      <c r="D171" s="252"/>
      <c r="E171" s="252"/>
      <c r="F171" s="252"/>
      <c r="G171" s="252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250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47" t="s">
        <v>1579</v>
      </c>
      <c r="D172" s="248"/>
      <c r="E172" s="248"/>
      <c r="F172" s="248"/>
      <c r="G172" s="24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250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5"/>
      <c r="D173" s="246"/>
      <c r="E173" s="246"/>
      <c r="F173" s="246"/>
      <c r="G173" s="246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42</v>
      </c>
      <c r="B174" s="174" t="s">
        <v>1580</v>
      </c>
      <c r="C174" s="184" t="s">
        <v>1581</v>
      </c>
      <c r="D174" s="175" t="s">
        <v>355</v>
      </c>
      <c r="E174" s="176">
        <v>250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6">
        <v>0</v>
      </c>
      <c r="O174" s="176">
        <f>ROUND(E174*N174,2)</f>
        <v>0</v>
      </c>
      <c r="P174" s="176">
        <v>0</v>
      </c>
      <c r="Q174" s="176">
        <f>ROUND(E174*P174,2)</f>
        <v>0</v>
      </c>
      <c r="R174" s="178"/>
      <c r="S174" s="178" t="s">
        <v>265</v>
      </c>
      <c r="T174" s="179" t="s">
        <v>246</v>
      </c>
      <c r="U174" s="158">
        <v>0</v>
      </c>
      <c r="V174" s="158">
        <f>ROUND(E174*U174,2)</f>
        <v>0</v>
      </c>
      <c r="W174" s="158"/>
      <c r="X174" s="158" t="s">
        <v>304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51" t="s">
        <v>1575</v>
      </c>
      <c r="D175" s="252"/>
      <c r="E175" s="252"/>
      <c r="F175" s="252"/>
      <c r="G175" s="252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7" t="s">
        <v>1582</v>
      </c>
      <c r="D176" s="248"/>
      <c r="E176" s="248"/>
      <c r="F176" s="248"/>
      <c r="G176" s="24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5"/>
      <c r="D177" s="246"/>
      <c r="E177" s="246"/>
      <c r="F177" s="246"/>
      <c r="G177" s="246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251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3">
        <v>43</v>
      </c>
      <c r="B178" s="174" t="s">
        <v>1583</v>
      </c>
      <c r="C178" s="184" t="s">
        <v>1584</v>
      </c>
      <c r="D178" s="175" t="s">
        <v>355</v>
      </c>
      <c r="E178" s="176">
        <v>95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6">
        <v>0</v>
      </c>
      <c r="O178" s="176">
        <f>ROUND(E178*N178,2)</f>
        <v>0</v>
      </c>
      <c r="P178" s="176">
        <v>0</v>
      </c>
      <c r="Q178" s="176">
        <f>ROUND(E178*P178,2)</f>
        <v>0</v>
      </c>
      <c r="R178" s="178"/>
      <c r="S178" s="178" t="s">
        <v>265</v>
      </c>
      <c r="T178" s="179" t="s">
        <v>246</v>
      </c>
      <c r="U178" s="158">
        <v>0</v>
      </c>
      <c r="V178" s="158">
        <f>ROUND(E178*U178,2)</f>
        <v>0</v>
      </c>
      <c r="W178" s="158"/>
      <c r="X178" s="158" t="s">
        <v>304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51" t="s">
        <v>1575</v>
      </c>
      <c r="D179" s="252"/>
      <c r="E179" s="252"/>
      <c r="F179" s="252"/>
      <c r="G179" s="252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250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7" t="s">
        <v>100</v>
      </c>
      <c r="D180" s="248"/>
      <c r="E180" s="248"/>
      <c r="F180" s="248"/>
      <c r="G180" s="24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250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5"/>
      <c r="D181" s="246"/>
      <c r="E181" s="246"/>
      <c r="F181" s="246"/>
      <c r="G181" s="246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251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3">
        <v>44</v>
      </c>
      <c r="B182" s="174" t="s">
        <v>1585</v>
      </c>
      <c r="C182" s="184" t="s">
        <v>1586</v>
      </c>
      <c r="D182" s="175" t="s">
        <v>355</v>
      </c>
      <c r="E182" s="176">
        <v>70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6">
        <v>0</v>
      </c>
      <c r="O182" s="176">
        <f>ROUND(E182*N182,2)</f>
        <v>0</v>
      </c>
      <c r="P182" s="176">
        <v>0</v>
      </c>
      <c r="Q182" s="176">
        <f>ROUND(E182*P182,2)</f>
        <v>0</v>
      </c>
      <c r="R182" s="178"/>
      <c r="S182" s="178" t="s">
        <v>265</v>
      </c>
      <c r="T182" s="179" t="s">
        <v>246</v>
      </c>
      <c r="U182" s="158">
        <v>0</v>
      </c>
      <c r="V182" s="158">
        <f>ROUND(E182*U182,2)</f>
        <v>0</v>
      </c>
      <c r="W182" s="158"/>
      <c r="X182" s="158" t="s">
        <v>304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51" t="s">
        <v>1575</v>
      </c>
      <c r="D183" s="252"/>
      <c r="E183" s="252"/>
      <c r="F183" s="252"/>
      <c r="G183" s="252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250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7" t="s">
        <v>204</v>
      </c>
      <c r="D184" s="248"/>
      <c r="E184" s="248"/>
      <c r="F184" s="248"/>
      <c r="G184" s="24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250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45"/>
      <c r="D185" s="246"/>
      <c r="E185" s="246"/>
      <c r="F185" s="246"/>
      <c r="G185" s="246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251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73">
        <v>45</v>
      </c>
      <c r="B186" s="174" t="s">
        <v>1587</v>
      </c>
      <c r="C186" s="184" t="s">
        <v>1588</v>
      </c>
      <c r="D186" s="175" t="s">
        <v>355</v>
      </c>
      <c r="E186" s="176">
        <v>70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265</v>
      </c>
      <c r="T186" s="179" t="s">
        <v>246</v>
      </c>
      <c r="U186" s="158">
        <v>0</v>
      </c>
      <c r="V186" s="158">
        <f>ROUND(E186*U186,2)</f>
        <v>0</v>
      </c>
      <c r="W186" s="158"/>
      <c r="X186" s="158" t="s">
        <v>304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51" t="s">
        <v>1575</v>
      </c>
      <c r="D187" s="252"/>
      <c r="E187" s="252"/>
      <c r="F187" s="252"/>
      <c r="G187" s="252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250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7" t="s">
        <v>204</v>
      </c>
      <c r="D188" s="248"/>
      <c r="E188" s="248"/>
      <c r="F188" s="248"/>
      <c r="G188" s="24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250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45"/>
      <c r="D189" s="246"/>
      <c r="E189" s="246"/>
      <c r="F189" s="246"/>
      <c r="G189" s="246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251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46</v>
      </c>
      <c r="B190" s="174" t="s">
        <v>1589</v>
      </c>
      <c r="C190" s="184" t="s">
        <v>1590</v>
      </c>
      <c r="D190" s="175" t="s">
        <v>355</v>
      </c>
      <c r="E190" s="176">
        <v>80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6">
        <v>0</v>
      </c>
      <c r="O190" s="176">
        <f>ROUND(E190*N190,2)</f>
        <v>0</v>
      </c>
      <c r="P190" s="176">
        <v>0</v>
      </c>
      <c r="Q190" s="176">
        <f>ROUND(E190*P190,2)</f>
        <v>0</v>
      </c>
      <c r="R190" s="178"/>
      <c r="S190" s="178" t="s">
        <v>265</v>
      </c>
      <c r="T190" s="179" t="s">
        <v>246</v>
      </c>
      <c r="U190" s="158">
        <v>0</v>
      </c>
      <c r="V190" s="158">
        <f>ROUND(E190*U190,2)</f>
        <v>0</v>
      </c>
      <c r="W190" s="158"/>
      <c r="X190" s="158" t="s">
        <v>304</v>
      </c>
      <c r="Y190" s="14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51" t="s">
        <v>1575</v>
      </c>
      <c r="D191" s="252"/>
      <c r="E191" s="252"/>
      <c r="F191" s="252"/>
      <c r="G191" s="252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250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7" t="s">
        <v>1591</v>
      </c>
      <c r="D192" s="248"/>
      <c r="E192" s="248"/>
      <c r="F192" s="248"/>
      <c r="G192" s="24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250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45"/>
      <c r="D193" s="246"/>
      <c r="E193" s="246"/>
      <c r="F193" s="246"/>
      <c r="G193" s="246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251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47</v>
      </c>
      <c r="B194" s="174" t="s">
        <v>1592</v>
      </c>
      <c r="C194" s="184" t="s">
        <v>1593</v>
      </c>
      <c r="D194" s="175" t="s">
        <v>355</v>
      </c>
      <c r="E194" s="176">
        <v>15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6">
        <v>0</v>
      </c>
      <c r="O194" s="176">
        <f>ROUND(E194*N194,2)</f>
        <v>0</v>
      </c>
      <c r="P194" s="176">
        <v>0</v>
      </c>
      <c r="Q194" s="176">
        <f>ROUND(E194*P194,2)</f>
        <v>0</v>
      </c>
      <c r="R194" s="178"/>
      <c r="S194" s="178" t="s">
        <v>265</v>
      </c>
      <c r="T194" s="179" t="s">
        <v>246</v>
      </c>
      <c r="U194" s="158">
        <v>0</v>
      </c>
      <c r="V194" s="158">
        <f>ROUND(E194*U194,2)</f>
        <v>0</v>
      </c>
      <c r="W194" s="158"/>
      <c r="X194" s="158" t="s">
        <v>304</v>
      </c>
      <c r="Y194" s="14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51" t="s">
        <v>1575</v>
      </c>
      <c r="D195" s="252"/>
      <c r="E195" s="252"/>
      <c r="F195" s="252"/>
      <c r="G195" s="252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250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7" t="s">
        <v>170</v>
      </c>
      <c r="D196" s="248"/>
      <c r="E196" s="248"/>
      <c r="F196" s="248"/>
      <c r="G196" s="24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250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5"/>
      <c r="D197" s="246"/>
      <c r="E197" s="246"/>
      <c r="F197" s="246"/>
      <c r="G197" s="246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251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73">
        <v>48</v>
      </c>
      <c r="B198" s="174" t="s">
        <v>1594</v>
      </c>
      <c r="C198" s="184" t="s">
        <v>1595</v>
      </c>
      <c r="D198" s="175" t="s">
        <v>355</v>
      </c>
      <c r="E198" s="176">
        <v>450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6">
        <v>0</v>
      </c>
      <c r="O198" s="176">
        <f>ROUND(E198*N198,2)</f>
        <v>0</v>
      </c>
      <c r="P198" s="176">
        <v>0</v>
      </c>
      <c r="Q198" s="176">
        <f>ROUND(E198*P198,2)</f>
        <v>0</v>
      </c>
      <c r="R198" s="178"/>
      <c r="S198" s="178" t="s">
        <v>265</v>
      </c>
      <c r="T198" s="179" t="s">
        <v>246</v>
      </c>
      <c r="U198" s="158">
        <v>0</v>
      </c>
      <c r="V198" s="158">
        <f>ROUND(E198*U198,2)</f>
        <v>0</v>
      </c>
      <c r="W198" s="158"/>
      <c r="X198" s="158" t="s">
        <v>304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51" t="s">
        <v>1575</v>
      </c>
      <c r="D199" s="252"/>
      <c r="E199" s="252"/>
      <c r="F199" s="252"/>
      <c r="G199" s="252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250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7" t="s">
        <v>1596</v>
      </c>
      <c r="D200" s="248"/>
      <c r="E200" s="248"/>
      <c r="F200" s="248"/>
      <c r="G200" s="24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250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5"/>
      <c r="D201" s="246"/>
      <c r="E201" s="246"/>
      <c r="F201" s="246"/>
      <c r="G201" s="246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251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49</v>
      </c>
      <c r="B202" s="174" t="s">
        <v>1597</v>
      </c>
      <c r="C202" s="184" t="s">
        <v>1598</v>
      </c>
      <c r="D202" s="175" t="s">
        <v>1599</v>
      </c>
      <c r="E202" s="176">
        <v>5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6">
        <v>0</v>
      </c>
      <c r="O202" s="176">
        <f>ROUND(E202*N202,2)</f>
        <v>0</v>
      </c>
      <c r="P202" s="176">
        <v>0</v>
      </c>
      <c r="Q202" s="176">
        <f>ROUND(E202*P202,2)</f>
        <v>0</v>
      </c>
      <c r="R202" s="178"/>
      <c r="S202" s="178" t="s">
        <v>265</v>
      </c>
      <c r="T202" s="179" t="s">
        <v>246</v>
      </c>
      <c r="U202" s="158">
        <v>0</v>
      </c>
      <c r="V202" s="158">
        <f>ROUND(E202*U202,2)</f>
        <v>0</v>
      </c>
      <c r="W202" s="158"/>
      <c r="X202" s="158" t="s">
        <v>304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51" t="s">
        <v>693</v>
      </c>
      <c r="D203" s="252"/>
      <c r="E203" s="252"/>
      <c r="F203" s="252"/>
      <c r="G203" s="252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250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251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50</v>
      </c>
      <c r="B205" s="174" t="s">
        <v>1600</v>
      </c>
      <c r="C205" s="184" t="s">
        <v>1601</v>
      </c>
      <c r="D205" s="175" t="s">
        <v>663</v>
      </c>
      <c r="E205" s="176">
        <v>1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0</v>
      </c>
      <c r="O205" s="176">
        <f>ROUND(E205*N205,2)</f>
        <v>0</v>
      </c>
      <c r="P205" s="176">
        <v>0</v>
      </c>
      <c r="Q205" s="176">
        <f>ROUND(E205*P205,2)</f>
        <v>0</v>
      </c>
      <c r="R205" s="178"/>
      <c r="S205" s="178" t="s">
        <v>265</v>
      </c>
      <c r="T205" s="179" t="s">
        <v>246</v>
      </c>
      <c r="U205" s="158">
        <v>0</v>
      </c>
      <c r="V205" s="158">
        <f>ROUND(E205*U205,2)</f>
        <v>0</v>
      </c>
      <c r="W205" s="158"/>
      <c r="X205" s="158" t="s">
        <v>304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51" t="s">
        <v>163</v>
      </c>
      <c r="D206" s="252"/>
      <c r="E206" s="252"/>
      <c r="F206" s="252"/>
      <c r="G206" s="252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250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5"/>
      <c r="D207" s="246"/>
      <c r="E207" s="246"/>
      <c r="F207" s="246"/>
      <c r="G207" s="246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251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51</v>
      </c>
      <c r="B208" s="174" t="s">
        <v>1602</v>
      </c>
      <c r="C208" s="184" t="s">
        <v>1603</v>
      </c>
      <c r="D208" s="175" t="s">
        <v>1599</v>
      </c>
      <c r="E208" s="176">
        <v>100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265</v>
      </c>
      <c r="T208" s="179" t="s">
        <v>246</v>
      </c>
      <c r="U208" s="158">
        <v>0</v>
      </c>
      <c r="V208" s="158">
        <f>ROUND(E208*U208,2)</f>
        <v>0</v>
      </c>
      <c r="W208" s="158"/>
      <c r="X208" s="158" t="s">
        <v>304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51" t="s">
        <v>1152</v>
      </c>
      <c r="D209" s="252"/>
      <c r="E209" s="252"/>
      <c r="F209" s="252"/>
      <c r="G209" s="252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250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5"/>
      <c r="D210" s="246"/>
      <c r="E210" s="246"/>
      <c r="F210" s="246"/>
      <c r="G210" s="246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251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3">
        <v>52</v>
      </c>
      <c r="B211" s="174" t="s">
        <v>1604</v>
      </c>
      <c r="C211" s="184" t="s">
        <v>1605</v>
      </c>
      <c r="D211" s="175" t="s">
        <v>1599</v>
      </c>
      <c r="E211" s="176">
        <v>20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6">
        <v>0</v>
      </c>
      <c r="O211" s="176">
        <f>ROUND(E211*N211,2)</f>
        <v>0</v>
      </c>
      <c r="P211" s="176">
        <v>0</v>
      </c>
      <c r="Q211" s="176">
        <f>ROUND(E211*P211,2)</f>
        <v>0</v>
      </c>
      <c r="R211" s="178"/>
      <c r="S211" s="178" t="s">
        <v>265</v>
      </c>
      <c r="T211" s="179" t="s">
        <v>246</v>
      </c>
      <c r="U211" s="158">
        <v>0</v>
      </c>
      <c r="V211" s="158">
        <f>ROUND(E211*U211,2)</f>
        <v>0</v>
      </c>
      <c r="W211" s="158"/>
      <c r="X211" s="158" t="s">
        <v>304</v>
      </c>
      <c r="Y211" s="14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51" t="s">
        <v>718</v>
      </c>
      <c r="D212" s="252"/>
      <c r="E212" s="252"/>
      <c r="F212" s="252"/>
      <c r="G212" s="252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250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5"/>
      <c r="D213" s="246"/>
      <c r="E213" s="246"/>
      <c r="F213" s="246"/>
      <c r="G213" s="246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251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53</v>
      </c>
      <c r="B214" s="174" t="s">
        <v>1606</v>
      </c>
      <c r="C214" s="184" t="s">
        <v>1607</v>
      </c>
      <c r="D214" s="175" t="s">
        <v>663</v>
      </c>
      <c r="E214" s="176">
        <v>1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265</v>
      </c>
      <c r="T214" s="179" t="s">
        <v>246</v>
      </c>
      <c r="U214" s="158">
        <v>0</v>
      </c>
      <c r="V214" s="158">
        <f>ROUND(E214*U214,2)</f>
        <v>0</v>
      </c>
      <c r="W214" s="158"/>
      <c r="X214" s="158" t="s">
        <v>304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305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51" t="s">
        <v>163</v>
      </c>
      <c r="D215" s="252"/>
      <c r="E215" s="252"/>
      <c r="F215" s="252"/>
      <c r="G215" s="252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250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5"/>
      <c r="D216" s="246"/>
      <c r="E216" s="246"/>
      <c r="F216" s="246"/>
      <c r="G216" s="24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251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54</v>
      </c>
      <c r="B217" s="174" t="s">
        <v>1608</v>
      </c>
      <c r="C217" s="184" t="s">
        <v>1609</v>
      </c>
      <c r="D217" s="175" t="s">
        <v>296</v>
      </c>
      <c r="E217" s="176">
        <v>40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8"/>
      <c r="S217" s="178" t="s">
        <v>265</v>
      </c>
      <c r="T217" s="179" t="s">
        <v>246</v>
      </c>
      <c r="U217" s="158">
        <v>0</v>
      </c>
      <c r="V217" s="158">
        <f>ROUND(E217*U217,2)</f>
        <v>0</v>
      </c>
      <c r="W217" s="158"/>
      <c r="X217" s="158" t="s">
        <v>304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305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51" t="s">
        <v>1198</v>
      </c>
      <c r="D218" s="252"/>
      <c r="E218" s="252"/>
      <c r="F218" s="252"/>
      <c r="G218" s="252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250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5"/>
      <c r="D219" s="246"/>
      <c r="E219" s="246"/>
      <c r="F219" s="246"/>
      <c r="G219" s="246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251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55</v>
      </c>
      <c r="B220" s="174" t="s">
        <v>1610</v>
      </c>
      <c r="C220" s="184" t="s">
        <v>1611</v>
      </c>
      <c r="D220" s="175" t="s">
        <v>663</v>
      </c>
      <c r="E220" s="176">
        <v>1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8"/>
      <c r="S220" s="178" t="s">
        <v>265</v>
      </c>
      <c r="T220" s="179" t="s">
        <v>246</v>
      </c>
      <c r="U220" s="158">
        <v>0</v>
      </c>
      <c r="V220" s="158">
        <f>ROUND(E220*U220,2)</f>
        <v>0</v>
      </c>
      <c r="W220" s="158"/>
      <c r="X220" s="158" t="s">
        <v>304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33.75" outlineLevel="1" x14ac:dyDescent="0.2">
      <c r="A221" s="154"/>
      <c r="B221" s="155"/>
      <c r="C221" s="251" t="s">
        <v>1612</v>
      </c>
      <c r="D221" s="252"/>
      <c r="E221" s="252"/>
      <c r="F221" s="252"/>
      <c r="G221" s="252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250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80" t="str">
        <f>C221</f>
        <v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v>
      </c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7" t="s">
        <v>163</v>
      </c>
      <c r="D222" s="248"/>
      <c r="E222" s="248"/>
      <c r="F222" s="248"/>
      <c r="G222" s="24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250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5"/>
      <c r="D223" s="246"/>
      <c r="E223" s="246"/>
      <c r="F223" s="246"/>
      <c r="G223" s="24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251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56</v>
      </c>
      <c r="B224" s="174" t="s">
        <v>1613</v>
      </c>
      <c r="C224" s="184" t="s">
        <v>1614</v>
      </c>
      <c r="D224" s="175" t="s">
        <v>1599</v>
      </c>
      <c r="E224" s="176">
        <v>5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8"/>
      <c r="S224" s="178" t="s">
        <v>265</v>
      </c>
      <c r="T224" s="179" t="s">
        <v>246</v>
      </c>
      <c r="U224" s="158">
        <v>0</v>
      </c>
      <c r="V224" s="158">
        <f>ROUND(E224*U224,2)</f>
        <v>0</v>
      </c>
      <c r="W224" s="158"/>
      <c r="X224" s="158" t="s">
        <v>304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1" t="s">
        <v>693</v>
      </c>
      <c r="D225" s="252"/>
      <c r="E225" s="252"/>
      <c r="F225" s="252"/>
      <c r="G225" s="252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250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45"/>
      <c r="D226" s="246"/>
      <c r="E226" s="246"/>
      <c r="F226" s="246"/>
      <c r="G226" s="246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251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57</v>
      </c>
      <c r="B227" s="174" t="s">
        <v>1615</v>
      </c>
      <c r="C227" s="184" t="s">
        <v>1616</v>
      </c>
      <c r="D227" s="175" t="s">
        <v>663</v>
      </c>
      <c r="E227" s="176">
        <v>1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6">
        <v>0</v>
      </c>
      <c r="O227" s="176">
        <f>ROUND(E227*N227,2)</f>
        <v>0</v>
      </c>
      <c r="P227" s="176">
        <v>0</v>
      </c>
      <c r="Q227" s="176">
        <f>ROUND(E227*P227,2)</f>
        <v>0</v>
      </c>
      <c r="R227" s="178"/>
      <c r="S227" s="178" t="s">
        <v>265</v>
      </c>
      <c r="T227" s="179" t="s">
        <v>246</v>
      </c>
      <c r="U227" s="158">
        <v>0</v>
      </c>
      <c r="V227" s="158">
        <f>ROUND(E227*U227,2)</f>
        <v>0</v>
      </c>
      <c r="W227" s="158"/>
      <c r="X227" s="158" t="s">
        <v>304</v>
      </c>
      <c r="Y227" s="14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51" t="s">
        <v>163</v>
      </c>
      <c r="D228" s="252"/>
      <c r="E228" s="252"/>
      <c r="F228" s="252"/>
      <c r="G228" s="252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250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5"/>
      <c r="D229" s="246"/>
      <c r="E229" s="246"/>
      <c r="F229" s="246"/>
      <c r="G229" s="246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251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58</v>
      </c>
      <c r="B230" s="174" t="s">
        <v>1617</v>
      </c>
      <c r="C230" s="184" t="s">
        <v>1618</v>
      </c>
      <c r="D230" s="175" t="s">
        <v>1599</v>
      </c>
      <c r="E230" s="176">
        <v>5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265</v>
      </c>
      <c r="T230" s="179" t="s">
        <v>246</v>
      </c>
      <c r="U230" s="158">
        <v>0</v>
      </c>
      <c r="V230" s="158">
        <f>ROUND(E230*U230,2)</f>
        <v>0</v>
      </c>
      <c r="W230" s="158"/>
      <c r="X230" s="158" t="s">
        <v>304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51" t="s">
        <v>693</v>
      </c>
      <c r="D231" s="252"/>
      <c r="E231" s="252"/>
      <c r="F231" s="252"/>
      <c r="G231" s="252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250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245"/>
      <c r="D232" s="246"/>
      <c r="E232" s="246"/>
      <c r="F232" s="246"/>
      <c r="G232" s="246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251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3">
        <v>59</v>
      </c>
      <c r="B233" s="174" t="s">
        <v>1619</v>
      </c>
      <c r="C233" s="184" t="s">
        <v>1620</v>
      </c>
      <c r="D233" s="175" t="s">
        <v>1599</v>
      </c>
      <c r="E233" s="176">
        <v>20</v>
      </c>
      <c r="F233" s="177"/>
      <c r="G233" s="178">
        <f>ROUND(E233*F233,2)</f>
        <v>0</v>
      </c>
      <c r="H233" s="177"/>
      <c r="I233" s="178">
        <f>ROUND(E233*H233,2)</f>
        <v>0</v>
      </c>
      <c r="J233" s="177"/>
      <c r="K233" s="178">
        <f>ROUND(E233*J233,2)</f>
        <v>0</v>
      </c>
      <c r="L233" s="178">
        <v>21</v>
      </c>
      <c r="M233" s="178">
        <f>G233*(1+L233/100)</f>
        <v>0</v>
      </c>
      <c r="N233" s="176">
        <v>0</v>
      </c>
      <c r="O233" s="176">
        <f>ROUND(E233*N233,2)</f>
        <v>0</v>
      </c>
      <c r="P233" s="176">
        <v>0</v>
      </c>
      <c r="Q233" s="176">
        <f>ROUND(E233*P233,2)</f>
        <v>0</v>
      </c>
      <c r="R233" s="178"/>
      <c r="S233" s="178" t="s">
        <v>265</v>
      </c>
      <c r="T233" s="179" t="s">
        <v>246</v>
      </c>
      <c r="U233" s="158">
        <v>0</v>
      </c>
      <c r="V233" s="158">
        <f>ROUND(E233*U233,2)</f>
        <v>0</v>
      </c>
      <c r="W233" s="158"/>
      <c r="X233" s="158" t="s">
        <v>304</v>
      </c>
      <c r="Y233" s="14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51" t="s">
        <v>718</v>
      </c>
      <c r="D234" s="252"/>
      <c r="E234" s="252"/>
      <c r="F234" s="252"/>
      <c r="G234" s="252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250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5"/>
      <c r="D235" s="246"/>
      <c r="E235" s="246"/>
      <c r="F235" s="246"/>
      <c r="G235" s="246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251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3"/>
      <c r="B236" s="4"/>
      <c r="C236" s="186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AE236">
        <v>15</v>
      </c>
      <c r="AF236">
        <v>21</v>
      </c>
      <c r="AG236" t="s">
        <v>227</v>
      </c>
    </row>
    <row r="237" spans="1:60" x14ac:dyDescent="0.2">
      <c r="A237" s="150"/>
      <c r="B237" s="151" t="s">
        <v>29</v>
      </c>
      <c r="C237" s="187"/>
      <c r="D237" s="152"/>
      <c r="E237" s="153"/>
      <c r="F237" s="153"/>
      <c r="G237" s="182">
        <f>G8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E237">
        <f>SUMIF(L7:L235,AE236,G7:G235)</f>
        <v>0</v>
      </c>
      <c r="AF237">
        <f>SUMIF(L7:L235,AF236,G7:G235)</f>
        <v>0</v>
      </c>
      <c r="AG237" t="s">
        <v>300</v>
      </c>
    </row>
    <row r="238" spans="1:60" x14ac:dyDescent="0.2">
      <c r="C238" s="188"/>
      <c r="D238" s="10"/>
      <c r="AG238" t="s">
        <v>301</v>
      </c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72">
    <mergeCell ref="A1:G1"/>
    <mergeCell ref="C2:G2"/>
    <mergeCell ref="C3:G3"/>
    <mergeCell ref="C4:G4"/>
    <mergeCell ref="C10:G10"/>
    <mergeCell ref="C11:G11"/>
    <mergeCell ref="C20:G20"/>
    <mergeCell ref="C21:G21"/>
    <mergeCell ref="C23:G23"/>
    <mergeCell ref="C24:G24"/>
    <mergeCell ref="C25:G25"/>
    <mergeCell ref="C27:G27"/>
    <mergeCell ref="C12:G12"/>
    <mergeCell ref="C13:G13"/>
    <mergeCell ref="C15:G15"/>
    <mergeCell ref="C16:G16"/>
    <mergeCell ref="C17:G17"/>
    <mergeCell ref="C19:G19"/>
    <mergeCell ref="C36:G36"/>
    <mergeCell ref="C37:G37"/>
    <mergeCell ref="C39:G39"/>
    <mergeCell ref="C40:G40"/>
    <mergeCell ref="C41:G41"/>
    <mergeCell ref="C43:G43"/>
    <mergeCell ref="C28:G28"/>
    <mergeCell ref="C29:G29"/>
    <mergeCell ref="C31:G31"/>
    <mergeCell ref="C32:G32"/>
    <mergeCell ref="C33:G33"/>
    <mergeCell ref="C35:G35"/>
    <mergeCell ref="C52:G52"/>
    <mergeCell ref="C53:G53"/>
    <mergeCell ref="C55:G55"/>
    <mergeCell ref="C56:G56"/>
    <mergeCell ref="C57:G57"/>
    <mergeCell ref="C59:G59"/>
    <mergeCell ref="C44:G44"/>
    <mergeCell ref="C45:G45"/>
    <mergeCell ref="C47:G47"/>
    <mergeCell ref="C48:G48"/>
    <mergeCell ref="C49:G49"/>
    <mergeCell ref="C51:G51"/>
    <mergeCell ref="C68:G68"/>
    <mergeCell ref="C69:G69"/>
    <mergeCell ref="C71:G71"/>
    <mergeCell ref="C72:G72"/>
    <mergeCell ref="C73:G73"/>
    <mergeCell ref="C75:G75"/>
    <mergeCell ref="C60:G60"/>
    <mergeCell ref="C61:G61"/>
    <mergeCell ref="C63:G63"/>
    <mergeCell ref="C64:G64"/>
    <mergeCell ref="C65:G65"/>
    <mergeCell ref="C67:G67"/>
    <mergeCell ref="C84:G84"/>
    <mergeCell ref="C85:G85"/>
    <mergeCell ref="C87:G87"/>
    <mergeCell ref="C88:G88"/>
    <mergeCell ref="C89:G89"/>
    <mergeCell ref="C91:G91"/>
    <mergeCell ref="C76:G76"/>
    <mergeCell ref="C77:G77"/>
    <mergeCell ref="C79:G79"/>
    <mergeCell ref="C80:G80"/>
    <mergeCell ref="C81:G81"/>
    <mergeCell ref="C83:G83"/>
    <mergeCell ref="C100:G100"/>
    <mergeCell ref="C101:G101"/>
    <mergeCell ref="C103:G103"/>
    <mergeCell ref="C104:G104"/>
    <mergeCell ref="C105:G105"/>
    <mergeCell ref="C107:G107"/>
    <mergeCell ref="C92:G92"/>
    <mergeCell ref="C93:G93"/>
    <mergeCell ref="C95:G95"/>
    <mergeCell ref="C96:G96"/>
    <mergeCell ref="C97:G97"/>
    <mergeCell ref="C99:G99"/>
    <mergeCell ref="C116:G116"/>
    <mergeCell ref="C117:G117"/>
    <mergeCell ref="C119:G119"/>
    <mergeCell ref="C120:G120"/>
    <mergeCell ref="C121:G121"/>
    <mergeCell ref="C123:G123"/>
    <mergeCell ref="C108:G108"/>
    <mergeCell ref="C109:G109"/>
    <mergeCell ref="C111:G111"/>
    <mergeCell ref="C112:G112"/>
    <mergeCell ref="C113:G113"/>
    <mergeCell ref="C115:G115"/>
    <mergeCell ref="C132:G132"/>
    <mergeCell ref="C133:G133"/>
    <mergeCell ref="C135:G135"/>
    <mergeCell ref="C136:G136"/>
    <mergeCell ref="C137:G137"/>
    <mergeCell ref="C139:G139"/>
    <mergeCell ref="C124:G124"/>
    <mergeCell ref="C125:G125"/>
    <mergeCell ref="C127:G127"/>
    <mergeCell ref="C128:G128"/>
    <mergeCell ref="C129:G129"/>
    <mergeCell ref="C131:G131"/>
    <mergeCell ref="C148:G148"/>
    <mergeCell ref="C149:G149"/>
    <mergeCell ref="C151:G151"/>
    <mergeCell ref="C152:G152"/>
    <mergeCell ref="C153:G153"/>
    <mergeCell ref="C155:G155"/>
    <mergeCell ref="C140:G140"/>
    <mergeCell ref="C141:G141"/>
    <mergeCell ref="C143:G143"/>
    <mergeCell ref="C144:G144"/>
    <mergeCell ref="C145:G145"/>
    <mergeCell ref="C147:G147"/>
    <mergeCell ref="C164:G164"/>
    <mergeCell ref="C165:G165"/>
    <mergeCell ref="C167:G167"/>
    <mergeCell ref="C168:G168"/>
    <mergeCell ref="C169:G169"/>
    <mergeCell ref="C171:G171"/>
    <mergeCell ref="C156:G156"/>
    <mergeCell ref="C157:G157"/>
    <mergeCell ref="C159:G159"/>
    <mergeCell ref="C160:G160"/>
    <mergeCell ref="C161:G161"/>
    <mergeCell ref="C163:G163"/>
    <mergeCell ref="C180:G180"/>
    <mergeCell ref="C181:G181"/>
    <mergeCell ref="C183:G183"/>
    <mergeCell ref="C184:G184"/>
    <mergeCell ref="C185:G185"/>
    <mergeCell ref="C187:G187"/>
    <mergeCell ref="C172:G172"/>
    <mergeCell ref="C173:G173"/>
    <mergeCell ref="C175:G175"/>
    <mergeCell ref="C176:G176"/>
    <mergeCell ref="C177:G177"/>
    <mergeCell ref="C179:G179"/>
    <mergeCell ref="C196:G196"/>
    <mergeCell ref="C197:G197"/>
    <mergeCell ref="C199:G199"/>
    <mergeCell ref="C200:G200"/>
    <mergeCell ref="C201:G201"/>
    <mergeCell ref="C203:G203"/>
    <mergeCell ref="C188:G188"/>
    <mergeCell ref="C189:G189"/>
    <mergeCell ref="C191:G191"/>
    <mergeCell ref="C192:G192"/>
    <mergeCell ref="C193:G193"/>
    <mergeCell ref="C195:G195"/>
    <mergeCell ref="C213:G213"/>
    <mergeCell ref="C215:G215"/>
    <mergeCell ref="C216:G216"/>
    <mergeCell ref="C218:G218"/>
    <mergeCell ref="C219:G219"/>
    <mergeCell ref="C221:G221"/>
    <mergeCell ref="C204:G204"/>
    <mergeCell ref="C206:G206"/>
    <mergeCell ref="C207:G207"/>
    <mergeCell ref="C209:G209"/>
    <mergeCell ref="C210:G210"/>
    <mergeCell ref="C212:G212"/>
    <mergeCell ref="C231:G231"/>
    <mergeCell ref="C232:G232"/>
    <mergeCell ref="C234:G234"/>
    <mergeCell ref="C235:G235"/>
    <mergeCell ref="C222:G222"/>
    <mergeCell ref="C223:G223"/>
    <mergeCell ref="C225:G225"/>
    <mergeCell ref="C226:G226"/>
    <mergeCell ref="C228:G228"/>
    <mergeCell ref="C229:G2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58</v>
      </c>
      <c r="C4" s="257" t="s">
        <v>59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163</v>
      </c>
      <c r="C8" s="183" t="s">
        <v>165</v>
      </c>
      <c r="D8" s="165"/>
      <c r="E8" s="166"/>
      <c r="F8" s="167"/>
      <c r="G8" s="167">
        <f>SUMIF(AG9:AG32,"&lt;&gt;NOR",G9:G32)</f>
        <v>0</v>
      </c>
      <c r="H8" s="167"/>
      <c r="I8" s="167">
        <f>SUM(I9:I32)</f>
        <v>0</v>
      </c>
      <c r="J8" s="167"/>
      <c r="K8" s="167">
        <f>SUM(K9:K32)</f>
        <v>0</v>
      </c>
      <c r="L8" s="167"/>
      <c r="M8" s="167">
        <f>SUM(M9:M32)</f>
        <v>0</v>
      </c>
      <c r="N8" s="166"/>
      <c r="O8" s="166">
        <f>SUM(O9:O32)</f>
        <v>0</v>
      </c>
      <c r="P8" s="166"/>
      <c r="Q8" s="166">
        <f>SUM(Q9:Q32)</f>
        <v>0</v>
      </c>
      <c r="R8" s="167"/>
      <c r="S8" s="167"/>
      <c r="T8" s="168"/>
      <c r="U8" s="162"/>
      <c r="V8" s="162">
        <f>SUM(V9:V32)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174</v>
      </c>
      <c r="C9" s="184" t="s">
        <v>1621</v>
      </c>
      <c r="D9" s="175" t="s">
        <v>663</v>
      </c>
      <c r="E9" s="176">
        <v>7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86</v>
      </c>
      <c r="C11" s="184" t="s">
        <v>1622</v>
      </c>
      <c r="D11" s="175" t="s">
        <v>663</v>
      </c>
      <c r="E11" s="176">
        <v>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265</v>
      </c>
      <c r="T11" s="179" t="s">
        <v>246</v>
      </c>
      <c r="U11" s="158">
        <v>0</v>
      </c>
      <c r="V11" s="158">
        <f>ROUND(E11*U11,2)</f>
        <v>0</v>
      </c>
      <c r="W11" s="158"/>
      <c r="X11" s="158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191</v>
      </c>
      <c r="C13" s="184" t="s">
        <v>1623</v>
      </c>
      <c r="D13" s="175" t="s">
        <v>663</v>
      </c>
      <c r="E13" s="176">
        <v>15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265</v>
      </c>
      <c r="T13" s="179" t="s">
        <v>246</v>
      </c>
      <c r="U13" s="158">
        <v>0</v>
      </c>
      <c r="V13" s="158">
        <f>ROUND(E13*U13,2)</f>
        <v>0</v>
      </c>
      <c r="W13" s="158"/>
      <c r="X13" s="158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693</v>
      </c>
      <c r="C15" s="184" t="s">
        <v>1624</v>
      </c>
      <c r="D15" s="175" t="s">
        <v>355</v>
      </c>
      <c r="E15" s="176">
        <v>2585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265</v>
      </c>
      <c r="T15" s="179" t="s">
        <v>246</v>
      </c>
      <c r="U15" s="158">
        <v>0</v>
      </c>
      <c r="V15" s="158">
        <f>ROUND(E15*U15,2)</f>
        <v>0</v>
      </c>
      <c r="W15" s="158"/>
      <c r="X15" s="158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1333</v>
      </c>
      <c r="C17" s="184" t="s">
        <v>1625</v>
      </c>
      <c r="D17" s="175" t="s">
        <v>663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265</v>
      </c>
      <c r="T17" s="179" t="s">
        <v>246</v>
      </c>
      <c r="U17" s="158">
        <v>0</v>
      </c>
      <c r="V17" s="158">
        <f>ROUND(E17*U17,2)</f>
        <v>0</v>
      </c>
      <c r="W17" s="158"/>
      <c r="X17" s="158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435</v>
      </c>
      <c r="C19" s="184" t="s">
        <v>1626</v>
      </c>
      <c r="D19" s="175" t="s">
        <v>663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265</v>
      </c>
      <c r="T19" s="179" t="s">
        <v>246</v>
      </c>
      <c r="U19" s="158">
        <v>0</v>
      </c>
      <c r="V19" s="158">
        <f>ROUND(E19*U19,2)</f>
        <v>0</v>
      </c>
      <c r="W19" s="158"/>
      <c r="X19" s="158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775</v>
      </c>
      <c r="C21" s="184" t="s">
        <v>1627</v>
      </c>
      <c r="D21" s="175" t="s">
        <v>663</v>
      </c>
      <c r="E21" s="176">
        <v>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265</v>
      </c>
      <c r="T21" s="179" t="s">
        <v>246</v>
      </c>
      <c r="U21" s="158">
        <v>0</v>
      </c>
      <c r="V21" s="158">
        <f>ROUND(E21*U21,2)</f>
        <v>0</v>
      </c>
      <c r="W21" s="158"/>
      <c r="X21" s="158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1628</v>
      </c>
      <c r="C23" s="184" t="s">
        <v>1629</v>
      </c>
      <c r="D23" s="175" t="s">
        <v>663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265</v>
      </c>
      <c r="T23" s="179" t="s">
        <v>246</v>
      </c>
      <c r="U23" s="158">
        <v>0</v>
      </c>
      <c r="V23" s="158">
        <f>ROUND(E23*U23,2)</f>
        <v>0</v>
      </c>
      <c r="W23" s="158"/>
      <c r="X23" s="158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700</v>
      </c>
      <c r="C25" s="184" t="s">
        <v>1630</v>
      </c>
      <c r="D25" s="175" t="s">
        <v>663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265</v>
      </c>
      <c r="T25" s="179" t="s">
        <v>246</v>
      </c>
      <c r="U25" s="158">
        <v>0</v>
      </c>
      <c r="V25" s="158">
        <f>ROUND(E25*U25,2)</f>
        <v>0</v>
      </c>
      <c r="W25" s="158"/>
      <c r="X25" s="158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709</v>
      </c>
      <c r="C27" s="184" t="s">
        <v>1631</v>
      </c>
      <c r="D27" s="175" t="s">
        <v>663</v>
      </c>
      <c r="E27" s="176">
        <v>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265</v>
      </c>
      <c r="T27" s="179" t="s">
        <v>246</v>
      </c>
      <c r="U27" s="158">
        <v>0</v>
      </c>
      <c r="V27" s="158">
        <f>ROUND(E27*U27,2)</f>
        <v>0</v>
      </c>
      <c r="W27" s="158"/>
      <c r="X27" s="158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11</v>
      </c>
      <c r="B29" s="174" t="s">
        <v>1632</v>
      </c>
      <c r="C29" s="184" t="s">
        <v>1633</v>
      </c>
      <c r="D29" s="175" t="s">
        <v>663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265</v>
      </c>
      <c r="T29" s="179" t="s">
        <v>246</v>
      </c>
      <c r="U29" s="158">
        <v>0</v>
      </c>
      <c r="V29" s="158">
        <f>ROUND(E29*U29,2)</f>
        <v>0</v>
      </c>
      <c r="W29" s="158"/>
      <c r="X29" s="158" t="s">
        <v>304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12</v>
      </c>
      <c r="B31" s="174" t="s">
        <v>1634</v>
      </c>
      <c r="C31" s="184" t="s">
        <v>1635</v>
      </c>
      <c r="D31" s="175" t="s">
        <v>663</v>
      </c>
      <c r="E31" s="176">
        <v>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265</v>
      </c>
      <c r="T31" s="179" t="s">
        <v>246</v>
      </c>
      <c r="U31" s="158">
        <v>0</v>
      </c>
      <c r="V31" s="158">
        <f>ROUND(E31*U31,2)</f>
        <v>0</v>
      </c>
      <c r="W31" s="158"/>
      <c r="X31" s="158" t="s">
        <v>304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240</v>
      </c>
      <c r="B33" s="164" t="s">
        <v>168</v>
      </c>
      <c r="C33" s="183" t="s">
        <v>169</v>
      </c>
      <c r="D33" s="165"/>
      <c r="E33" s="166"/>
      <c r="F33" s="167"/>
      <c r="G33" s="167">
        <f>SUMIF(AG34:AG41,"&lt;&gt;NOR",G34:G41)</f>
        <v>0</v>
      </c>
      <c r="H33" s="167"/>
      <c r="I33" s="167">
        <f>SUM(I34:I41)</f>
        <v>0</v>
      </c>
      <c r="J33" s="167"/>
      <c r="K33" s="167">
        <f>SUM(K34:K41)</f>
        <v>0</v>
      </c>
      <c r="L33" s="167"/>
      <c r="M33" s="167">
        <f>SUM(M34:M41)</f>
        <v>0</v>
      </c>
      <c r="N33" s="166"/>
      <c r="O33" s="166">
        <f>SUM(O34:O41)</f>
        <v>0</v>
      </c>
      <c r="P33" s="166"/>
      <c r="Q33" s="166">
        <f>SUM(Q34:Q41)</f>
        <v>0</v>
      </c>
      <c r="R33" s="167"/>
      <c r="S33" s="167"/>
      <c r="T33" s="168"/>
      <c r="U33" s="162"/>
      <c r="V33" s="162">
        <f>SUM(V34:V41)</f>
        <v>0</v>
      </c>
      <c r="W33" s="162"/>
      <c r="X33" s="162"/>
      <c r="AG33" t="s">
        <v>241</v>
      </c>
    </row>
    <row r="34" spans="1:60" outlineLevel="1" x14ac:dyDescent="0.2">
      <c r="A34" s="173">
        <v>13</v>
      </c>
      <c r="B34" s="174" t="s">
        <v>170</v>
      </c>
      <c r="C34" s="184" t="s">
        <v>1636</v>
      </c>
      <c r="D34" s="175" t="s">
        <v>663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265</v>
      </c>
      <c r="T34" s="179" t="s">
        <v>246</v>
      </c>
      <c r="U34" s="158">
        <v>0</v>
      </c>
      <c r="V34" s="158">
        <f>ROUND(E34*U34,2)</f>
        <v>0</v>
      </c>
      <c r="W34" s="158"/>
      <c r="X34" s="158" t="s">
        <v>304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251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1637</v>
      </c>
      <c r="C36" s="184" t="s">
        <v>1638</v>
      </c>
      <c r="D36" s="175" t="s">
        <v>663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265</v>
      </c>
      <c r="T36" s="179" t="s">
        <v>246</v>
      </c>
      <c r="U36" s="158">
        <v>0</v>
      </c>
      <c r="V36" s="158">
        <f>ROUND(E36*U36,2)</f>
        <v>0</v>
      </c>
      <c r="W36" s="158"/>
      <c r="X36" s="158" t="s">
        <v>304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251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687</v>
      </c>
      <c r="C38" s="184" t="s">
        <v>1639</v>
      </c>
      <c r="D38" s="175" t="s">
        <v>663</v>
      </c>
      <c r="E38" s="176">
        <v>32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265</v>
      </c>
      <c r="T38" s="179" t="s">
        <v>246</v>
      </c>
      <c r="U38" s="158">
        <v>0</v>
      </c>
      <c r="V38" s="158">
        <f>ROUND(E38*U38,2)</f>
        <v>0</v>
      </c>
      <c r="W38" s="158"/>
      <c r="X38" s="158" t="s">
        <v>304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16</v>
      </c>
      <c r="B40" s="174" t="s">
        <v>726</v>
      </c>
      <c r="C40" s="184" t="s">
        <v>1640</v>
      </c>
      <c r="D40" s="175" t="s">
        <v>663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265</v>
      </c>
      <c r="T40" s="179" t="s">
        <v>246</v>
      </c>
      <c r="U40" s="158">
        <v>0</v>
      </c>
      <c r="V40" s="158">
        <f>ROUND(E40*U40,2)</f>
        <v>0</v>
      </c>
      <c r="W40" s="158"/>
      <c r="X40" s="158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251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3" t="s">
        <v>240</v>
      </c>
      <c r="B42" s="164" t="s">
        <v>172</v>
      </c>
      <c r="C42" s="183" t="s">
        <v>173</v>
      </c>
      <c r="D42" s="165"/>
      <c r="E42" s="166"/>
      <c r="F42" s="167"/>
      <c r="G42" s="167">
        <f>SUMIF(AG43:AG46,"&lt;&gt;NOR",G43:G46)</f>
        <v>0</v>
      </c>
      <c r="H42" s="167"/>
      <c r="I42" s="167">
        <f>SUM(I43:I46)</f>
        <v>0</v>
      </c>
      <c r="J42" s="167"/>
      <c r="K42" s="167">
        <f>SUM(K43:K46)</f>
        <v>0</v>
      </c>
      <c r="L42" s="167"/>
      <c r="M42" s="167">
        <f>SUM(M43:M46)</f>
        <v>0</v>
      </c>
      <c r="N42" s="166"/>
      <c r="O42" s="166">
        <f>SUM(O43:O46)</f>
        <v>0</v>
      </c>
      <c r="P42" s="166"/>
      <c r="Q42" s="166">
        <f>SUM(Q43:Q46)</f>
        <v>0</v>
      </c>
      <c r="R42" s="167"/>
      <c r="S42" s="167"/>
      <c r="T42" s="168"/>
      <c r="U42" s="162"/>
      <c r="V42" s="162">
        <f>SUM(V43:V46)</f>
        <v>0</v>
      </c>
      <c r="W42" s="162"/>
      <c r="X42" s="162"/>
      <c r="AG42" t="s">
        <v>241</v>
      </c>
    </row>
    <row r="43" spans="1:60" outlineLevel="1" x14ac:dyDescent="0.2">
      <c r="A43" s="173">
        <v>17</v>
      </c>
      <c r="B43" s="174" t="s">
        <v>718</v>
      </c>
      <c r="C43" s="184" t="s">
        <v>1641</v>
      </c>
      <c r="D43" s="175" t="s">
        <v>663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265</v>
      </c>
      <c r="T43" s="179" t="s">
        <v>246</v>
      </c>
      <c r="U43" s="158">
        <v>0</v>
      </c>
      <c r="V43" s="158">
        <f>ROUND(E43*U43,2)</f>
        <v>0</v>
      </c>
      <c r="W43" s="158"/>
      <c r="X43" s="158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178</v>
      </c>
      <c r="C45" s="184" t="s">
        <v>1642</v>
      </c>
      <c r="D45" s="175" t="s">
        <v>355</v>
      </c>
      <c r="E45" s="176">
        <v>59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240</v>
      </c>
      <c r="B47" s="164" t="s">
        <v>180</v>
      </c>
      <c r="C47" s="183" t="s">
        <v>181</v>
      </c>
      <c r="D47" s="165"/>
      <c r="E47" s="166"/>
      <c r="F47" s="167"/>
      <c r="G47" s="167">
        <f>SUMIF(AG48:AG49,"&lt;&gt;NOR",G48:G49)</f>
        <v>0</v>
      </c>
      <c r="H47" s="167"/>
      <c r="I47" s="167">
        <f>SUM(I48:I49)</f>
        <v>0</v>
      </c>
      <c r="J47" s="167"/>
      <c r="K47" s="167">
        <f>SUM(K48:K49)</f>
        <v>0</v>
      </c>
      <c r="L47" s="167"/>
      <c r="M47" s="167">
        <f>SUM(M48:M49)</f>
        <v>0</v>
      </c>
      <c r="N47" s="166"/>
      <c r="O47" s="166">
        <f>SUM(O48:O49)</f>
        <v>0</v>
      </c>
      <c r="P47" s="166"/>
      <c r="Q47" s="166">
        <f>SUM(Q48:Q49)</f>
        <v>0</v>
      </c>
      <c r="R47" s="167"/>
      <c r="S47" s="167"/>
      <c r="T47" s="168"/>
      <c r="U47" s="162"/>
      <c r="V47" s="162">
        <f>SUM(V48:V49)</f>
        <v>0</v>
      </c>
      <c r="W47" s="162"/>
      <c r="X47" s="162"/>
      <c r="AG47" t="s">
        <v>241</v>
      </c>
    </row>
    <row r="48" spans="1:60" outlineLevel="1" x14ac:dyDescent="0.2">
      <c r="A48" s="173">
        <v>19</v>
      </c>
      <c r="B48" s="174" t="s">
        <v>1643</v>
      </c>
      <c r="C48" s="184" t="s">
        <v>1644</v>
      </c>
      <c r="D48" s="175" t="s">
        <v>663</v>
      </c>
      <c r="E48" s="176">
        <v>4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265</v>
      </c>
      <c r="T48" s="179" t="s">
        <v>246</v>
      </c>
      <c r="U48" s="158">
        <v>0</v>
      </c>
      <c r="V48" s="158">
        <f>ROUND(E48*U48,2)</f>
        <v>0</v>
      </c>
      <c r="W48" s="158"/>
      <c r="X48" s="158" t="s">
        <v>304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349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240</v>
      </c>
      <c r="B50" s="164" t="s">
        <v>182</v>
      </c>
      <c r="C50" s="183" t="s">
        <v>183</v>
      </c>
      <c r="D50" s="165"/>
      <c r="E50" s="166"/>
      <c r="F50" s="167"/>
      <c r="G50" s="167">
        <f>SUMIF(AG51:AG73,"&lt;&gt;NOR",G51:G73)</f>
        <v>0</v>
      </c>
      <c r="H50" s="167"/>
      <c r="I50" s="167">
        <f>SUM(I51:I73)</f>
        <v>0</v>
      </c>
      <c r="J50" s="167"/>
      <c r="K50" s="167">
        <f>SUM(K51:K73)</f>
        <v>0</v>
      </c>
      <c r="L50" s="167"/>
      <c r="M50" s="167">
        <f>SUM(M51:M73)</f>
        <v>0</v>
      </c>
      <c r="N50" s="166"/>
      <c r="O50" s="166">
        <f>SUM(O51:O73)</f>
        <v>0</v>
      </c>
      <c r="P50" s="166"/>
      <c r="Q50" s="166">
        <f>SUM(Q51:Q73)</f>
        <v>0</v>
      </c>
      <c r="R50" s="167"/>
      <c r="S50" s="167"/>
      <c r="T50" s="168"/>
      <c r="U50" s="162"/>
      <c r="V50" s="162">
        <f>SUM(V51:V73)</f>
        <v>0</v>
      </c>
      <c r="W50" s="162"/>
      <c r="X50" s="162"/>
      <c r="AG50" t="s">
        <v>241</v>
      </c>
    </row>
    <row r="51" spans="1:60" outlineLevel="1" x14ac:dyDescent="0.2">
      <c r="A51" s="173">
        <v>20</v>
      </c>
      <c r="B51" s="174" t="s">
        <v>1645</v>
      </c>
      <c r="C51" s="184" t="s">
        <v>1646</v>
      </c>
      <c r="D51" s="175" t="s">
        <v>663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6">
        <v>0</v>
      </c>
      <c r="O51" s="176">
        <f>ROUND(E51*N51,2)</f>
        <v>0</v>
      </c>
      <c r="P51" s="176">
        <v>0</v>
      </c>
      <c r="Q51" s="176">
        <f>ROUND(E51*P51,2)</f>
        <v>0</v>
      </c>
      <c r="R51" s="178"/>
      <c r="S51" s="178" t="s">
        <v>265</v>
      </c>
      <c r="T51" s="179" t="s">
        <v>246</v>
      </c>
      <c r="U51" s="158">
        <v>0</v>
      </c>
      <c r="V51" s="158">
        <f>ROUND(E51*U51,2)</f>
        <v>0</v>
      </c>
      <c r="W51" s="158"/>
      <c r="X51" s="158" t="s">
        <v>304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349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9"/>
      <c r="D52" s="250"/>
      <c r="E52" s="250"/>
      <c r="F52" s="250"/>
      <c r="G52" s="250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251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3">
        <v>21</v>
      </c>
      <c r="B53" s="174" t="s">
        <v>1647</v>
      </c>
      <c r="C53" s="184" t="s">
        <v>1648</v>
      </c>
      <c r="D53" s="175" t="s">
        <v>663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265</v>
      </c>
      <c r="T53" s="179" t="s">
        <v>246</v>
      </c>
      <c r="U53" s="158">
        <v>0</v>
      </c>
      <c r="V53" s="158">
        <f>ROUND(E53*U53,2)</f>
        <v>0</v>
      </c>
      <c r="W53" s="158"/>
      <c r="X53" s="158" t="s">
        <v>304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349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1" t="s">
        <v>1649</v>
      </c>
      <c r="D54" s="252"/>
      <c r="E54" s="252"/>
      <c r="F54" s="252"/>
      <c r="G54" s="252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250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1650</v>
      </c>
      <c r="C56" s="184" t="s">
        <v>1651</v>
      </c>
      <c r="D56" s="175" t="s">
        <v>663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265</v>
      </c>
      <c r="T56" s="179" t="s">
        <v>246</v>
      </c>
      <c r="U56" s="158">
        <v>0</v>
      </c>
      <c r="V56" s="158">
        <f>ROUND(E56*U56,2)</f>
        <v>0</v>
      </c>
      <c r="W56" s="158"/>
      <c r="X56" s="158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23</v>
      </c>
      <c r="B58" s="174" t="s">
        <v>1242</v>
      </c>
      <c r="C58" s="184" t="s">
        <v>1652</v>
      </c>
      <c r="D58" s="175" t="s">
        <v>663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265</v>
      </c>
      <c r="T58" s="179" t="s">
        <v>246</v>
      </c>
      <c r="U58" s="158">
        <v>0</v>
      </c>
      <c r="V58" s="158">
        <f>ROUND(E58*U58,2)</f>
        <v>0</v>
      </c>
      <c r="W58" s="158"/>
      <c r="X58" s="158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24</v>
      </c>
      <c r="B60" s="174" t="s">
        <v>1653</v>
      </c>
      <c r="C60" s="184" t="s">
        <v>1654</v>
      </c>
      <c r="D60" s="175" t="s">
        <v>663</v>
      </c>
      <c r="E60" s="176">
        <v>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265</v>
      </c>
      <c r="T60" s="179" t="s">
        <v>246</v>
      </c>
      <c r="U60" s="158">
        <v>0</v>
      </c>
      <c r="V60" s="158">
        <f>ROUND(E60*U60,2)</f>
        <v>0</v>
      </c>
      <c r="W60" s="158"/>
      <c r="X60" s="158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25</v>
      </c>
      <c r="B62" s="174" t="s">
        <v>494</v>
      </c>
      <c r="C62" s="184" t="s">
        <v>1655</v>
      </c>
      <c r="D62" s="175" t="s">
        <v>663</v>
      </c>
      <c r="E62" s="176">
        <v>2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265</v>
      </c>
      <c r="T62" s="179" t="s">
        <v>246</v>
      </c>
      <c r="U62" s="158">
        <v>0</v>
      </c>
      <c r="V62" s="158">
        <f>ROUND(E62*U62,2)</f>
        <v>0</v>
      </c>
      <c r="W62" s="158"/>
      <c r="X62" s="158" t="s">
        <v>304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251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26</v>
      </c>
      <c r="B64" s="174" t="s">
        <v>1656</v>
      </c>
      <c r="C64" s="184" t="s">
        <v>1657</v>
      </c>
      <c r="D64" s="175" t="s">
        <v>663</v>
      </c>
      <c r="E64" s="176">
        <v>4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265</v>
      </c>
      <c r="T64" s="179" t="s">
        <v>246</v>
      </c>
      <c r="U64" s="158">
        <v>0</v>
      </c>
      <c r="V64" s="158">
        <f>ROUND(E64*U64,2)</f>
        <v>0</v>
      </c>
      <c r="W64" s="158"/>
      <c r="X64" s="158" t="s">
        <v>304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251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27</v>
      </c>
      <c r="B66" s="174" t="s">
        <v>1658</v>
      </c>
      <c r="C66" s="184" t="s">
        <v>1659</v>
      </c>
      <c r="D66" s="175" t="s">
        <v>296</v>
      </c>
      <c r="E66" s="176">
        <v>4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265</v>
      </c>
      <c r="T66" s="179" t="s">
        <v>246</v>
      </c>
      <c r="U66" s="158">
        <v>0</v>
      </c>
      <c r="V66" s="158">
        <f>ROUND(E66*U66,2)</f>
        <v>0</v>
      </c>
      <c r="W66" s="158"/>
      <c r="X66" s="158" t="s">
        <v>304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251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28</v>
      </c>
      <c r="B68" s="174" t="s">
        <v>1660</v>
      </c>
      <c r="C68" s="184" t="s">
        <v>1661</v>
      </c>
      <c r="D68" s="175" t="s">
        <v>663</v>
      </c>
      <c r="E68" s="176">
        <v>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265</v>
      </c>
      <c r="T68" s="179" t="s">
        <v>246</v>
      </c>
      <c r="U68" s="158">
        <v>0</v>
      </c>
      <c r="V68" s="158">
        <f>ROUND(E68*U68,2)</f>
        <v>0</v>
      </c>
      <c r="W68" s="158"/>
      <c r="X68" s="158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29</v>
      </c>
      <c r="B70" s="174" t="s">
        <v>186</v>
      </c>
      <c r="C70" s="184" t="s">
        <v>1662</v>
      </c>
      <c r="D70" s="175" t="s">
        <v>296</v>
      </c>
      <c r="E70" s="176">
        <v>5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265</v>
      </c>
      <c r="T70" s="179" t="s">
        <v>246</v>
      </c>
      <c r="U70" s="158">
        <v>0</v>
      </c>
      <c r="V70" s="158">
        <f>ROUND(E70*U70,2)</f>
        <v>0</v>
      </c>
      <c r="W70" s="158"/>
      <c r="X70" s="158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30</v>
      </c>
      <c r="B72" s="174" t="s">
        <v>1553</v>
      </c>
      <c r="C72" s="184" t="s">
        <v>1663</v>
      </c>
      <c r="D72" s="175" t="s">
        <v>1664</v>
      </c>
      <c r="E72" s="176">
        <v>215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265</v>
      </c>
      <c r="T72" s="179" t="s">
        <v>246</v>
      </c>
      <c r="U72" s="158">
        <v>0</v>
      </c>
      <c r="V72" s="158">
        <f>ROUND(E72*U72,2)</f>
        <v>0</v>
      </c>
      <c r="W72" s="158"/>
      <c r="X72" s="158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3" t="s">
        <v>240</v>
      </c>
      <c r="B74" s="164" t="s">
        <v>190</v>
      </c>
      <c r="C74" s="183" t="s">
        <v>179</v>
      </c>
      <c r="D74" s="165"/>
      <c r="E74" s="166"/>
      <c r="F74" s="167"/>
      <c r="G74" s="167">
        <f>SUMIF(AG75:AG100,"&lt;&gt;NOR",G75:G100)</f>
        <v>0</v>
      </c>
      <c r="H74" s="167"/>
      <c r="I74" s="167">
        <f>SUM(I75:I100)</f>
        <v>0</v>
      </c>
      <c r="J74" s="167"/>
      <c r="K74" s="167">
        <f>SUM(K75:K100)</f>
        <v>0</v>
      </c>
      <c r="L74" s="167"/>
      <c r="M74" s="167">
        <f>SUM(M75:M100)</f>
        <v>0</v>
      </c>
      <c r="N74" s="166"/>
      <c r="O74" s="166">
        <f>SUM(O75:O100)</f>
        <v>0</v>
      </c>
      <c r="P74" s="166"/>
      <c r="Q74" s="166">
        <f>SUM(Q75:Q100)</f>
        <v>0</v>
      </c>
      <c r="R74" s="167"/>
      <c r="S74" s="167"/>
      <c r="T74" s="168"/>
      <c r="U74" s="162"/>
      <c r="V74" s="162">
        <f>SUM(V75:V100)</f>
        <v>0</v>
      </c>
      <c r="W74" s="162"/>
      <c r="X74" s="162"/>
      <c r="AG74" t="s">
        <v>241</v>
      </c>
    </row>
    <row r="75" spans="1:60" outlineLevel="1" x14ac:dyDescent="0.2">
      <c r="A75" s="173">
        <v>31</v>
      </c>
      <c r="B75" s="174" t="s">
        <v>1198</v>
      </c>
      <c r="C75" s="184" t="s">
        <v>1665</v>
      </c>
      <c r="D75" s="175" t="s">
        <v>355</v>
      </c>
      <c r="E75" s="176">
        <v>75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265</v>
      </c>
      <c r="T75" s="179" t="s">
        <v>246</v>
      </c>
      <c r="U75" s="158">
        <v>0</v>
      </c>
      <c r="V75" s="158">
        <f>ROUND(E75*U75,2)</f>
        <v>0</v>
      </c>
      <c r="W75" s="158"/>
      <c r="X75" s="158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32</v>
      </c>
      <c r="B77" s="174" t="s">
        <v>1666</v>
      </c>
      <c r="C77" s="184" t="s">
        <v>1667</v>
      </c>
      <c r="D77" s="175" t="s">
        <v>355</v>
      </c>
      <c r="E77" s="176">
        <v>44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265</v>
      </c>
      <c r="T77" s="179" t="s">
        <v>246</v>
      </c>
      <c r="U77" s="158">
        <v>0</v>
      </c>
      <c r="V77" s="158">
        <f>ROUND(E77*U77,2)</f>
        <v>0</v>
      </c>
      <c r="W77" s="158"/>
      <c r="X77" s="158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33</v>
      </c>
      <c r="B79" s="174" t="s">
        <v>1668</v>
      </c>
      <c r="C79" s="184" t="s">
        <v>1669</v>
      </c>
      <c r="D79" s="175" t="s">
        <v>663</v>
      </c>
      <c r="E79" s="176">
        <v>26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265</v>
      </c>
      <c r="T79" s="179" t="s">
        <v>246</v>
      </c>
      <c r="U79" s="158">
        <v>0</v>
      </c>
      <c r="V79" s="158">
        <f>ROUND(E79*U79,2)</f>
        <v>0</v>
      </c>
      <c r="W79" s="158"/>
      <c r="X79" s="158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34</v>
      </c>
      <c r="B81" s="174" t="s">
        <v>195</v>
      </c>
      <c r="C81" s="184" t="s">
        <v>1670</v>
      </c>
      <c r="D81" s="175" t="s">
        <v>663</v>
      </c>
      <c r="E81" s="176">
        <v>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265</v>
      </c>
      <c r="T81" s="179" t="s">
        <v>246</v>
      </c>
      <c r="U81" s="158">
        <v>0</v>
      </c>
      <c r="V81" s="158">
        <f>ROUND(E81*U81,2)</f>
        <v>0</v>
      </c>
      <c r="W81" s="158"/>
      <c r="X81" s="158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35</v>
      </c>
      <c r="B83" s="174" t="s">
        <v>1671</v>
      </c>
      <c r="C83" s="184" t="s">
        <v>1672</v>
      </c>
      <c r="D83" s="175" t="s">
        <v>663</v>
      </c>
      <c r="E83" s="176">
        <v>64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265</v>
      </c>
      <c r="T83" s="179" t="s">
        <v>246</v>
      </c>
      <c r="U83" s="158">
        <v>0</v>
      </c>
      <c r="V83" s="158">
        <f>ROUND(E83*U83,2)</f>
        <v>0</v>
      </c>
      <c r="W83" s="158"/>
      <c r="X83" s="158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36</v>
      </c>
      <c r="B85" s="174" t="s">
        <v>1229</v>
      </c>
      <c r="C85" s="184" t="s">
        <v>1673</v>
      </c>
      <c r="D85" s="175" t="s">
        <v>663</v>
      </c>
      <c r="E85" s="176">
        <v>12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265</v>
      </c>
      <c r="T85" s="179" t="s">
        <v>246</v>
      </c>
      <c r="U85" s="158">
        <v>0</v>
      </c>
      <c r="V85" s="158">
        <f>ROUND(E85*U85,2)</f>
        <v>0</v>
      </c>
      <c r="W85" s="158"/>
      <c r="X85" s="158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37</v>
      </c>
      <c r="B87" s="174" t="s">
        <v>1674</v>
      </c>
      <c r="C87" s="184" t="s">
        <v>1675</v>
      </c>
      <c r="D87" s="175" t="s">
        <v>663</v>
      </c>
      <c r="E87" s="176">
        <v>21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265</v>
      </c>
      <c r="T87" s="179" t="s">
        <v>246</v>
      </c>
      <c r="U87" s="158">
        <v>0</v>
      </c>
      <c r="V87" s="158">
        <f>ROUND(E87*U87,2)</f>
        <v>0</v>
      </c>
      <c r="W87" s="158"/>
      <c r="X87" s="158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38</v>
      </c>
      <c r="B89" s="174" t="s">
        <v>1676</v>
      </c>
      <c r="C89" s="184" t="s">
        <v>1677</v>
      </c>
      <c r="D89" s="175" t="s">
        <v>663</v>
      </c>
      <c r="E89" s="176">
        <v>2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265</v>
      </c>
      <c r="T89" s="179" t="s">
        <v>246</v>
      </c>
      <c r="U89" s="158">
        <v>0</v>
      </c>
      <c r="V89" s="158">
        <f>ROUND(E89*U89,2)</f>
        <v>0</v>
      </c>
      <c r="W89" s="158"/>
      <c r="X89" s="158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39</v>
      </c>
      <c r="B91" s="174" t="s">
        <v>1678</v>
      </c>
      <c r="C91" s="184" t="s">
        <v>1679</v>
      </c>
      <c r="D91" s="175" t="s">
        <v>355</v>
      </c>
      <c r="E91" s="176">
        <v>33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265</v>
      </c>
      <c r="T91" s="179" t="s">
        <v>246</v>
      </c>
      <c r="U91" s="158">
        <v>0</v>
      </c>
      <c r="V91" s="158">
        <f>ROUND(E91*U91,2)</f>
        <v>0</v>
      </c>
      <c r="W91" s="158"/>
      <c r="X91" s="158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40</v>
      </c>
      <c r="B93" s="174" t="s">
        <v>196</v>
      </c>
      <c r="C93" s="184" t="s">
        <v>1680</v>
      </c>
      <c r="D93" s="175" t="s">
        <v>663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265</v>
      </c>
      <c r="T93" s="179" t="s">
        <v>246</v>
      </c>
      <c r="U93" s="158">
        <v>0</v>
      </c>
      <c r="V93" s="158">
        <f>ROUND(E93*U93,2)</f>
        <v>0</v>
      </c>
      <c r="W93" s="158"/>
      <c r="X93" s="158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41</v>
      </c>
      <c r="B95" s="174" t="s">
        <v>1265</v>
      </c>
      <c r="C95" s="184" t="s">
        <v>1681</v>
      </c>
      <c r="D95" s="175" t="s">
        <v>355</v>
      </c>
      <c r="E95" s="176">
        <v>32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265</v>
      </c>
      <c r="T95" s="179" t="s">
        <v>246</v>
      </c>
      <c r="U95" s="158">
        <v>0</v>
      </c>
      <c r="V95" s="158">
        <f>ROUND(E95*U95,2)</f>
        <v>0</v>
      </c>
      <c r="W95" s="158"/>
      <c r="X95" s="158" t="s">
        <v>304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42</v>
      </c>
      <c r="B97" s="174" t="s">
        <v>1682</v>
      </c>
      <c r="C97" s="184" t="s">
        <v>1683</v>
      </c>
      <c r="D97" s="175" t="s">
        <v>663</v>
      </c>
      <c r="E97" s="176">
        <v>2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265</v>
      </c>
      <c r="T97" s="179" t="s">
        <v>246</v>
      </c>
      <c r="U97" s="158">
        <v>0</v>
      </c>
      <c r="V97" s="158">
        <f>ROUND(E97*U97,2)</f>
        <v>0</v>
      </c>
      <c r="W97" s="158"/>
      <c r="X97" s="158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43</v>
      </c>
      <c r="B99" s="174" t="s">
        <v>1684</v>
      </c>
      <c r="C99" s="184" t="s">
        <v>1685</v>
      </c>
      <c r="D99" s="175" t="s">
        <v>663</v>
      </c>
      <c r="E99" s="176">
        <v>68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6">
        <v>0</v>
      </c>
      <c r="O99" s="176">
        <f>ROUND(E99*N99,2)</f>
        <v>0</v>
      </c>
      <c r="P99" s="176">
        <v>0</v>
      </c>
      <c r="Q99" s="176">
        <f>ROUND(E99*P99,2)</f>
        <v>0</v>
      </c>
      <c r="R99" s="178"/>
      <c r="S99" s="178" t="s">
        <v>265</v>
      </c>
      <c r="T99" s="179" t="s">
        <v>246</v>
      </c>
      <c r="U99" s="158">
        <v>0</v>
      </c>
      <c r="V99" s="158">
        <f>ROUND(E99*U99,2)</f>
        <v>0</v>
      </c>
      <c r="W99" s="158"/>
      <c r="X99" s="158" t="s">
        <v>304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349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9"/>
      <c r="D100" s="250"/>
      <c r="E100" s="250"/>
      <c r="F100" s="250"/>
      <c r="G100" s="250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251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3" t="s">
        <v>240</v>
      </c>
      <c r="B101" s="164" t="s">
        <v>200</v>
      </c>
      <c r="C101" s="183" t="s">
        <v>187</v>
      </c>
      <c r="D101" s="165"/>
      <c r="E101" s="166"/>
      <c r="F101" s="167"/>
      <c r="G101" s="167">
        <f>SUMIF(AG102:AG105,"&lt;&gt;NOR",G102:G105)</f>
        <v>0</v>
      </c>
      <c r="H101" s="167"/>
      <c r="I101" s="167">
        <f>SUM(I102:I105)</f>
        <v>0</v>
      </c>
      <c r="J101" s="167"/>
      <c r="K101" s="167">
        <f>SUM(K102:K105)</f>
        <v>0</v>
      </c>
      <c r="L101" s="167"/>
      <c r="M101" s="167">
        <f>SUM(M102:M105)</f>
        <v>0</v>
      </c>
      <c r="N101" s="166"/>
      <c r="O101" s="166">
        <f>SUM(O102:O105)</f>
        <v>0</v>
      </c>
      <c r="P101" s="166"/>
      <c r="Q101" s="166">
        <f>SUM(Q102:Q105)</f>
        <v>0</v>
      </c>
      <c r="R101" s="167"/>
      <c r="S101" s="167"/>
      <c r="T101" s="168"/>
      <c r="U101" s="162"/>
      <c r="V101" s="162">
        <f>SUM(V102:V105)</f>
        <v>0</v>
      </c>
      <c r="W101" s="162"/>
      <c r="X101" s="162"/>
      <c r="AG101" t="s">
        <v>241</v>
      </c>
    </row>
    <row r="102" spans="1:60" outlineLevel="1" x14ac:dyDescent="0.2">
      <c r="A102" s="173">
        <v>44</v>
      </c>
      <c r="B102" s="174" t="s">
        <v>1686</v>
      </c>
      <c r="C102" s="184" t="s">
        <v>1687</v>
      </c>
      <c r="D102" s="175" t="s">
        <v>663</v>
      </c>
      <c r="E102" s="176">
        <v>26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265</v>
      </c>
      <c r="T102" s="179" t="s">
        <v>246</v>
      </c>
      <c r="U102" s="158">
        <v>0</v>
      </c>
      <c r="V102" s="158">
        <f>ROUND(E102*U102,2)</f>
        <v>0</v>
      </c>
      <c r="W102" s="158"/>
      <c r="X102" s="158" t="s">
        <v>304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349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45</v>
      </c>
      <c r="B104" s="174" t="s">
        <v>1688</v>
      </c>
      <c r="C104" s="184" t="s">
        <v>1689</v>
      </c>
      <c r="D104" s="175" t="s">
        <v>663</v>
      </c>
      <c r="E104" s="176">
        <v>26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265</v>
      </c>
      <c r="T104" s="179" t="s">
        <v>246</v>
      </c>
      <c r="U104" s="158">
        <v>0</v>
      </c>
      <c r="V104" s="158">
        <f>ROUND(E104*U104,2)</f>
        <v>0</v>
      </c>
      <c r="W104" s="158"/>
      <c r="X104" s="158" t="s">
        <v>304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349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251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240</v>
      </c>
      <c r="B106" s="164" t="s">
        <v>201</v>
      </c>
      <c r="C106" s="183" t="s">
        <v>202</v>
      </c>
      <c r="D106" s="165"/>
      <c r="E106" s="166"/>
      <c r="F106" s="167"/>
      <c r="G106" s="167">
        <f>SUMIF(AG107:AG112,"&lt;&gt;NOR",G107:G112)</f>
        <v>0</v>
      </c>
      <c r="H106" s="167"/>
      <c r="I106" s="167">
        <f>SUM(I107:I112)</f>
        <v>0</v>
      </c>
      <c r="J106" s="167"/>
      <c r="K106" s="167">
        <f>SUM(K107:K112)</f>
        <v>0</v>
      </c>
      <c r="L106" s="167"/>
      <c r="M106" s="167">
        <f>SUM(M107:M112)</f>
        <v>0</v>
      </c>
      <c r="N106" s="166"/>
      <c r="O106" s="166">
        <f>SUM(O107:O112)</f>
        <v>0</v>
      </c>
      <c r="P106" s="166"/>
      <c r="Q106" s="166">
        <f>SUM(Q107:Q112)</f>
        <v>0</v>
      </c>
      <c r="R106" s="167"/>
      <c r="S106" s="167"/>
      <c r="T106" s="168"/>
      <c r="U106" s="162"/>
      <c r="V106" s="162">
        <f>SUM(V107:V112)</f>
        <v>0</v>
      </c>
      <c r="W106" s="162"/>
      <c r="X106" s="162"/>
      <c r="AG106" t="s">
        <v>241</v>
      </c>
    </row>
    <row r="107" spans="1:60" outlineLevel="1" x14ac:dyDescent="0.2">
      <c r="A107" s="173">
        <v>46</v>
      </c>
      <c r="B107" s="174" t="s">
        <v>1367</v>
      </c>
      <c r="C107" s="184" t="s">
        <v>1690</v>
      </c>
      <c r="D107" s="175" t="s">
        <v>663</v>
      </c>
      <c r="E107" s="176">
        <v>68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265</v>
      </c>
      <c r="T107" s="179" t="s">
        <v>246</v>
      </c>
      <c r="U107" s="158">
        <v>0</v>
      </c>
      <c r="V107" s="158">
        <f>ROUND(E107*U107,2)</f>
        <v>0</v>
      </c>
      <c r="W107" s="158"/>
      <c r="X107" s="158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47</v>
      </c>
      <c r="B109" s="174" t="s">
        <v>92</v>
      </c>
      <c r="C109" s="184" t="s">
        <v>1691</v>
      </c>
      <c r="D109" s="175" t="s">
        <v>663</v>
      </c>
      <c r="E109" s="176">
        <v>34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265</v>
      </c>
      <c r="T109" s="179" t="s">
        <v>246</v>
      </c>
      <c r="U109" s="158">
        <v>0</v>
      </c>
      <c r="V109" s="158">
        <f>ROUND(E109*U109,2)</f>
        <v>0</v>
      </c>
      <c r="W109" s="158"/>
      <c r="X109" s="158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3">
        <v>48</v>
      </c>
      <c r="B111" s="174" t="s">
        <v>94</v>
      </c>
      <c r="C111" s="184" t="s">
        <v>1692</v>
      </c>
      <c r="D111" s="175" t="s">
        <v>296</v>
      </c>
      <c r="E111" s="176">
        <v>8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265</v>
      </c>
      <c r="T111" s="179" t="s">
        <v>246</v>
      </c>
      <c r="U111" s="158">
        <v>0</v>
      </c>
      <c r="V111" s="158">
        <f>ROUND(E111*U111,2)</f>
        <v>0</v>
      </c>
      <c r="W111" s="158"/>
      <c r="X111" s="158" t="s">
        <v>304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3" t="s">
        <v>240</v>
      </c>
      <c r="B113" s="164" t="s">
        <v>96</v>
      </c>
      <c r="C113" s="183" t="s">
        <v>203</v>
      </c>
      <c r="D113" s="165"/>
      <c r="E113" s="166"/>
      <c r="F113" s="167"/>
      <c r="G113" s="167">
        <f>SUMIF(AG114:AG119,"&lt;&gt;NOR",G114:G119)</f>
        <v>0</v>
      </c>
      <c r="H113" s="167"/>
      <c r="I113" s="167">
        <f>SUM(I114:I119)</f>
        <v>0</v>
      </c>
      <c r="J113" s="167"/>
      <c r="K113" s="167">
        <f>SUM(K114:K119)</f>
        <v>0</v>
      </c>
      <c r="L113" s="167"/>
      <c r="M113" s="167">
        <f>SUM(M114:M119)</f>
        <v>0</v>
      </c>
      <c r="N113" s="166"/>
      <c r="O113" s="166">
        <f>SUM(O114:O119)</f>
        <v>0</v>
      </c>
      <c r="P113" s="166"/>
      <c r="Q113" s="166">
        <f>SUM(Q114:Q119)</f>
        <v>0</v>
      </c>
      <c r="R113" s="167"/>
      <c r="S113" s="167"/>
      <c r="T113" s="168"/>
      <c r="U113" s="162"/>
      <c r="V113" s="162">
        <f>SUM(V114:V119)</f>
        <v>0</v>
      </c>
      <c r="W113" s="162"/>
      <c r="X113" s="162"/>
      <c r="AG113" t="s">
        <v>241</v>
      </c>
    </row>
    <row r="114" spans="1:60" outlineLevel="1" x14ac:dyDescent="0.2">
      <c r="A114" s="173">
        <v>49</v>
      </c>
      <c r="B114" s="174" t="s">
        <v>1693</v>
      </c>
      <c r="C114" s="184" t="s">
        <v>1694</v>
      </c>
      <c r="D114" s="175" t="s">
        <v>663</v>
      </c>
      <c r="E114" s="176">
        <v>1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265</v>
      </c>
      <c r="T114" s="179" t="s">
        <v>246</v>
      </c>
      <c r="U114" s="158">
        <v>0</v>
      </c>
      <c r="V114" s="158">
        <f>ROUND(E114*U114,2)</f>
        <v>0</v>
      </c>
      <c r="W114" s="158"/>
      <c r="X114" s="158" t="s">
        <v>304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349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251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50</v>
      </c>
      <c r="B116" s="174" t="s">
        <v>1695</v>
      </c>
      <c r="C116" s="184" t="s">
        <v>1696</v>
      </c>
      <c r="D116" s="175" t="s">
        <v>663</v>
      </c>
      <c r="E116" s="176">
        <v>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265</v>
      </c>
      <c r="T116" s="179" t="s">
        <v>246</v>
      </c>
      <c r="U116" s="158">
        <v>0</v>
      </c>
      <c r="V116" s="158">
        <f>ROUND(E116*U116,2)</f>
        <v>0</v>
      </c>
      <c r="W116" s="158"/>
      <c r="X116" s="158" t="s">
        <v>304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349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251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51</v>
      </c>
      <c r="B118" s="174" t="s">
        <v>1697</v>
      </c>
      <c r="C118" s="184" t="s">
        <v>1698</v>
      </c>
      <c r="D118" s="175" t="s">
        <v>296</v>
      </c>
      <c r="E118" s="176">
        <v>3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/>
      <c r="S118" s="178" t="s">
        <v>265</v>
      </c>
      <c r="T118" s="179" t="s">
        <v>246</v>
      </c>
      <c r="U118" s="158">
        <v>0</v>
      </c>
      <c r="V118" s="158">
        <f>ROUND(E118*U118,2)</f>
        <v>0</v>
      </c>
      <c r="W118" s="158"/>
      <c r="X118" s="158" t="s">
        <v>304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251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3" t="s">
        <v>240</v>
      </c>
      <c r="B120" s="164" t="s">
        <v>114</v>
      </c>
      <c r="C120" s="183" t="s">
        <v>115</v>
      </c>
      <c r="D120" s="165"/>
      <c r="E120" s="166"/>
      <c r="F120" s="167"/>
      <c r="G120" s="167">
        <f>SUMIF(AG121:AG122,"&lt;&gt;NOR",G121:G122)</f>
        <v>0</v>
      </c>
      <c r="H120" s="167"/>
      <c r="I120" s="167">
        <f>SUM(I121:I122)</f>
        <v>0</v>
      </c>
      <c r="J120" s="167"/>
      <c r="K120" s="167">
        <f>SUM(K121:K122)</f>
        <v>0</v>
      </c>
      <c r="L120" s="167"/>
      <c r="M120" s="167">
        <f>SUM(M121:M122)</f>
        <v>0</v>
      </c>
      <c r="N120" s="166"/>
      <c r="O120" s="166">
        <f>SUM(O121:O122)</f>
        <v>0</v>
      </c>
      <c r="P120" s="166"/>
      <c r="Q120" s="166">
        <f>SUM(Q121:Q122)</f>
        <v>0</v>
      </c>
      <c r="R120" s="167"/>
      <c r="S120" s="167"/>
      <c r="T120" s="168"/>
      <c r="U120" s="162"/>
      <c r="V120" s="162">
        <f>SUM(V121:V122)</f>
        <v>0</v>
      </c>
      <c r="W120" s="162"/>
      <c r="X120" s="162"/>
      <c r="AG120" t="s">
        <v>241</v>
      </c>
    </row>
    <row r="121" spans="1:60" outlineLevel="1" x14ac:dyDescent="0.2">
      <c r="A121" s="173">
        <v>52</v>
      </c>
      <c r="B121" s="174" t="s">
        <v>1531</v>
      </c>
      <c r="C121" s="184" t="s">
        <v>1699</v>
      </c>
      <c r="D121" s="175" t="s">
        <v>296</v>
      </c>
      <c r="E121" s="176">
        <v>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265</v>
      </c>
      <c r="T121" s="179" t="s">
        <v>246</v>
      </c>
      <c r="U121" s="158">
        <v>0</v>
      </c>
      <c r="V121" s="158">
        <f>ROUND(E121*U121,2)</f>
        <v>0</v>
      </c>
      <c r="W121" s="158"/>
      <c r="X121" s="158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251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240</v>
      </c>
      <c r="B123" s="164" t="s">
        <v>204</v>
      </c>
      <c r="C123" s="183" t="s">
        <v>197</v>
      </c>
      <c r="D123" s="165"/>
      <c r="E123" s="166"/>
      <c r="F123" s="167"/>
      <c r="G123" s="167">
        <f>SUMIF(AG124:AG135,"&lt;&gt;NOR",G124:G135)</f>
        <v>0</v>
      </c>
      <c r="H123" s="167"/>
      <c r="I123" s="167">
        <f>SUM(I124:I135)</f>
        <v>0</v>
      </c>
      <c r="J123" s="167"/>
      <c r="K123" s="167">
        <f>SUM(K124:K135)</f>
        <v>0</v>
      </c>
      <c r="L123" s="167"/>
      <c r="M123" s="167">
        <f>SUM(M124:M135)</f>
        <v>0</v>
      </c>
      <c r="N123" s="166"/>
      <c r="O123" s="166">
        <f>SUM(O124:O135)</f>
        <v>0</v>
      </c>
      <c r="P123" s="166"/>
      <c r="Q123" s="166">
        <f>SUM(Q124:Q135)</f>
        <v>0</v>
      </c>
      <c r="R123" s="167"/>
      <c r="S123" s="167"/>
      <c r="T123" s="168"/>
      <c r="U123" s="162"/>
      <c r="V123" s="162">
        <f>SUM(V124:V135)</f>
        <v>0</v>
      </c>
      <c r="W123" s="162"/>
      <c r="X123" s="162"/>
      <c r="AG123" t="s">
        <v>241</v>
      </c>
    </row>
    <row r="124" spans="1:60" outlineLevel="1" x14ac:dyDescent="0.2">
      <c r="A124" s="173">
        <v>53</v>
      </c>
      <c r="B124" s="174" t="s">
        <v>1700</v>
      </c>
      <c r="C124" s="184" t="s">
        <v>1701</v>
      </c>
      <c r="D124" s="175" t="s">
        <v>355</v>
      </c>
      <c r="E124" s="176">
        <v>75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265</v>
      </c>
      <c r="T124" s="179" t="s">
        <v>246</v>
      </c>
      <c r="U124" s="158">
        <v>0</v>
      </c>
      <c r="V124" s="158">
        <f>ROUND(E124*U124,2)</f>
        <v>0</v>
      </c>
      <c r="W124" s="158"/>
      <c r="X124" s="158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615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54</v>
      </c>
      <c r="B126" s="174" t="s">
        <v>1702</v>
      </c>
      <c r="C126" s="184" t="s">
        <v>1703</v>
      </c>
      <c r="D126" s="175" t="s">
        <v>663</v>
      </c>
      <c r="E126" s="176">
        <v>300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265</v>
      </c>
      <c r="T126" s="179" t="s">
        <v>246</v>
      </c>
      <c r="U126" s="158">
        <v>0</v>
      </c>
      <c r="V126" s="158">
        <f>ROUND(E126*U126,2)</f>
        <v>0</v>
      </c>
      <c r="W126" s="158"/>
      <c r="X126" s="158" t="s">
        <v>304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615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55</v>
      </c>
      <c r="B128" s="174" t="s">
        <v>1704</v>
      </c>
      <c r="C128" s="184" t="s">
        <v>1705</v>
      </c>
      <c r="D128" s="175" t="s">
        <v>355</v>
      </c>
      <c r="E128" s="176">
        <v>239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265</v>
      </c>
      <c r="T128" s="179" t="s">
        <v>246</v>
      </c>
      <c r="U128" s="158">
        <v>0</v>
      </c>
      <c r="V128" s="158">
        <f>ROUND(E128*U128,2)</f>
        <v>0</v>
      </c>
      <c r="W128" s="158"/>
      <c r="X128" s="158" t="s">
        <v>304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615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9"/>
      <c r="D129" s="250"/>
      <c r="E129" s="250"/>
      <c r="F129" s="250"/>
      <c r="G129" s="250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56</v>
      </c>
      <c r="B130" s="174" t="s">
        <v>1706</v>
      </c>
      <c r="C130" s="184" t="s">
        <v>1707</v>
      </c>
      <c r="D130" s="175" t="s">
        <v>663</v>
      </c>
      <c r="E130" s="176">
        <v>2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/>
      <c r="S130" s="178" t="s">
        <v>265</v>
      </c>
      <c r="T130" s="179" t="s">
        <v>246</v>
      </c>
      <c r="U130" s="158">
        <v>0</v>
      </c>
      <c r="V130" s="158">
        <f>ROUND(E130*U130,2)</f>
        <v>0</v>
      </c>
      <c r="W130" s="158"/>
      <c r="X130" s="158" t="s">
        <v>304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615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9"/>
      <c r="D131" s="250"/>
      <c r="E131" s="250"/>
      <c r="F131" s="250"/>
      <c r="G131" s="250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251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57</v>
      </c>
      <c r="B132" s="174" t="s">
        <v>1274</v>
      </c>
      <c r="C132" s="184" t="s">
        <v>1708</v>
      </c>
      <c r="D132" s="175" t="s">
        <v>663</v>
      </c>
      <c r="E132" s="176">
        <v>1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265</v>
      </c>
      <c r="T132" s="179" t="s">
        <v>246</v>
      </c>
      <c r="U132" s="158">
        <v>0</v>
      </c>
      <c r="V132" s="158">
        <f>ROUND(E132*U132,2)</f>
        <v>0</v>
      </c>
      <c r="W132" s="158"/>
      <c r="X132" s="158" t="s">
        <v>304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615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251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58</v>
      </c>
      <c r="B134" s="174" t="s">
        <v>1709</v>
      </c>
      <c r="C134" s="184" t="s">
        <v>1710</v>
      </c>
      <c r="D134" s="175" t="s">
        <v>663</v>
      </c>
      <c r="E134" s="176">
        <v>1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265</v>
      </c>
      <c r="T134" s="179" t="s">
        <v>246</v>
      </c>
      <c r="U134" s="158">
        <v>0</v>
      </c>
      <c r="V134" s="158">
        <f>ROUND(E134*U134,2)</f>
        <v>0</v>
      </c>
      <c r="W134" s="158"/>
      <c r="X134" s="158" t="s">
        <v>304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615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251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3"/>
      <c r="B136" s="4"/>
      <c r="C136" s="186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227</v>
      </c>
    </row>
    <row r="137" spans="1:60" x14ac:dyDescent="0.2">
      <c r="A137" s="150"/>
      <c r="B137" s="151" t="s">
        <v>29</v>
      </c>
      <c r="C137" s="187"/>
      <c r="D137" s="152"/>
      <c r="E137" s="153"/>
      <c r="F137" s="153"/>
      <c r="G137" s="182">
        <f>G8+G33+G42+G47+G50+G74+G101+G106+G113+G120+G123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300</v>
      </c>
    </row>
    <row r="138" spans="1:60" x14ac:dyDescent="0.2">
      <c r="C138" s="188"/>
      <c r="D138" s="10"/>
      <c r="AG138" t="s">
        <v>301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63">
    <mergeCell ref="C12:G12"/>
    <mergeCell ref="A1:G1"/>
    <mergeCell ref="C2:G2"/>
    <mergeCell ref="C3:G3"/>
    <mergeCell ref="C4:G4"/>
    <mergeCell ref="C10:G10"/>
    <mergeCell ref="C37:G37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5:G35"/>
    <mergeCell ref="C63:G63"/>
    <mergeCell ref="C39:G39"/>
    <mergeCell ref="C41:G41"/>
    <mergeCell ref="C44:G44"/>
    <mergeCell ref="C46:G46"/>
    <mergeCell ref="C49:G49"/>
    <mergeCell ref="C52:G52"/>
    <mergeCell ref="C54:G54"/>
    <mergeCell ref="C55:G55"/>
    <mergeCell ref="C57:G57"/>
    <mergeCell ref="C59:G59"/>
    <mergeCell ref="C61:G61"/>
    <mergeCell ref="C88:G88"/>
    <mergeCell ref="C65:G65"/>
    <mergeCell ref="C67:G67"/>
    <mergeCell ref="C69:G69"/>
    <mergeCell ref="C71:G71"/>
    <mergeCell ref="C73:G73"/>
    <mergeCell ref="C76:G76"/>
    <mergeCell ref="C78:G78"/>
    <mergeCell ref="C80:G80"/>
    <mergeCell ref="C82:G82"/>
    <mergeCell ref="C84:G84"/>
    <mergeCell ref="C86:G86"/>
    <mergeCell ref="C115:G115"/>
    <mergeCell ref="C90:G90"/>
    <mergeCell ref="C92:G92"/>
    <mergeCell ref="C94:G94"/>
    <mergeCell ref="C96:G96"/>
    <mergeCell ref="C98:G98"/>
    <mergeCell ref="C100:G100"/>
    <mergeCell ref="C103:G103"/>
    <mergeCell ref="C105:G105"/>
    <mergeCell ref="C108:G108"/>
    <mergeCell ref="C110:G110"/>
    <mergeCell ref="C112:G112"/>
    <mergeCell ref="C131:G131"/>
    <mergeCell ref="C133:G133"/>
    <mergeCell ref="C135:G135"/>
    <mergeCell ref="C117:G117"/>
    <mergeCell ref="C119:G119"/>
    <mergeCell ref="C122:G122"/>
    <mergeCell ref="C125:G125"/>
    <mergeCell ref="C127:G127"/>
    <mergeCell ref="C129:G1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60</v>
      </c>
      <c r="C4" s="257" t="s">
        <v>61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207</v>
      </c>
      <c r="C8" s="183" t="s">
        <v>208</v>
      </c>
      <c r="D8" s="165"/>
      <c r="E8" s="166"/>
      <c r="F8" s="167"/>
      <c r="G8" s="167">
        <f>SUMIF(AG9:AG64,"&lt;&gt;NOR",G9:G64)</f>
        <v>0</v>
      </c>
      <c r="H8" s="167"/>
      <c r="I8" s="167">
        <f>SUM(I9:I64)</f>
        <v>0</v>
      </c>
      <c r="J8" s="167"/>
      <c r="K8" s="167">
        <f>SUM(K9:K64)</f>
        <v>0</v>
      </c>
      <c r="L8" s="167"/>
      <c r="M8" s="167">
        <f>SUM(M9:M64)</f>
        <v>0</v>
      </c>
      <c r="N8" s="166"/>
      <c r="O8" s="166">
        <f>SUM(O9:O64)</f>
        <v>0</v>
      </c>
      <c r="P8" s="166"/>
      <c r="Q8" s="166">
        <f>SUM(Q9:Q64)</f>
        <v>0</v>
      </c>
      <c r="R8" s="167"/>
      <c r="S8" s="167"/>
      <c r="T8" s="168"/>
      <c r="U8" s="162"/>
      <c r="V8" s="162">
        <f>SUM(V9:V64)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1711</v>
      </c>
      <c r="C9" s="184" t="s">
        <v>1712</v>
      </c>
      <c r="D9" s="175" t="s">
        <v>355</v>
      </c>
      <c r="E9" s="176">
        <v>20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1713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1714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718</v>
      </c>
      <c r="D12" s="160"/>
      <c r="E12" s="161">
        <v>20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299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251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1715</v>
      </c>
      <c r="C14" s="184" t="s">
        <v>1716</v>
      </c>
      <c r="D14" s="175" t="s">
        <v>355</v>
      </c>
      <c r="E14" s="176">
        <v>15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265</v>
      </c>
      <c r="T14" s="179" t="s">
        <v>246</v>
      </c>
      <c r="U14" s="158">
        <v>0</v>
      </c>
      <c r="V14" s="158">
        <f>ROUND(E14*U14,2)</f>
        <v>0</v>
      </c>
      <c r="W14" s="158"/>
      <c r="X14" s="158" t="s">
        <v>304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1717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1714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170</v>
      </c>
      <c r="D17" s="160"/>
      <c r="E17" s="161">
        <v>15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1718</v>
      </c>
      <c r="C19" s="184" t="s">
        <v>1719</v>
      </c>
      <c r="D19" s="175" t="s">
        <v>1720</v>
      </c>
      <c r="E19" s="176">
        <v>70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265</v>
      </c>
      <c r="T19" s="179" t="s">
        <v>246</v>
      </c>
      <c r="U19" s="158">
        <v>0</v>
      </c>
      <c r="V19" s="158">
        <f>ROUND(E19*U19,2)</f>
        <v>0</v>
      </c>
      <c r="W19" s="158"/>
      <c r="X19" s="158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1721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1722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1714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204</v>
      </c>
      <c r="D23" s="160"/>
      <c r="E23" s="161">
        <v>70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5"/>
      <c r="D24" s="246"/>
      <c r="E24" s="246"/>
      <c r="F24" s="246"/>
      <c r="G24" s="246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3">
        <v>4</v>
      </c>
      <c r="B25" s="174" t="s">
        <v>1723</v>
      </c>
      <c r="C25" s="184" t="s">
        <v>1724</v>
      </c>
      <c r="D25" s="175" t="s">
        <v>663</v>
      </c>
      <c r="E25" s="176">
        <v>3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265</v>
      </c>
      <c r="T25" s="179" t="s">
        <v>246</v>
      </c>
      <c r="U25" s="158">
        <v>0</v>
      </c>
      <c r="V25" s="158">
        <f>ROUND(E25*U25,2)</f>
        <v>0</v>
      </c>
      <c r="W25" s="158"/>
      <c r="X25" s="158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1725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299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1714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86</v>
      </c>
      <c r="D28" s="160"/>
      <c r="E28" s="161">
        <v>3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299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5"/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251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1726</v>
      </c>
      <c r="C30" s="184" t="s">
        <v>1727</v>
      </c>
      <c r="D30" s="175" t="s">
        <v>663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265</v>
      </c>
      <c r="T30" s="179" t="s">
        <v>246</v>
      </c>
      <c r="U30" s="158">
        <v>0</v>
      </c>
      <c r="V30" s="158">
        <f>ROUND(E30*U30,2)</f>
        <v>0</v>
      </c>
      <c r="W30" s="158"/>
      <c r="X30" s="158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1728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1714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163</v>
      </c>
      <c r="D33" s="160"/>
      <c r="E33" s="161">
        <v>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299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5"/>
      <c r="D34" s="246"/>
      <c r="E34" s="246"/>
      <c r="F34" s="246"/>
      <c r="G34" s="24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6</v>
      </c>
      <c r="B35" s="174" t="s">
        <v>1729</v>
      </c>
      <c r="C35" s="184" t="s">
        <v>1730</v>
      </c>
      <c r="D35" s="175" t="s">
        <v>663</v>
      </c>
      <c r="E35" s="176">
        <v>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265</v>
      </c>
      <c r="T35" s="179" t="s">
        <v>246</v>
      </c>
      <c r="U35" s="158">
        <v>0</v>
      </c>
      <c r="V35" s="158">
        <f>ROUND(E35*U35,2)</f>
        <v>0</v>
      </c>
      <c r="W35" s="158"/>
      <c r="X35" s="158" t="s">
        <v>921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1728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1714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163</v>
      </c>
      <c r="D38" s="160"/>
      <c r="E38" s="161">
        <v>1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251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73">
        <v>7</v>
      </c>
      <c r="B40" s="174" t="s">
        <v>1731</v>
      </c>
      <c r="C40" s="184" t="s">
        <v>1732</v>
      </c>
      <c r="D40" s="175" t="s">
        <v>663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265</v>
      </c>
      <c r="T40" s="179" t="s">
        <v>246</v>
      </c>
      <c r="U40" s="158">
        <v>0</v>
      </c>
      <c r="V40" s="158">
        <f>ROUND(E40*U40,2)</f>
        <v>0</v>
      </c>
      <c r="W40" s="158"/>
      <c r="X40" s="158" t="s">
        <v>304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1728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299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1714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163</v>
      </c>
      <c r="D43" s="160"/>
      <c r="E43" s="161">
        <v>1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8</v>
      </c>
      <c r="B45" s="174" t="s">
        <v>1733</v>
      </c>
      <c r="C45" s="184" t="s">
        <v>1734</v>
      </c>
      <c r="D45" s="175" t="s">
        <v>355</v>
      </c>
      <c r="E45" s="176">
        <v>35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921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1735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1714</v>
      </c>
      <c r="D47" s="160"/>
      <c r="E47" s="161"/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299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1553</v>
      </c>
      <c r="D48" s="160"/>
      <c r="E48" s="161">
        <v>35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299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9</v>
      </c>
      <c r="B50" s="174" t="s">
        <v>1736</v>
      </c>
      <c r="C50" s="184" t="s">
        <v>1737</v>
      </c>
      <c r="D50" s="175" t="s">
        <v>355</v>
      </c>
      <c r="E50" s="176">
        <v>35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265</v>
      </c>
      <c r="T50" s="179" t="s">
        <v>246</v>
      </c>
      <c r="U50" s="158">
        <v>0</v>
      </c>
      <c r="V50" s="158">
        <f>ROUND(E50*U50,2)</f>
        <v>0</v>
      </c>
      <c r="W50" s="158"/>
      <c r="X50" s="158" t="s">
        <v>304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349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1735</v>
      </c>
      <c r="D51" s="160"/>
      <c r="E51" s="161"/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1714</v>
      </c>
      <c r="D52" s="160"/>
      <c r="E52" s="161"/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299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1553</v>
      </c>
      <c r="D53" s="160"/>
      <c r="E53" s="161">
        <v>35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251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10</v>
      </c>
      <c r="B55" s="174" t="s">
        <v>1738</v>
      </c>
      <c r="C55" s="184" t="s">
        <v>1739</v>
      </c>
      <c r="D55" s="175" t="s">
        <v>355</v>
      </c>
      <c r="E55" s="176">
        <v>35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265</v>
      </c>
      <c r="T55" s="179" t="s">
        <v>246</v>
      </c>
      <c r="U55" s="158">
        <v>0</v>
      </c>
      <c r="V55" s="158">
        <f>ROUND(E55*U55,2)</f>
        <v>0</v>
      </c>
      <c r="W55" s="158"/>
      <c r="X55" s="158" t="s">
        <v>921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1202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1735</v>
      </c>
      <c r="D56" s="160"/>
      <c r="E56" s="161"/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1714</v>
      </c>
      <c r="D57" s="160"/>
      <c r="E57" s="161"/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1553</v>
      </c>
      <c r="D58" s="160"/>
      <c r="E58" s="161">
        <v>35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11</v>
      </c>
      <c r="B60" s="174" t="s">
        <v>1740</v>
      </c>
      <c r="C60" s="184" t="s">
        <v>1741</v>
      </c>
      <c r="D60" s="175" t="s">
        <v>663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265</v>
      </c>
      <c r="T60" s="179" t="s">
        <v>246</v>
      </c>
      <c r="U60" s="158">
        <v>0</v>
      </c>
      <c r="V60" s="158">
        <f>ROUND(E60*U60,2)</f>
        <v>0</v>
      </c>
      <c r="W60" s="158"/>
      <c r="X60" s="158" t="s">
        <v>921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1202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1742</v>
      </c>
      <c r="D61" s="160"/>
      <c r="E61" s="161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1714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299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163</v>
      </c>
      <c r="D63" s="160"/>
      <c r="E63" s="161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3" t="s">
        <v>240</v>
      </c>
      <c r="B65" s="164" t="s">
        <v>174</v>
      </c>
      <c r="C65" s="183" t="s">
        <v>175</v>
      </c>
      <c r="D65" s="165"/>
      <c r="E65" s="166"/>
      <c r="F65" s="167"/>
      <c r="G65" s="167">
        <f>SUMIF(AG66:AG75,"&lt;&gt;NOR",G66:G75)</f>
        <v>0</v>
      </c>
      <c r="H65" s="167"/>
      <c r="I65" s="167">
        <f>SUM(I66:I75)</f>
        <v>0</v>
      </c>
      <c r="J65" s="167"/>
      <c r="K65" s="167">
        <f>SUM(K66:K75)</f>
        <v>0</v>
      </c>
      <c r="L65" s="167"/>
      <c r="M65" s="167">
        <f>SUM(M66:M75)</f>
        <v>0</v>
      </c>
      <c r="N65" s="166"/>
      <c r="O65" s="166">
        <f>SUM(O66:O75)</f>
        <v>0</v>
      </c>
      <c r="P65" s="166"/>
      <c r="Q65" s="166">
        <f>SUM(Q66:Q75)</f>
        <v>0</v>
      </c>
      <c r="R65" s="167"/>
      <c r="S65" s="167"/>
      <c r="T65" s="168"/>
      <c r="U65" s="162"/>
      <c r="V65" s="162">
        <f>SUM(V66:V75)</f>
        <v>0</v>
      </c>
      <c r="W65" s="162"/>
      <c r="X65" s="162"/>
      <c r="AG65" t="s">
        <v>241</v>
      </c>
    </row>
    <row r="66" spans="1:60" ht="22.5" outlineLevel="1" x14ac:dyDescent="0.2">
      <c r="A66" s="173">
        <v>12</v>
      </c>
      <c r="B66" s="174" t="s">
        <v>1743</v>
      </c>
      <c r="C66" s="184" t="s">
        <v>1744</v>
      </c>
      <c r="D66" s="175" t="s">
        <v>663</v>
      </c>
      <c r="E66" s="176">
        <v>20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265</v>
      </c>
      <c r="T66" s="179" t="s">
        <v>246</v>
      </c>
      <c r="U66" s="158">
        <v>0</v>
      </c>
      <c r="V66" s="158">
        <f>ROUND(E66*U66,2)</f>
        <v>0</v>
      </c>
      <c r="W66" s="158"/>
      <c r="X66" s="158" t="s">
        <v>921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1202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1745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1714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299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718</v>
      </c>
      <c r="D69" s="160"/>
      <c r="E69" s="161">
        <v>20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5"/>
      <c r="D70" s="246"/>
      <c r="E70" s="246"/>
      <c r="F70" s="246"/>
      <c r="G70" s="24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13</v>
      </c>
      <c r="B71" s="174" t="s">
        <v>1746</v>
      </c>
      <c r="C71" s="184" t="s">
        <v>1747</v>
      </c>
      <c r="D71" s="175" t="s">
        <v>663</v>
      </c>
      <c r="E71" s="176">
        <v>15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265</v>
      </c>
      <c r="T71" s="179" t="s">
        <v>246</v>
      </c>
      <c r="U71" s="158">
        <v>0</v>
      </c>
      <c r="V71" s="158">
        <f>ROUND(E71*U71,2)</f>
        <v>0</v>
      </c>
      <c r="W71" s="158"/>
      <c r="X71" s="158" t="s">
        <v>921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1202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1748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299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1714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299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170</v>
      </c>
      <c r="D74" s="160"/>
      <c r="E74" s="161">
        <v>15</v>
      </c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5"/>
      <c r="D75" s="246"/>
      <c r="E75" s="246"/>
      <c r="F75" s="246"/>
      <c r="G75" s="24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3" t="s">
        <v>240</v>
      </c>
      <c r="B76" s="164" t="s">
        <v>102</v>
      </c>
      <c r="C76" s="183" t="s">
        <v>103</v>
      </c>
      <c r="D76" s="165"/>
      <c r="E76" s="166"/>
      <c r="F76" s="167"/>
      <c r="G76" s="167">
        <f>SUMIF(AG77:AG81,"&lt;&gt;NOR",G77:G81)</f>
        <v>0</v>
      </c>
      <c r="H76" s="167"/>
      <c r="I76" s="167">
        <f>SUM(I77:I81)</f>
        <v>0</v>
      </c>
      <c r="J76" s="167"/>
      <c r="K76" s="167">
        <f>SUM(K77:K81)</f>
        <v>0</v>
      </c>
      <c r="L76" s="167"/>
      <c r="M76" s="167">
        <f>SUM(M77:M81)</f>
        <v>0</v>
      </c>
      <c r="N76" s="166"/>
      <c r="O76" s="166">
        <f>SUM(O77:O81)</f>
        <v>0</v>
      </c>
      <c r="P76" s="166"/>
      <c r="Q76" s="166">
        <f>SUM(Q77:Q81)</f>
        <v>0</v>
      </c>
      <c r="R76" s="167"/>
      <c r="S76" s="167"/>
      <c r="T76" s="168"/>
      <c r="U76" s="162"/>
      <c r="V76" s="162">
        <f>SUM(V77:V81)</f>
        <v>0</v>
      </c>
      <c r="W76" s="162"/>
      <c r="X76" s="162"/>
      <c r="AG76" t="s">
        <v>241</v>
      </c>
    </row>
    <row r="77" spans="1:60" ht="22.5" outlineLevel="1" x14ac:dyDescent="0.2">
      <c r="A77" s="173">
        <v>14</v>
      </c>
      <c r="B77" s="174" t="s">
        <v>1749</v>
      </c>
      <c r="C77" s="184" t="s">
        <v>1750</v>
      </c>
      <c r="D77" s="175" t="s">
        <v>663</v>
      </c>
      <c r="E77" s="176">
        <v>3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265</v>
      </c>
      <c r="T77" s="179" t="s">
        <v>246</v>
      </c>
      <c r="U77" s="158">
        <v>0</v>
      </c>
      <c r="V77" s="158">
        <f>ROUND(E77*U77,2)</f>
        <v>0</v>
      </c>
      <c r="W77" s="158"/>
      <c r="X77" s="158" t="s">
        <v>921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1202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1751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1714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86</v>
      </c>
      <c r="D80" s="160"/>
      <c r="E80" s="161">
        <v>3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299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251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163" t="s">
        <v>240</v>
      </c>
      <c r="B82" s="164" t="s">
        <v>191</v>
      </c>
      <c r="C82" s="183" t="s">
        <v>192</v>
      </c>
      <c r="D82" s="165"/>
      <c r="E82" s="166"/>
      <c r="F82" s="167"/>
      <c r="G82" s="167">
        <f>SUMIF(AG83:AG102,"&lt;&gt;NOR",G83:G102)</f>
        <v>0</v>
      </c>
      <c r="H82" s="167"/>
      <c r="I82" s="167">
        <f>SUM(I83:I102)</f>
        <v>0</v>
      </c>
      <c r="J82" s="167"/>
      <c r="K82" s="167">
        <f>SUM(K83:K102)</f>
        <v>0</v>
      </c>
      <c r="L82" s="167"/>
      <c r="M82" s="167">
        <f>SUM(M83:M102)</f>
        <v>0</v>
      </c>
      <c r="N82" s="166"/>
      <c r="O82" s="166">
        <f>SUM(O83:O102)</f>
        <v>0</v>
      </c>
      <c r="P82" s="166"/>
      <c r="Q82" s="166">
        <f>SUM(Q83:Q102)</f>
        <v>0</v>
      </c>
      <c r="R82" s="167"/>
      <c r="S82" s="167"/>
      <c r="T82" s="168"/>
      <c r="U82" s="162"/>
      <c r="V82" s="162">
        <f>SUM(V83:V102)</f>
        <v>0</v>
      </c>
      <c r="W82" s="162"/>
      <c r="X82" s="162"/>
      <c r="AG82" t="s">
        <v>241</v>
      </c>
    </row>
    <row r="83" spans="1:60" ht="22.5" outlineLevel="1" x14ac:dyDescent="0.2">
      <c r="A83" s="173">
        <v>15</v>
      </c>
      <c r="B83" s="174" t="s">
        <v>1752</v>
      </c>
      <c r="C83" s="184" t="s">
        <v>1753</v>
      </c>
      <c r="D83" s="175" t="s">
        <v>659</v>
      </c>
      <c r="E83" s="176">
        <v>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265</v>
      </c>
      <c r="T83" s="179" t="s">
        <v>246</v>
      </c>
      <c r="U83" s="158">
        <v>0</v>
      </c>
      <c r="V83" s="158">
        <f>ROUND(E83*U83,2)</f>
        <v>0</v>
      </c>
      <c r="W83" s="158"/>
      <c r="X83" s="158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1754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299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5" t="s">
        <v>1714</v>
      </c>
      <c r="D85" s="160"/>
      <c r="E85" s="161"/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299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191</v>
      </c>
      <c r="D86" s="160"/>
      <c r="E86" s="161">
        <v>4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299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5"/>
      <c r="D87" s="246"/>
      <c r="E87" s="246"/>
      <c r="F87" s="246"/>
      <c r="G87" s="246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251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33.75" outlineLevel="1" x14ac:dyDescent="0.2">
      <c r="A88" s="173">
        <v>16</v>
      </c>
      <c r="B88" s="174" t="s">
        <v>1755</v>
      </c>
      <c r="C88" s="184" t="s">
        <v>1756</v>
      </c>
      <c r="D88" s="175" t="s">
        <v>663</v>
      </c>
      <c r="E88" s="176">
        <v>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265</v>
      </c>
      <c r="T88" s="179" t="s">
        <v>246</v>
      </c>
      <c r="U88" s="158">
        <v>0</v>
      </c>
      <c r="V88" s="158">
        <f>ROUND(E88*U88,2)</f>
        <v>0</v>
      </c>
      <c r="W88" s="158"/>
      <c r="X88" s="158" t="s">
        <v>921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1202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1742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1714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163</v>
      </c>
      <c r="D91" s="160"/>
      <c r="E91" s="161">
        <v>1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5"/>
      <c r="D92" s="246"/>
      <c r="E92" s="246"/>
      <c r="F92" s="246"/>
      <c r="G92" s="246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3">
        <v>17</v>
      </c>
      <c r="B93" s="174" t="s">
        <v>1757</v>
      </c>
      <c r="C93" s="184" t="s">
        <v>1758</v>
      </c>
      <c r="D93" s="175" t="s">
        <v>663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265</v>
      </c>
      <c r="T93" s="179" t="s">
        <v>246</v>
      </c>
      <c r="U93" s="158">
        <v>0</v>
      </c>
      <c r="V93" s="158">
        <f>ROUND(E93*U93,2)</f>
        <v>0</v>
      </c>
      <c r="W93" s="158"/>
      <c r="X93" s="158" t="s">
        <v>304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1742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299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1714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163</v>
      </c>
      <c r="D96" s="160"/>
      <c r="E96" s="161">
        <v>1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299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5"/>
      <c r="D97" s="246"/>
      <c r="E97" s="246"/>
      <c r="F97" s="246"/>
      <c r="G97" s="246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251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18</v>
      </c>
      <c r="B98" s="174" t="s">
        <v>1759</v>
      </c>
      <c r="C98" s="184" t="s">
        <v>1760</v>
      </c>
      <c r="D98" s="175" t="s">
        <v>663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265</v>
      </c>
      <c r="T98" s="179" t="s">
        <v>246</v>
      </c>
      <c r="U98" s="158">
        <v>0</v>
      </c>
      <c r="V98" s="158">
        <f>ROUND(E98*U98,2)</f>
        <v>0</v>
      </c>
      <c r="W98" s="158"/>
      <c r="X98" s="158" t="s">
        <v>304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349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1742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1714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299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163</v>
      </c>
      <c r="D101" s="160"/>
      <c r="E101" s="161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299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5"/>
      <c r="D102" s="246"/>
      <c r="E102" s="246"/>
      <c r="F102" s="246"/>
      <c r="G102" s="246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3"/>
      <c r="B103" s="4"/>
      <c r="C103" s="186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E103">
        <v>15</v>
      </c>
      <c r="AF103">
        <v>21</v>
      </c>
      <c r="AG103" t="s">
        <v>227</v>
      </c>
    </row>
    <row r="104" spans="1:60" x14ac:dyDescent="0.2">
      <c r="A104" s="150"/>
      <c r="B104" s="151" t="s">
        <v>29</v>
      </c>
      <c r="C104" s="187"/>
      <c r="D104" s="152"/>
      <c r="E104" s="153"/>
      <c r="F104" s="153"/>
      <c r="G104" s="182">
        <f>G8+G65+G76+G82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f>SUMIF(L7:L102,AE103,G7:G102)</f>
        <v>0</v>
      </c>
      <c r="AF104">
        <f>SUMIF(L7:L102,AF103,G7:G102)</f>
        <v>0</v>
      </c>
      <c r="AG104" t="s">
        <v>300</v>
      </c>
    </row>
    <row r="105" spans="1:60" x14ac:dyDescent="0.2">
      <c r="C105" s="188"/>
      <c r="D105" s="10"/>
      <c r="AG105" t="s">
        <v>301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2">
    <mergeCell ref="C49:G49"/>
    <mergeCell ref="A1:G1"/>
    <mergeCell ref="C2:G2"/>
    <mergeCell ref="C3:G3"/>
    <mergeCell ref="C4:G4"/>
    <mergeCell ref="C13:G13"/>
    <mergeCell ref="C18:G18"/>
    <mergeCell ref="C24:G24"/>
    <mergeCell ref="C29:G29"/>
    <mergeCell ref="C34:G34"/>
    <mergeCell ref="C39:G39"/>
    <mergeCell ref="C44:G44"/>
    <mergeCell ref="C87:G87"/>
    <mergeCell ref="C92:G92"/>
    <mergeCell ref="C97:G97"/>
    <mergeCell ref="C102:G102"/>
    <mergeCell ref="C54:G54"/>
    <mergeCell ref="C59:G59"/>
    <mergeCell ref="C64:G64"/>
    <mergeCell ref="C70:G70"/>
    <mergeCell ref="C75:G75"/>
    <mergeCell ref="C81:G8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62</v>
      </c>
      <c r="C4" s="257" t="s">
        <v>63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166</v>
      </c>
      <c r="C8" s="183" t="s">
        <v>167</v>
      </c>
      <c r="D8" s="165"/>
      <c r="E8" s="166"/>
      <c r="F8" s="167"/>
      <c r="G8" s="167">
        <f>SUMIF(AG9:AG61,"&lt;&gt;NOR",G9:G61)</f>
        <v>0</v>
      </c>
      <c r="H8" s="167"/>
      <c r="I8" s="167">
        <f>SUM(I9:I61)</f>
        <v>0</v>
      </c>
      <c r="J8" s="167"/>
      <c r="K8" s="167">
        <f>SUM(K9:K61)</f>
        <v>0</v>
      </c>
      <c r="L8" s="167"/>
      <c r="M8" s="167">
        <f>SUM(M9:M61)</f>
        <v>0</v>
      </c>
      <c r="N8" s="166"/>
      <c r="O8" s="166">
        <f>SUM(O9:O61)</f>
        <v>0</v>
      </c>
      <c r="P8" s="166"/>
      <c r="Q8" s="166">
        <f>SUM(Q9:Q61)</f>
        <v>0</v>
      </c>
      <c r="R8" s="167"/>
      <c r="S8" s="167"/>
      <c r="T8" s="168"/>
      <c r="U8" s="162"/>
      <c r="V8" s="162">
        <f>SUM(V9:V61)</f>
        <v>0</v>
      </c>
      <c r="W8" s="162"/>
      <c r="X8" s="162"/>
      <c r="AG8" t="s">
        <v>241</v>
      </c>
    </row>
    <row r="9" spans="1:60" ht="33.75" outlineLevel="1" x14ac:dyDescent="0.2">
      <c r="A9" s="173">
        <v>1</v>
      </c>
      <c r="B9" s="174" t="s">
        <v>1761</v>
      </c>
      <c r="C9" s="184" t="s">
        <v>1762</v>
      </c>
      <c r="D9" s="175" t="s">
        <v>663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921</v>
      </c>
      <c r="Y9" s="147"/>
      <c r="Z9" s="147"/>
      <c r="AA9" s="147"/>
      <c r="AB9" s="147"/>
      <c r="AC9" s="147"/>
      <c r="AD9" s="147"/>
      <c r="AE9" s="147"/>
      <c r="AF9" s="147"/>
      <c r="AG9" s="147" t="s">
        <v>1202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1" t="s">
        <v>1763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1764</v>
      </c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250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1765</v>
      </c>
      <c r="C13" s="184" t="s">
        <v>1766</v>
      </c>
      <c r="D13" s="175" t="s">
        <v>663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265</v>
      </c>
      <c r="T13" s="179" t="s">
        <v>246</v>
      </c>
      <c r="U13" s="158">
        <v>0</v>
      </c>
      <c r="V13" s="158">
        <f>ROUND(E13*U13,2)</f>
        <v>0</v>
      </c>
      <c r="W13" s="158"/>
      <c r="X13" s="158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1767</v>
      </c>
      <c r="C15" s="184" t="s">
        <v>1768</v>
      </c>
      <c r="D15" s="175" t="s">
        <v>663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265</v>
      </c>
      <c r="T15" s="179" t="s">
        <v>246</v>
      </c>
      <c r="U15" s="158">
        <v>0</v>
      </c>
      <c r="V15" s="158">
        <f>ROUND(E15*U15,2)</f>
        <v>0</v>
      </c>
      <c r="W15" s="158"/>
      <c r="X15" s="158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4</v>
      </c>
      <c r="B17" s="174" t="s">
        <v>1769</v>
      </c>
      <c r="C17" s="184" t="s">
        <v>1770</v>
      </c>
      <c r="D17" s="175" t="s">
        <v>1771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265</v>
      </c>
      <c r="T17" s="179" t="s">
        <v>246</v>
      </c>
      <c r="U17" s="158">
        <v>0</v>
      </c>
      <c r="V17" s="158">
        <f>ROUND(E17*U17,2)</f>
        <v>0</v>
      </c>
      <c r="W17" s="158"/>
      <c r="X17" s="158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5</v>
      </c>
      <c r="B19" s="174" t="s">
        <v>1772</v>
      </c>
      <c r="C19" s="184" t="s">
        <v>1773</v>
      </c>
      <c r="D19" s="175" t="s">
        <v>663</v>
      </c>
      <c r="E19" s="176">
        <v>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265</v>
      </c>
      <c r="T19" s="179" t="s">
        <v>246</v>
      </c>
      <c r="U19" s="158">
        <v>0</v>
      </c>
      <c r="V19" s="158">
        <f>ROUND(E19*U19,2)</f>
        <v>0</v>
      </c>
      <c r="W19" s="158"/>
      <c r="X19" s="158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6</v>
      </c>
      <c r="B21" s="174" t="s">
        <v>1774</v>
      </c>
      <c r="C21" s="184" t="s">
        <v>1775</v>
      </c>
      <c r="D21" s="175" t="s">
        <v>663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265</v>
      </c>
      <c r="T21" s="179" t="s">
        <v>246</v>
      </c>
      <c r="U21" s="158">
        <v>0</v>
      </c>
      <c r="V21" s="158">
        <f>ROUND(E21*U21,2)</f>
        <v>0</v>
      </c>
      <c r="W21" s="158"/>
      <c r="X21" s="158" t="s">
        <v>921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1202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7</v>
      </c>
      <c r="B23" s="174" t="s">
        <v>1776</v>
      </c>
      <c r="C23" s="184" t="s">
        <v>1777</v>
      </c>
      <c r="D23" s="175" t="s">
        <v>663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265</v>
      </c>
      <c r="T23" s="179" t="s">
        <v>246</v>
      </c>
      <c r="U23" s="158">
        <v>0</v>
      </c>
      <c r="V23" s="158">
        <f>ROUND(E23*U23,2)</f>
        <v>0</v>
      </c>
      <c r="W23" s="158"/>
      <c r="X23" s="158" t="s">
        <v>921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1202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8</v>
      </c>
      <c r="B25" s="174" t="s">
        <v>1778</v>
      </c>
      <c r="C25" s="184" t="s">
        <v>1779</v>
      </c>
      <c r="D25" s="175" t="s">
        <v>663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265</v>
      </c>
      <c r="T25" s="179" t="s">
        <v>246</v>
      </c>
      <c r="U25" s="158">
        <v>0</v>
      </c>
      <c r="V25" s="158">
        <f>ROUND(E25*U25,2)</f>
        <v>0</v>
      </c>
      <c r="W25" s="158"/>
      <c r="X25" s="158" t="s">
        <v>921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1202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9</v>
      </c>
      <c r="B27" s="174" t="s">
        <v>1780</v>
      </c>
      <c r="C27" s="184" t="s">
        <v>1781</v>
      </c>
      <c r="D27" s="175" t="s">
        <v>663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265</v>
      </c>
      <c r="T27" s="179" t="s">
        <v>246</v>
      </c>
      <c r="U27" s="158">
        <v>0</v>
      </c>
      <c r="V27" s="158">
        <f>ROUND(E27*U27,2)</f>
        <v>0</v>
      </c>
      <c r="W27" s="158"/>
      <c r="X27" s="158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3">
        <v>10</v>
      </c>
      <c r="B29" s="174" t="s">
        <v>1782</v>
      </c>
      <c r="C29" s="184" t="s">
        <v>1783</v>
      </c>
      <c r="D29" s="175" t="s">
        <v>663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265</v>
      </c>
      <c r="T29" s="179" t="s">
        <v>246</v>
      </c>
      <c r="U29" s="158">
        <v>0</v>
      </c>
      <c r="V29" s="158">
        <f>ROUND(E29*U29,2)</f>
        <v>0</v>
      </c>
      <c r="W29" s="158"/>
      <c r="X29" s="158" t="s">
        <v>921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1202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251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11</v>
      </c>
      <c r="B31" s="174" t="s">
        <v>1784</v>
      </c>
      <c r="C31" s="184" t="s">
        <v>1785</v>
      </c>
      <c r="D31" s="175" t="s">
        <v>663</v>
      </c>
      <c r="E31" s="176">
        <v>2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265</v>
      </c>
      <c r="T31" s="179" t="s">
        <v>246</v>
      </c>
      <c r="U31" s="158">
        <v>0</v>
      </c>
      <c r="V31" s="158">
        <f>ROUND(E31*U31,2)</f>
        <v>0</v>
      </c>
      <c r="W31" s="158"/>
      <c r="X31" s="158" t="s">
        <v>921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1202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251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12</v>
      </c>
      <c r="B33" s="174" t="s">
        <v>1786</v>
      </c>
      <c r="C33" s="184" t="s">
        <v>1787</v>
      </c>
      <c r="D33" s="175" t="s">
        <v>663</v>
      </c>
      <c r="E33" s="176">
        <v>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265</v>
      </c>
      <c r="T33" s="179" t="s">
        <v>246</v>
      </c>
      <c r="U33" s="158">
        <v>0</v>
      </c>
      <c r="V33" s="158">
        <f>ROUND(E33*U33,2)</f>
        <v>0</v>
      </c>
      <c r="W33" s="158"/>
      <c r="X33" s="158" t="s">
        <v>921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1202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251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13</v>
      </c>
      <c r="B35" s="174" t="s">
        <v>1788</v>
      </c>
      <c r="C35" s="184" t="s">
        <v>1789</v>
      </c>
      <c r="D35" s="175" t="s">
        <v>663</v>
      </c>
      <c r="E35" s="176">
        <v>6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265</v>
      </c>
      <c r="T35" s="179" t="s">
        <v>246</v>
      </c>
      <c r="U35" s="158">
        <v>0</v>
      </c>
      <c r="V35" s="158">
        <f>ROUND(E35*U35,2)</f>
        <v>0</v>
      </c>
      <c r="W35" s="158"/>
      <c r="X35" s="158" t="s">
        <v>921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1202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14</v>
      </c>
      <c r="B37" s="174" t="s">
        <v>1790</v>
      </c>
      <c r="C37" s="184" t="s">
        <v>1791</v>
      </c>
      <c r="D37" s="175" t="s">
        <v>989</v>
      </c>
      <c r="E37" s="176">
        <v>20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265</v>
      </c>
      <c r="T37" s="179" t="s">
        <v>246</v>
      </c>
      <c r="U37" s="158">
        <v>0</v>
      </c>
      <c r="V37" s="158">
        <f>ROUND(E37*U37,2)</f>
        <v>0</v>
      </c>
      <c r="W37" s="158"/>
      <c r="X37" s="158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15</v>
      </c>
      <c r="B39" s="174" t="s">
        <v>1792</v>
      </c>
      <c r="C39" s="184" t="s">
        <v>1793</v>
      </c>
      <c r="D39" s="175" t="s">
        <v>989</v>
      </c>
      <c r="E39" s="176">
        <v>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265</v>
      </c>
      <c r="T39" s="179" t="s">
        <v>246</v>
      </c>
      <c r="U39" s="158">
        <v>0</v>
      </c>
      <c r="V39" s="158">
        <f>ROUND(E39*U39,2)</f>
        <v>0</v>
      </c>
      <c r="W39" s="158"/>
      <c r="X39" s="158" t="s">
        <v>921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1202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1794</v>
      </c>
      <c r="C41" s="184" t="s">
        <v>1795</v>
      </c>
      <c r="D41" s="175" t="s">
        <v>989</v>
      </c>
      <c r="E41" s="176">
        <v>10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265</v>
      </c>
      <c r="T41" s="179" t="s">
        <v>246</v>
      </c>
      <c r="U41" s="158">
        <v>0</v>
      </c>
      <c r="V41" s="158">
        <f>ROUND(E41*U41,2)</f>
        <v>0</v>
      </c>
      <c r="W41" s="158"/>
      <c r="X41" s="158" t="s">
        <v>921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1202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17</v>
      </c>
      <c r="B43" s="174" t="s">
        <v>1796</v>
      </c>
      <c r="C43" s="184" t="s">
        <v>1797</v>
      </c>
      <c r="D43" s="175" t="s">
        <v>989</v>
      </c>
      <c r="E43" s="176">
        <v>18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265</v>
      </c>
      <c r="T43" s="179" t="s">
        <v>246</v>
      </c>
      <c r="U43" s="158">
        <v>0</v>
      </c>
      <c r="V43" s="158">
        <f>ROUND(E43*U43,2)</f>
        <v>0</v>
      </c>
      <c r="W43" s="158"/>
      <c r="X43" s="158" t="s">
        <v>921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1202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18</v>
      </c>
      <c r="B45" s="174" t="s">
        <v>1798</v>
      </c>
      <c r="C45" s="184" t="s">
        <v>1799</v>
      </c>
      <c r="D45" s="175" t="s">
        <v>989</v>
      </c>
      <c r="E45" s="176">
        <v>16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921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1202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19</v>
      </c>
      <c r="B47" s="174" t="s">
        <v>1800</v>
      </c>
      <c r="C47" s="184" t="s">
        <v>1801</v>
      </c>
      <c r="D47" s="175" t="s">
        <v>989</v>
      </c>
      <c r="E47" s="176">
        <v>14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265</v>
      </c>
      <c r="T47" s="179" t="s">
        <v>246</v>
      </c>
      <c r="U47" s="158">
        <v>0</v>
      </c>
      <c r="V47" s="158">
        <f>ROUND(E47*U47,2)</f>
        <v>0</v>
      </c>
      <c r="W47" s="158"/>
      <c r="X47" s="158" t="s">
        <v>921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1202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1" t="s">
        <v>1802</v>
      </c>
      <c r="D48" s="252"/>
      <c r="E48" s="252"/>
      <c r="F48" s="252"/>
      <c r="G48" s="252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5"/>
      <c r="D49" s="246"/>
      <c r="E49" s="246"/>
      <c r="F49" s="246"/>
      <c r="G49" s="24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251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3">
        <v>20</v>
      </c>
      <c r="B50" s="174" t="s">
        <v>1803</v>
      </c>
      <c r="C50" s="184" t="s">
        <v>1804</v>
      </c>
      <c r="D50" s="175" t="s">
        <v>989</v>
      </c>
      <c r="E50" s="176">
        <v>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265</v>
      </c>
      <c r="T50" s="179" t="s">
        <v>246</v>
      </c>
      <c r="U50" s="158">
        <v>0</v>
      </c>
      <c r="V50" s="158">
        <f>ROUND(E50*U50,2)</f>
        <v>0</v>
      </c>
      <c r="W50" s="158"/>
      <c r="X50" s="158" t="s">
        <v>921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1202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251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21</v>
      </c>
      <c r="B52" s="174" t="s">
        <v>1805</v>
      </c>
      <c r="C52" s="184" t="s">
        <v>1806</v>
      </c>
      <c r="D52" s="175" t="s">
        <v>989</v>
      </c>
      <c r="E52" s="176">
        <v>48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265</v>
      </c>
      <c r="T52" s="179" t="s">
        <v>246</v>
      </c>
      <c r="U52" s="158">
        <v>0</v>
      </c>
      <c r="V52" s="158">
        <f>ROUND(E52*U52,2)</f>
        <v>0</v>
      </c>
      <c r="W52" s="158"/>
      <c r="X52" s="158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349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22</v>
      </c>
      <c r="B54" s="174" t="s">
        <v>1807</v>
      </c>
      <c r="C54" s="184" t="s">
        <v>1808</v>
      </c>
      <c r="D54" s="175" t="s">
        <v>934</v>
      </c>
      <c r="E54" s="176">
        <v>95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265</v>
      </c>
      <c r="T54" s="179" t="s">
        <v>246</v>
      </c>
      <c r="U54" s="158">
        <v>0</v>
      </c>
      <c r="V54" s="158">
        <f>ROUND(E54*U54,2)</f>
        <v>0</v>
      </c>
      <c r="W54" s="158"/>
      <c r="X54" s="158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3">
        <v>23</v>
      </c>
      <c r="B56" s="174" t="s">
        <v>1809</v>
      </c>
      <c r="C56" s="184" t="s">
        <v>1810</v>
      </c>
      <c r="D56" s="175" t="s">
        <v>308</v>
      </c>
      <c r="E56" s="176">
        <v>90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265</v>
      </c>
      <c r="T56" s="179" t="s">
        <v>246</v>
      </c>
      <c r="U56" s="158">
        <v>0</v>
      </c>
      <c r="V56" s="158">
        <f>ROUND(E56*U56,2)</f>
        <v>0</v>
      </c>
      <c r="W56" s="158"/>
      <c r="X56" s="158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3">
        <v>24</v>
      </c>
      <c r="B58" s="174" t="s">
        <v>1811</v>
      </c>
      <c r="C58" s="184" t="s">
        <v>1812</v>
      </c>
      <c r="D58" s="175" t="s">
        <v>373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265</v>
      </c>
      <c r="T58" s="179" t="s">
        <v>246</v>
      </c>
      <c r="U58" s="158">
        <v>0</v>
      </c>
      <c r="V58" s="158">
        <f>ROUND(E58*U58,2)</f>
        <v>0</v>
      </c>
      <c r="W58" s="158"/>
      <c r="X58" s="158" t="s">
        <v>304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251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25</v>
      </c>
      <c r="B60" s="174" t="s">
        <v>1813</v>
      </c>
      <c r="C60" s="184" t="s">
        <v>1814</v>
      </c>
      <c r="D60" s="175" t="s">
        <v>373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265</v>
      </c>
      <c r="T60" s="179" t="s">
        <v>246</v>
      </c>
      <c r="U60" s="158">
        <v>0</v>
      </c>
      <c r="V60" s="158">
        <f>ROUND(E60*U60,2)</f>
        <v>0</v>
      </c>
      <c r="W60" s="158"/>
      <c r="X60" s="158" t="s">
        <v>304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251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50" t="s">
        <v>240</v>
      </c>
      <c r="B62" s="151" t="s">
        <v>176</v>
      </c>
      <c r="C62" s="187" t="s">
        <v>177</v>
      </c>
      <c r="D62" s="169"/>
      <c r="E62" s="170"/>
      <c r="F62" s="171"/>
      <c r="G62" s="171">
        <f>SUMIF(AG63:AG98,"&lt;&gt;NOR",G63:G98)</f>
        <v>0</v>
      </c>
      <c r="H62" s="171"/>
      <c r="I62" s="171">
        <f>SUM(I63:I98)</f>
        <v>0</v>
      </c>
      <c r="J62" s="171"/>
      <c r="K62" s="171">
        <f>SUM(K63:K98)</f>
        <v>0</v>
      </c>
      <c r="L62" s="171"/>
      <c r="M62" s="171">
        <f>SUM(M63:M98)</f>
        <v>0</v>
      </c>
      <c r="N62" s="170"/>
      <c r="O62" s="170">
        <f>SUM(O63:O98)</f>
        <v>0</v>
      </c>
      <c r="P62" s="170"/>
      <c r="Q62" s="170">
        <f>SUM(Q63:Q98)</f>
        <v>0</v>
      </c>
      <c r="R62" s="171"/>
      <c r="S62" s="171"/>
      <c r="T62" s="172"/>
      <c r="U62" s="162"/>
      <c r="V62" s="162">
        <f>SUM(V63:V98)</f>
        <v>0</v>
      </c>
      <c r="W62" s="162"/>
      <c r="X62" s="162"/>
      <c r="AG62" t="s">
        <v>241</v>
      </c>
    </row>
    <row r="63" spans="1:60" outlineLevel="1" x14ac:dyDescent="0.2">
      <c r="A63" s="154"/>
      <c r="B63" s="155"/>
      <c r="C63" s="251" t="s">
        <v>1815</v>
      </c>
      <c r="D63" s="252"/>
      <c r="E63" s="252"/>
      <c r="F63" s="252"/>
      <c r="G63" s="252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250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80" t="str">
        <f>C63</f>
        <v>Systém sproměnným průtokem chladiva skládající se z 1ks venkovní kondenzační jednotky a 5 ks vnitřních výparníkových jednotek.</v>
      </c>
      <c r="BB63" s="147"/>
      <c r="BC63" s="147"/>
      <c r="BD63" s="147"/>
      <c r="BE63" s="147"/>
      <c r="BF63" s="147"/>
      <c r="BG63" s="147"/>
      <c r="BH63" s="147"/>
    </row>
    <row r="64" spans="1:60" ht="33.75" outlineLevel="1" x14ac:dyDescent="0.2">
      <c r="A64" s="173">
        <v>26</v>
      </c>
      <c r="B64" s="174" t="s">
        <v>1816</v>
      </c>
      <c r="C64" s="184" t="s">
        <v>1817</v>
      </c>
      <c r="D64" s="175" t="s">
        <v>663</v>
      </c>
      <c r="E64" s="176">
        <v>1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265</v>
      </c>
      <c r="T64" s="179" t="s">
        <v>246</v>
      </c>
      <c r="U64" s="158">
        <v>0</v>
      </c>
      <c r="V64" s="158">
        <f>ROUND(E64*U64,2)</f>
        <v>0</v>
      </c>
      <c r="W64" s="158"/>
      <c r="X64" s="158" t="s">
        <v>921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1202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1" t="s">
        <v>1818</v>
      </c>
      <c r="D65" s="252"/>
      <c r="E65" s="252"/>
      <c r="F65" s="252"/>
      <c r="G65" s="252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250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80" t="str">
        <f>C65</f>
        <v>pracovní rozsah: chlazení -5 až +43°C, vytápění -20 až 15,5°C rozměry:940x320 výška 1345, hmotnost: 104kg, hluk: 51dBA</v>
      </c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5"/>
      <c r="D66" s="246"/>
      <c r="E66" s="246"/>
      <c r="F66" s="246"/>
      <c r="G66" s="246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3">
        <v>27</v>
      </c>
      <c r="B67" s="174" t="s">
        <v>1819</v>
      </c>
      <c r="C67" s="184" t="s">
        <v>1820</v>
      </c>
      <c r="D67" s="175" t="s">
        <v>1771</v>
      </c>
      <c r="E67" s="176">
        <v>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265</v>
      </c>
      <c r="T67" s="179" t="s">
        <v>246</v>
      </c>
      <c r="U67" s="158">
        <v>0</v>
      </c>
      <c r="V67" s="158">
        <f>ROUND(E67*U67,2)</f>
        <v>0</v>
      </c>
      <c r="W67" s="158"/>
      <c r="X67" s="158" t="s">
        <v>304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251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3">
        <v>28</v>
      </c>
      <c r="B69" s="174" t="s">
        <v>1821</v>
      </c>
      <c r="C69" s="184" t="s">
        <v>1822</v>
      </c>
      <c r="D69" s="175" t="s">
        <v>663</v>
      </c>
      <c r="E69" s="176">
        <v>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265</v>
      </c>
      <c r="T69" s="179" t="s">
        <v>246</v>
      </c>
      <c r="U69" s="158">
        <v>0</v>
      </c>
      <c r="V69" s="158">
        <f>ROUND(E69*U69,2)</f>
        <v>0</v>
      </c>
      <c r="W69" s="158"/>
      <c r="X69" s="158" t="s">
        <v>304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349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251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29</v>
      </c>
      <c r="B71" s="174" t="s">
        <v>1823</v>
      </c>
      <c r="C71" s="184" t="s">
        <v>1824</v>
      </c>
      <c r="D71" s="175" t="s">
        <v>663</v>
      </c>
      <c r="E71" s="176">
        <v>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265</v>
      </c>
      <c r="T71" s="179" t="s">
        <v>246</v>
      </c>
      <c r="U71" s="158">
        <v>0</v>
      </c>
      <c r="V71" s="158">
        <f>ROUND(E71*U71,2)</f>
        <v>0</v>
      </c>
      <c r="W71" s="158"/>
      <c r="X71" s="158" t="s">
        <v>304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251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30</v>
      </c>
      <c r="B73" s="174" t="s">
        <v>1825</v>
      </c>
      <c r="C73" s="184" t="s">
        <v>1826</v>
      </c>
      <c r="D73" s="175" t="s">
        <v>663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265</v>
      </c>
      <c r="T73" s="179" t="s">
        <v>246</v>
      </c>
      <c r="U73" s="158">
        <v>0</v>
      </c>
      <c r="V73" s="158">
        <f>ROUND(E73*U73,2)</f>
        <v>0</v>
      </c>
      <c r="W73" s="158"/>
      <c r="X73" s="158" t="s">
        <v>304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349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251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31</v>
      </c>
      <c r="B75" s="174" t="s">
        <v>1827</v>
      </c>
      <c r="C75" s="184" t="s">
        <v>1824</v>
      </c>
      <c r="D75" s="175" t="s">
        <v>663</v>
      </c>
      <c r="E75" s="176">
        <v>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265</v>
      </c>
      <c r="T75" s="179" t="s">
        <v>246</v>
      </c>
      <c r="U75" s="158">
        <v>0</v>
      </c>
      <c r="V75" s="158">
        <f>ROUND(E75*U75,2)</f>
        <v>0</v>
      </c>
      <c r="W75" s="158"/>
      <c r="X75" s="158" t="s">
        <v>304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251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32</v>
      </c>
      <c r="B77" s="174" t="s">
        <v>1828</v>
      </c>
      <c r="C77" s="184" t="s">
        <v>1829</v>
      </c>
      <c r="D77" s="175" t="s">
        <v>663</v>
      </c>
      <c r="E77" s="176">
        <v>3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265</v>
      </c>
      <c r="T77" s="179" t="s">
        <v>246</v>
      </c>
      <c r="U77" s="158">
        <v>0</v>
      </c>
      <c r="V77" s="158">
        <f>ROUND(E77*U77,2)</f>
        <v>0</v>
      </c>
      <c r="W77" s="158"/>
      <c r="X77" s="158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33</v>
      </c>
      <c r="B79" s="174" t="s">
        <v>1830</v>
      </c>
      <c r="C79" s="184" t="s">
        <v>1824</v>
      </c>
      <c r="D79" s="175" t="s">
        <v>663</v>
      </c>
      <c r="E79" s="176">
        <v>3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265</v>
      </c>
      <c r="T79" s="179" t="s">
        <v>246</v>
      </c>
      <c r="U79" s="158">
        <v>0</v>
      </c>
      <c r="V79" s="158">
        <f>ROUND(E79*U79,2)</f>
        <v>0</v>
      </c>
      <c r="W79" s="158"/>
      <c r="X79" s="158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34</v>
      </c>
      <c r="B81" s="174" t="s">
        <v>1831</v>
      </c>
      <c r="C81" s="184" t="s">
        <v>1832</v>
      </c>
      <c r="D81" s="175" t="s">
        <v>989</v>
      </c>
      <c r="E81" s="176">
        <v>38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265</v>
      </c>
      <c r="T81" s="179" t="s">
        <v>246</v>
      </c>
      <c r="U81" s="158">
        <v>0</v>
      </c>
      <c r="V81" s="158">
        <f>ROUND(E81*U81,2)</f>
        <v>0</v>
      </c>
      <c r="W81" s="158"/>
      <c r="X81" s="158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35</v>
      </c>
      <c r="B83" s="174" t="s">
        <v>1833</v>
      </c>
      <c r="C83" s="184" t="s">
        <v>1834</v>
      </c>
      <c r="D83" s="175" t="s">
        <v>989</v>
      </c>
      <c r="E83" s="176">
        <v>23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265</v>
      </c>
      <c r="T83" s="179" t="s">
        <v>246</v>
      </c>
      <c r="U83" s="158">
        <v>0</v>
      </c>
      <c r="V83" s="158">
        <f>ROUND(E83*U83,2)</f>
        <v>0</v>
      </c>
      <c r="W83" s="158"/>
      <c r="X83" s="158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36</v>
      </c>
      <c r="B85" s="174" t="s">
        <v>1835</v>
      </c>
      <c r="C85" s="184" t="s">
        <v>1836</v>
      </c>
      <c r="D85" s="175" t="s">
        <v>989</v>
      </c>
      <c r="E85" s="176">
        <v>18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265</v>
      </c>
      <c r="T85" s="179" t="s">
        <v>246</v>
      </c>
      <c r="U85" s="158">
        <v>0</v>
      </c>
      <c r="V85" s="158">
        <f>ROUND(E85*U85,2)</f>
        <v>0</v>
      </c>
      <c r="W85" s="158"/>
      <c r="X85" s="158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37</v>
      </c>
      <c r="B87" s="174" t="s">
        <v>1837</v>
      </c>
      <c r="C87" s="184" t="s">
        <v>1838</v>
      </c>
      <c r="D87" s="175" t="s">
        <v>989</v>
      </c>
      <c r="E87" s="176">
        <v>58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265</v>
      </c>
      <c r="T87" s="179" t="s">
        <v>246</v>
      </c>
      <c r="U87" s="158">
        <v>0</v>
      </c>
      <c r="V87" s="158">
        <f>ROUND(E87*U87,2)</f>
        <v>0</v>
      </c>
      <c r="W87" s="158"/>
      <c r="X87" s="158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38</v>
      </c>
      <c r="B89" s="174" t="s">
        <v>1839</v>
      </c>
      <c r="C89" s="184" t="s">
        <v>1840</v>
      </c>
      <c r="D89" s="175" t="s">
        <v>989</v>
      </c>
      <c r="E89" s="176">
        <v>18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265</v>
      </c>
      <c r="T89" s="179" t="s">
        <v>246</v>
      </c>
      <c r="U89" s="158">
        <v>0</v>
      </c>
      <c r="V89" s="158">
        <f>ROUND(E89*U89,2)</f>
        <v>0</v>
      </c>
      <c r="W89" s="158"/>
      <c r="X89" s="158" t="s">
        <v>304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251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39</v>
      </c>
      <c r="B91" s="174" t="s">
        <v>1841</v>
      </c>
      <c r="C91" s="184" t="s">
        <v>1842</v>
      </c>
      <c r="D91" s="175" t="s">
        <v>934</v>
      </c>
      <c r="E91" s="176">
        <v>3.2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265</v>
      </c>
      <c r="T91" s="179" t="s">
        <v>246</v>
      </c>
      <c r="U91" s="158">
        <v>0</v>
      </c>
      <c r="V91" s="158">
        <f>ROUND(E91*U91,2)</f>
        <v>0</v>
      </c>
      <c r="W91" s="158"/>
      <c r="X91" s="158" t="s">
        <v>304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251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40</v>
      </c>
      <c r="B93" s="174" t="s">
        <v>1843</v>
      </c>
      <c r="C93" s="184" t="s">
        <v>1844</v>
      </c>
      <c r="D93" s="175" t="s">
        <v>663</v>
      </c>
      <c r="E93" s="176">
        <v>4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265</v>
      </c>
      <c r="T93" s="179" t="s">
        <v>246</v>
      </c>
      <c r="U93" s="158">
        <v>0</v>
      </c>
      <c r="V93" s="158">
        <f>ROUND(E93*U93,2)</f>
        <v>0</v>
      </c>
      <c r="W93" s="158"/>
      <c r="X93" s="158" t="s">
        <v>921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1202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251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3">
        <v>41</v>
      </c>
      <c r="B95" s="174" t="s">
        <v>1845</v>
      </c>
      <c r="C95" s="184" t="s">
        <v>1846</v>
      </c>
      <c r="D95" s="175" t="s">
        <v>989</v>
      </c>
      <c r="E95" s="176">
        <v>65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265</v>
      </c>
      <c r="T95" s="179" t="s">
        <v>246</v>
      </c>
      <c r="U95" s="158">
        <v>0</v>
      </c>
      <c r="V95" s="158">
        <f>ROUND(E95*U95,2)</f>
        <v>0</v>
      </c>
      <c r="W95" s="158"/>
      <c r="X95" s="158" t="s">
        <v>921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1202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251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3">
        <v>42</v>
      </c>
      <c r="B97" s="174" t="s">
        <v>1847</v>
      </c>
      <c r="C97" s="184" t="s">
        <v>1848</v>
      </c>
      <c r="D97" s="175" t="s">
        <v>934</v>
      </c>
      <c r="E97" s="176">
        <v>75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265</v>
      </c>
      <c r="T97" s="179" t="s">
        <v>246</v>
      </c>
      <c r="U97" s="158">
        <v>0</v>
      </c>
      <c r="V97" s="158">
        <f>ROUND(E97*U97,2)</f>
        <v>0</v>
      </c>
      <c r="W97" s="158"/>
      <c r="X97" s="158" t="s">
        <v>304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349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9"/>
      <c r="D98" s="250"/>
      <c r="E98" s="250"/>
      <c r="F98" s="250"/>
      <c r="G98" s="250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251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3" t="s">
        <v>240</v>
      </c>
      <c r="B99" s="164" t="s">
        <v>184</v>
      </c>
      <c r="C99" s="183" t="s">
        <v>185</v>
      </c>
      <c r="D99" s="165"/>
      <c r="E99" s="166"/>
      <c r="F99" s="167"/>
      <c r="G99" s="167">
        <f>SUMIF(AG100:AG118,"&lt;&gt;NOR",G100:G118)</f>
        <v>0</v>
      </c>
      <c r="H99" s="167"/>
      <c r="I99" s="167">
        <f>SUM(I100:I118)</f>
        <v>0</v>
      </c>
      <c r="J99" s="167"/>
      <c r="K99" s="167">
        <f>SUM(K100:K118)</f>
        <v>0</v>
      </c>
      <c r="L99" s="167"/>
      <c r="M99" s="167">
        <f>SUM(M100:M118)</f>
        <v>0</v>
      </c>
      <c r="N99" s="166"/>
      <c r="O99" s="166">
        <f>SUM(O100:O118)</f>
        <v>0</v>
      </c>
      <c r="P99" s="166"/>
      <c r="Q99" s="166">
        <f>SUM(Q100:Q118)</f>
        <v>0</v>
      </c>
      <c r="R99" s="167"/>
      <c r="S99" s="167"/>
      <c r="T99" s="168"/>
      <c r="U99" s="162"/>
      <c r="V99" s="162">
        <f>SUM(V100:V118)</f>
        <v>0</v>
      </c>
      <c r="W99" s="162"/>
      <c r="X99" s="162"/>
      <c r="AG99" t="s">
        <v>241</v>
      </c>
    </row>
    <row r="100" spans="1:60" ht="22.5" outlineLevel="1" x14ac:dyDescent="0.2">
      <c r="A100" s="173">
        <v>43</v>
      </c>
      <c r="B100" s="174" t="s">
        <v>1849</v>
      </c>
      <c r="C100" s="184" t="s">
        <v>1850</v>
      </c>
      <c r="D100" s="175" t="s">
        <v>663</v>
      </c>
      <c r="E100" s="176">
        <v>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265</v>
      </c>
      <c r="T100" s="179" t="s">
        <v>246</v>
      </c>
      <c r="U100" s="158">
        <v>0</v>
      </c>
      <c r="V100" s="158">
        <f>ROUND(E100*U100,2)</f>
        <v>0</v>
      </c>
      <c r="W100" s="158"/>
      <c r="X100" s="158" t="s">
        <v>921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1202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1" t="s">
        <v>1920</v>
      </c>
      <c r="D101" s="252"/>
      <c r="E101" s="252"/>
      <c r="F101" s="252"/>
      <c r="G101" s="252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250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7" t="s">
        <v>1851</v>
      </c>
      <c r="D102" s="248"/>
      <c r="E102" s="248"/>
      <c r="F102" s="248"/>
      <c r="G102" s="24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250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7" t="s">
        <v>1852</v>
      </c>
      <c r="D103" s="248"/>
      <c r="E103" s="248"/>
      <c r="F103" s="248"/>
      <c r="G103" s="24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250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251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3.75" outlineLevel="1" x14ac:dyDescent="0.2">
      <c r="A105" s="173">
        <v>44</v>
      </c>
      <c r="B105" s="174" t="s">
        <v>1853</v>
      </c>
      <c r="C105" s="184" t="s">
        <v>1820</v>
      </c>
      <c r="D105" s="175" t="s">
        <v>663</v>
      </c>
      <c r="E105" s="176">
        <v>2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265</v>
      </c>
      <c r="T105" s="179" t="s">
        <v>246</v>
      </c>
      <c r="U105" s="158">
        <v>0</v>
      </c>
      <c r="V105" s="158">
        <f>ROUND(E105*U105,2)</f>
        <v>0</v>
      </c>
      <c r="W105" s="158"/>
      <c r="X105" s="158" t="s">
        <v>304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349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9"/>
      <c r="D106" s="250"/>
      <c r="E106" s="250"/>
      <c r="F106" s="250"/>
      <c r="G106" s="250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251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3">
        <v>45</v>
      </c>
      <c r="B107" s="174" t="s">
        <v>1854</v>
      </c>
      <c r="C107" s="184" t="s">
        <v>1855</v>
      </c>
      <c r="D107" s="175" t="s">
        <v>663</v>
      </c>
      <c r="E107" s="176">
        <v>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6">
        <v>0</v>
      </c>
      <c r="O107" s="176">
        <f>ROUND(E107*N107,2)</f>
        <v>0</v>
      </c>
      <c r="P107" s="176">
        <v>0</v>
      </c>
      <c r="Q107" s="176">
        <f>ROUND(E107*P107,2)</f>
        <v>0</v>
      </c>
      <c r="R107" s="178"/>
      <c r="S107" s="178" t="s">
        <v>265</v>
      </c>
      <c r="T107" s="179" t="s">
        <v>246</v>
      </c>
      <c r="U107" s="158">
        <v>0</v>
      </c>
      <c r="V107" s="158">
        <f>ROUND(E107*U107,2)</f>
        <v>0</v>
      </c>
      <c r="W107" s="158"/>
      <c r="X107" s="158" t="s">
        <v>304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349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9"/>
      <c r="D108" s="250"/>
      <c r="E108" s="250"/>
      <c r="F108" s="250"/>
      <c r="G108" s="250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251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46</v>
      </c>
      <c r="B109" s="174" t="s">
        <v>1856</v>
      </c>
      <c r="C109" s="184" t="s">
        <v>1857</v>
      </c>
      <c r="D109" s="175" t="s">
        <v>989</v>
      </c>
      <c r="E109" s="176">
        <v>95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265</v>
      </c>
      <c r="T109" s="179" t="s">
        <v>246</v>
      </c>
      <c r="U109" s="158">
        <v>0</v>
      </c>
      <c r="V109" s="158">
        <f>ROUND(E109*U109,2)</f>
        <v>0</v>
      </c>
      <c r="W109" s="158"/>
      <c r="X109" s="158" t="s">
        <v>304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9"/>
      <c r="D110" s="250"/>
      <c r="E110" s="250"/>
      <c r="F110" s="250"/>
      <c r="G110" s="250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251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3">
        <v>47</v>
      </c>
      <c r="B111" s="174" t="s">
        <v>1858</v>
      </c>
      <c r="C111" s="184" t="s">
        <v>1859</v>
      </c>
      <c r="D111" s="175" t="s">
        <v>989</v>
      </c>
      <c r="E111" s="176">
        <v>95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6">
        <v>0</v>
      </c>
      <c r="O111" s="176">
        <f>ROUND(E111*N111,2)</f>
        <v>0</v>
      </c>
      <c r="P111" s="176">
        <v>0</v>
      </c>
      <c r="Q111" s="176">
        <f>ROUND(E111*P111,2)</f>
        <v>0</v>
      </c>
      <c r="R111" s="178"/>
      <c r="S111" s="178" t="s">
        <v>265</v>
      </c>
      <c r="T111" s="179" t="s">
        <v>246</v>
      </c>
      <c r="U111" s="158">
        <v>0</v>
      </c>
      <c r="V111" s="158">
        <f>ROUND(E111*U111,2)</f>
        <v>0</v>
      </c>
      <c r="W111" s="158"/>
      <c r="X111" s="158" t="s">
        <v>304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349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9"/>
      <c r="D112" s="250"/>
      <c r="E112" s="250"/>
      <c r="F112" s="250"/>
      <c r="G112" s="250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251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48</v>
      </c>
      <c r="B113" s="174" t="s">
        <v>1860</v>
      </c>
      <c r="C113" s="184" t="s">
        <v>1861</v>
      </c>
      <c r="D113" s="175" t="s">
        <v>989</v>
      </c>
      <c r="E113" s="176">
        <v>95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265</v>
      </c>
      <c r="T113" s="179" t="s">
        <v>246</v>
      </c>
      <c r="U113" s="158">
        <v>0</v>
      </c>
      <c r="V113" s="158">
        <f>ROUND(E113*U113,2)</f>
        <v>0</v>
      </c>
      <c r="W113" s="158"/>
      <c r="X113" s="158" t="s">
        <v>304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349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251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49</v>
      </c>
      <c r="B115" s="174" t="s">
        <v>1862</v>
      </c>
      <c r="C115" s="184" t="s">
        <v>1842</v>
      </c>
      <c r="D115" s="175" t="s">
        <v>1771</v>
      </c>
      <c r="E115" s="176">
        <v>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265</v>
      </c>
      <c r="T115" s="179" t="s">
        <v>246</v>
      </c>
      <c r="U115" s="158">
        <v>0</v>
      </c>
      <c r="V115" s="158">
        <f>ROUND(E115*U115,2)</f>
        <v>0</v>
      </c>
      <c r="W115" s="158"/>
      <c r="X115" s="158" t="s">
        <v>304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9"/>
      <c r="D116" s="250"/>
      <c r="E116" s="250"/>
      <c r="F116" s="250"/>
      <c r="G116" s="250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251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50</v>
      </c>
      <c r="B117" s="174" t="s">
        <v>1863</v>
      </c>
      <c r="C117" s="184" t="s">
        <v>1864</v>
      </c>
      <c r="D117" s="175" t="s">
        <v>934</v>
      </c>
      <c r="E117" s="176">
        <v>45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0</v>
      </c>
      <c r="O117" s="176">
        <f>ROUND(E117*N117,2)</f>
        <v>0</v>
      </c>
      <c r="P117" s="176">
        <v>0</v>
      </c>
      <c r="Q117" s="176">
        <f>ROUND(E117*P117,2)</f>
        <v>0</v>
      </c>
      <c r="R117" s="178"/>
      <c r="S117" s="178" t="s">
        <v>265</v>
      </c>
      <c r="T117" s="179" t="s">
        <v>246</v>
      </c>
      <c r="U117" s="158">
        <v>0</v>
      </c>
      <c r="V117" s="158">
        <f>ROUND(E117*U117,2)</f>
        <v>0</v>
      </c>
      <c r="W117" s="158"/>
      <c r="X117" s="158" t="s">
        <v>304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349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9"/>
      <c r="D118" s="250"/>
      <c r="E118" s="250"/>
      <c r="F118" s="250"/>
      <c r="G118" s="250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251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x14ac:dyDescent="0.2">
      <c r="A119" s="150" t="s">
        <v>240</v>
      </c>
      <c r="B119" s="151" t="s">
        <v>193</v>
      </c>
      <c r="C119" s="187" t="s">
        <v>194</v>
      </c>
      <c r="D119" s="169"/>
      <c r="E119" s="170"/>
      <c r="F119" s="171"/>
      <c r="G119" s="171">
        <f>SUMIF(AG120:AG122,"&lt;&gt;NOR",G120:G122)</f>
        <v>0</v>
      </c>
      <c r="H119" s="171"/>
      <c r="I119" s="171">
        <f>SUM(I120:I122)</f>
        <v>0</v>
      </c>
      <c r="J119" s="171"/>
      <c r="K119" s="171">
        <f>SUM(K120:K122)</f>
        <v>0</v>
      </c>
      <c r="L119" s="171"/>
      <c r="M119" s="171">
        <f>SUM(M120:M122)</f>
        <v>0</v>
      </c>
      <c r="N119" s="170"/>
      <c r="O119" s="170">
        <f>SUM(O120:O122)</f>
        <v>0</v>
      </c>
      <c r="P119" s="170"/>
      <c r="Q119" s="170">
        <f>SUM(Q120:Q122)</f>
        <v>0</v>
      </c>
      <c r="R119" s="171"/>
      <c r="S119" s="171"/>
      <c r="T119" s="172"/>
      <c r="U119" s="162"/>
      <c r="V119" s="162">
        <f>SUM(V120:V122)</f>
        <v>0</v>
      </c>
      <c r="W119" s="162"/>
      <c r="X119" s="162"/>
      <c r="AG119" t="s">
        <v>241</v>
      </c>
    </row>
    <row r="120" spans="1:60" ht="22.5" outlineLevel="1" x14ac:dyDescent="0.2">
      <c r="A120" s="154"/>
      <c r="B120" s="155"/>
      <c r="C120" s="251" t="s">
        <v>1865</v>
      </c>
      <c r="D120" s="252"/>
      <c r="E120" s="252"/>
      <c r="F120" s="252"/>
      <c r="G120" s="252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250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80" t="str">
        <f>C120</f>
        <v>Protipožární ucpávky potrubí procházející požárně dělící konstrukcí dle ČSN 730802 s odolností shodnou s odolností stavební konstrukce, nejvýše však 90 min.</v>
      </c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3">
        <v>51</v>
      </c>
      <c r="B121" s="174" t="s">
        <v>1866</v>
      </c>
      <c r="C121" s="184" t="s">
        <v>1867</v>
      </c>
      <c r="D121" s="175" t="s">
        <v>663</v>
      </c>
      <c r="E121" s="176">
        <v>6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265</v>
      </c>
      <c r="T121" s="179" t="s">
        <v>246</v>
      </c>
      <c r="U121" s="158">
        <v>0</v>
      </c>
      <c r="V121" s="158">
        <f>ROUND(E121*U121,2)</f>
        <v>0</v>
      </c>
      <c r="W121" s="158"/>
      <c r="X121" s="158" t="s">
        <v>304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349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9"/>
      <c r="D122" s="250"/>
      <c r="E122" s="250"/>
      <c r="F122" s="250"/>
      <c r="G122" s="250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251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240</v>
      </c>
      <c r="B123" s="164" t="s">
        <v>198</v>
      </c>
      <c r="C123" s="183" t="s">
        <v>199</v>
      </c>
      <c r="D123" s="165"/>
      <c r="E123" s="166"/>
      <c r="F123" s="167"/>
      <c r="G123" s="167">
        <f>SUMIF(AG124:AG176,"&lt;&gt;NOR",G124:G176)</f>
        <v>0</v>
      </c>
      <c r="H123" s="167"/>
      <c r="I123" s="167">
        <f>SUM(I124:I176)</f>
        <v>0</v>
      </c>
      <c r="J123" s="167"/>
      <c r="K123" s="167">
        <f>SUM(K124:K176)</f>
        <v>0</v>
      </c>
      <c r="L123" s="167"/>
      <c r="M123" s="167">
        <f>SUM(M124:M176)</f>
        <v>0</v>
      </c>
      <c r="N123" s="166"/>
      <c r="O123" s="166">
        <f>SUM(O124:O176)</f>
        <v>0</v>
      </c>
      <c r="P123" s="166"/>
      <c r="Q123" s="166">
        <f>SUM(Q124:Q176)</f>
        <v>0</v>
      </c>
      <c r="R123" s="167"/>
      <c r="S123" s="167"/>
      <c r="T123" s="168"/>
      <c r="U123" s="162"/>
      <c r="V123" s="162">
        <f>SUM(V124:V176)</f>
        <v>0</v>
      </c>
      <c r="W123" s="162"/>
      <c r="X123" s="162"/>
      <c r="AG123" t="s">
        <v>241</v>
      </c>
    </row>
    <row r="124" spans="1:60" ht="33.75" outlineLevel="1" x14ac:dyDescent="0.2">
      <c r="A124" s="173">
        <v>52</v>
      </c>
      <c r="B124" s="174" t="s">
        <v>1868</v>
      </c>
      <c r="C124" s="184" t="s">
        <v>1869</v>
      </c>
      <c r="D124" s="175" t="s">
        <v>296</v>
      </c>
      <c r="E124" s="176">
        <v>16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265</v>
      </c>
      <c r="T124" s="179" t="s">
        <v>246</v>
      </c>
      <c r="U124" s="158">
        <v>0</v>
      </c>
      <c r="V124" s="158">
        <f>ROUND(E124*U124,2)</f>
        <v>0</v>
      </c>
      <c r="W124" s="158"/>
      <c r="X124" s="158" t="s">
        <v>304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349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1" t="s">
        <v>1870</v>
      </c>
      <c r="D125" s="252"/>
      <c r="E125" s="252"/>
      <c r="F125" s="252"/>
      <c r="G125" s="252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250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7" t="s">
        <v>1871</v>
      </c>
      <c r="D126" s="248"/>
      <c r="E126" s="248"/>
      <c r="F126" s="248"/>
      <c r="G126" s="24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250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7" t="s">
        <v>1872</v>
      </c>
      <c r="D127" s="248"/>
      <c r="E127" s="248"/>
      <c r="F127" s="248"/>
      <c r="G127" s="24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250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54"/>
      <c r="B128" s="155"/>
      <c r="C128" s="247" t="s">
        <v>1873</v>
      </c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250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80" t="str">
        <f>C128</f>
        <v>-spuštění a vypojení zařízení oprávněným pracovníkem předmětné profese ustanoveným -objednatelem, a to v rozsahu potřebném pro provedení zkoušek</v>
      </c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7" t="s">
        <v>1874</v>
      </c>
      <c r="D129" s="248"/>
      <c r="E129" s="248"/>
      <c r="F129" s="248"/>
      <c r="G129" s="24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250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247" t="s">
        <v>1873</v>
      </c>
      <c r="D130" s="248"/>
      <c r="E130" s="248"/>
      <c r="F130" s="248"/>
      <c r="G130" s="24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250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80" t="str">
        <f>C130</f>
        <v>-spuštění a vypojení zařízení oprávněným pracovníkem předmětné profese ustanoveným -objednatelem, a to v rozsahu potřebném pro provedení zkoušek</v>
      </c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7" t="s">
        <v>1875</v>
      </c>
      <c r="D131" s="248"/>
      <c r="E131" s="248"/>
      <c r="F131" s="248"/>
      <c r="G131" s="24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250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7" t="s">
        <v>1876</v>
      </c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250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7" t="s">
        <v>1877</v>
      </c>
      <c r="D133" s="248"/>
      <c r="E133" s="248"/>
      <c r="F133" s="248"/>
      <c r="G133" s="24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250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7" t="s">
        <v>1878</v>
      </c>
      <c r="D134" s="248"/>
      <c r="E134" s="248"/>
      <c r="F134" s="248"/>
      <c r="G134" s="24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250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7" t="s">
        <v>1879</v>
      </c>
      <c r="D135" s="248"/>
      <c r="E135" s="248"/>
      <c r="F135" s="248"/>
      <c r="G135" s="24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250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7" t="s">
        <v>1880</v>
      </c>
      <c r="D136" s="248"/>
      <c r="E136" s="248"/>
      <c r="F136" s="248"/>
      <c r="G136" s="24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250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7" t="s">
        <v>1881</v>
      </c>
      <c r="D137" s="248"/>
      <c r="E137" s="248"/>
      <c r="F137" s="248"/>
      <c r="G137" s="24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250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7" t="s">
        <v>1882</v>
      </c>
      <c r="D138" s="248"/>
      <c r="E138" s="248"/>
      <c r="F138" s="248"/>
      <c r="G138" s="24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250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7" t="s">
        <v>1883</v>
      </c>
      <c r="D139" s="248"/>
      <c r="E139" s="248"/>
      <c r="F139" s="248"/>
      <c r="G139" s="24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250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7" t="s">
        <v>1884</v>
      </c>
      <c r="D140" s="248"/>
      <c r="E140" s="248"/>
      <c r="F140" s="248"/>
      <c r="G140" s="24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250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7" t="s">
        <v>1885</v>
      </c>
      <c r="D141" s="248"/>
      <c r="E141" s="248"/>
      <c r="F141" s="248"/>
      <c r="G141" s="24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250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7" t="s">
        <v>1886</v>
      </c>
      <c r="D142" s="248"/>
      <c r="E142" s="248"/>
      <c r="F142" s="248"/>
      <c r="G142" s="24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250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7" t="s">
        <v>1887</v>
      </c>
      <c r="D143" s="248"/>
      <c r="E143" s="248"/>
      <c r="F143" s="248"/>
      <c r="G143" s="24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250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7" t="s">
        <v>1888</v>
      </c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250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7" t="s">
        <v>1889</v>
      </c>
      <c r="D145" s="248"/>
      <c r="E145" s="248"/>
      <c r="F145" s="248"/>
      <c r="G145" s="24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250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7" t="s">
        <v>1890</v>
      </c>
      <c r="D146" s="248"/>
      <c r="E146" s="248"/>
      <c r="F146" s="248"/>
      <c r="G146" s="24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250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7" t="s">
        <v>1891</v>
      </c>
      <c r="D147" s="248"/>
      <c r="E147" s="248"/>
      <c r="F147" s="248"/>
      <c r="G147" s="24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250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7" t="s">
        <v>1892</v>
      </c>
      <c r="D148" s="248"/>
      <c r="E148" s="248"/>
      <c r="F148" s="248"/>
      <c r="G148" s="24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250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7" t="s">
        <v>1893</v>
      </c>
      <c r="D149" s="248"/>
      <c r="E149" s="248"/>
      <c r="F149" s="248"/>
      <c r="G149" s="24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250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7" t="s">
        <v>1894</v>
      </c>
      <c r="D150" s="248"/>
      <c r="E150" s="248"/>
      <c r="F150" s="248"/>
      <c r="G150" s="24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250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7" t="s">
        <v>1895</v>
      </c>
      <c r="D151" s="248"/>
      <c r="E151" s="248"/>
      <c r="F151" s="248"/>
      <c r="G151" s="24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250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7" t="s">
        <v>1896</v>
      </c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250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7" t="s">
        <v>1897</v>
      </c>
      <c r="D153" s="248"/>
      <c r="E153" s="248"/>
      <c r="F153" s="248"/>
      <c r="G153" s="24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250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7" t="s">
        <v>1898</v>
      </c>
      <c r="D154" s="248"/>
      <c r="E154" s="248"/>
      <c r="F154" s="248"/>
      <c r="G154" s="24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250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7" t="s">
        <v>1899</v>
      </c>
      <c r="D155" s="248"/>
      <c r="E155" s="248"/>
      <c r="F155" s="248"/>
      <c r="G155" s="24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250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7" t="s">
        <v>1900</v>
      </c>
      <c r="D156" s="248"/>
      <c r="E156" s="248"/>
      <c r="F156" s="248"/>
      <c r="G156" s="24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250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7" t="s">
        <v>1901</v>
      </c>
      <c r="D157" s="248"/>
      <c r="E157" s="248"/>
      <c r="F157" s="248"/>
      <c r="G157" s="24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250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7" t="s">
        <v>1902</v>
      </c>
      <c r="D158" s="248"/>
      <c r="E158" s="248"/>
      <c r="F158" s="248"/>
      <c r="G158" s="24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250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7" t="s">
        <v>1903</v>
      </c>
      <c r="D159" s="248"/>
      <c r="E159" s="248"/>
      <c r="F159" s="248"/>
      <c r="G159" s="24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250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7" t="s">
        <v>1904</v>
      </c>
      <c r="D160" s="248"/>
      <c r="E160" s="248"/>
      <c r="F160" s="248"/>
      <c r="G160" s="24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250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47" t="s">
        <v>1905</v>
      </c>
      <c r="D161" s="248"/>
      <c r="E161" s="248"/>
      <c r="F161" s="248"/>
      <c r="G161" s="24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250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5"/>
      <c r="D162" s="246"/>
      <c r="E162" s="246"/>
      <c r="F162" s="246"/>
      <c r="G162" s="246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251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3">
        <v>53</v>
      </c>
      <c r="B163" s="174" t="s">
        <v>1906</v>
      </c>
      <c r="C163" s="184" t="s">
        <v>1907</v>
      </c>
      <c r="D163" s="175" t="s">
        <v>296</v>
      </c>
      <c r="E163" s="176">
        <v>16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/>
      <c r="S163" s="178" t="s">
        <v>265</v>
      </c>
      <c r="T163" s="179" t="s">
        <v>246</v>
      </c>
      <c r="U163" s="158">
        <v>0</v>
      </c>
      <c r="V163" s="158">
        <f>ROUND(E163*U163,2)</f>
        <v>0</v>
      </c>
      <c r="W163" s="158"/>
      <c r="X163" s="158" t="s">
        <v>304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1" t="s">
        <v>1908</v>
      </c>
      <c r="D164" s="252"/>
      <c r="E164" s="252"/>
      <c r="F164" s="252"/>
      <c r="G164" s="252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250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47" t="s">
        <v>1909</v>
      </c>
      <c r="D165" s="248"/>
      <c r="E165" s="248"/>
      <c r="F165" s="248"/>
      <c r="G165" s="24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250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7" t="s">
        <v>1910</v>
      </c>
      <c r="D166" s="248"/>
      <c r="E166" s="248"/>
      <c r="F166" s="248"/>
      <c r="G166" s="24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250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7" t="s">
        <v>1911</v>
      </c>
      <c r="D167" s="248"/>
      <c r="E167" s="248"/>
      <c r="F167" s="248"/>
      <c r="G167" s="24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250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7" t="s">
        <v>1912</v>
      </c>
      <c r="D168" s="248"/>
      <c r="E168" s="248"/>
      <c r="F168" s="248"/>
      <c r="G168" s="24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250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7" t="s">
        <v>1913</v>
      </c>
      <c r="D169" s="248"/>
      <c r="E169" s="248"/>
      <c r="F169" s="248"/>
      <c r="G169" s="24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250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5"/>
      <c r="D170" s="246"/>
      <c r="E170" s="246"/>
      <c r="F170" s="246"/>
      <c r="G170" s="246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251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54</v>
      </c>
      <c r="B171" s="174" t="s">
        <v>1914</v>
      </c>
      <c r="C171" s="184" t="s">
        <v>1915</v>
      </c>
      <c r="D171" s="175" t="s">
        <v>296</v>
      </c>
      <c r="E171" s="176">
        <v>8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6">
        <v>0</v>
      </c>
      <c r="O171" s="176">
        <f>ROUND(E171*N171,2)</f>
        <v>0</v>
      </c>
      <c r="P171" s="176">
        <v>0</v>
      </c>
      <c r="Q171" s="176">
        <f>ROUND(E171*P171,2)</f>
        <v>0</v>
      </c>
      <c r="R171" s="178"/>
      <c r="S171" s="178" t="s">
        <v>265</v>
      </c>
      <c r="T171" s="179" t="s">
        <v>246</v>
      </c>
      <c r="U171" s="158">
        <v>0</v>
      </c>
      <c r="V171" s="158">
        <f>ROUND(E171*U171,2)</f>
        <v>0</v>
      </c>
      <c r="W171" s="158"/>
      <c r="X171" s="158" t="s">
        <v>304</v>
      </c>
      <c r="Y171" s="147"/>
      <c r="Z171" s="147"/>
      <c r="AA171" s="147"/>
      <c r="AB171" s="147"/>
      <c r="AC171" s="147"/>
      <c r="AD171" s="147"/>
      <c r="AE171" s="147"/>
      <c r="AF171" s="147"/>
      <c r="AG171" s="147" t="s">
        <v>349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251" t="s">
        <v>1916</v>
      </c>
      <c r="D172" s="252"/>
      <c r="E172" s="252"/>
      <c r="F172" s="252"/>
      <c r="G172" s="252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250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7" t="s">
        <v>1917</v>
      </c>
      <c r="D173" s="248"/>
      <c r="E173" s="248"/>
      <c r="F173" s="248"/>
      <c r="G173" s="24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250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7" t="s">
        <v>1918</v>
      </c>
      <c r="D174" s="248"/>
      <c r="E174" s="248"/>
      <c r="F174" s="248"/>
      <c r="G174" s="24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250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7" t="s">
        <v>1919</v>
      </c>
      <c r="D175" s="248"/>
      <c r="E175" s="248"/>
      <c r="F175" s="248"/>
      <c r="G175" s="24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250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5"/>
      <c r="D176" s="246"/>
      <c r="E176" s="246"/>
      <c r="F176" s="246"/>
      <c r="G176" s="246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251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33" x14ac:dyDescent="0.2">
      <c r="A177" s="3"/>
      <c r="B177" s="4"/>
      <c r="C177" s="18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AE177">
        <v>15</v>
      </c>
      <c r="AF177">
        <v>21</v>
      </c>
      <c r="AG177" t="s">
        <v>227</v>
      </c>
    </row>
    <row r="178" spans="1:33" x14ac:dyDescent="0.2">
      <c r="A178" s="150"/>
      <c r="B178" s="151" t="s">
        <v>29</v>
      </c>
      <c r="C178" s="187"/>
      <c r="D178" s="152"/>
      <c r="E178" s="153"/>
      <c r="F178" s="153"/>
      <c r="G178" s="182">
        <f>G8+G62+G99+G119+G123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AE178">
        <f>SUMIF(L7:L176,AE177,G7:G176)</f>
        <v>0</v>
      </c>
      <c r="AF178">
        <f>SUMIF(L7:L176,AF177,G7:G176)</f>
        <v>0</v>
      </c>
      <c r="AG178" t="s">
        <v>300</v>
      </c>
    </row>
    <row r="179" spans="1:33" x14ac:dyDescent="0.2">
      <c r="C179" s="188"/>
      <c r="D179" s="10"/>
      <c r="AG179" t="s">
        <v>301</v>
      </c>
    </row>
    <row r="180" spans="1:33" x14ac:dyDescent="0.2">
      <c r="D180" s="10"/>
    </row>
    <row r="181" spans="1:33" x14ac:dyDescent="0.2">
      <c r="D181" s="10"/>
    </row>
    <row r="182" spans="1:33" x14ac:dyDescent="0.2">
      <c r="D182" s="10"/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14">
    <mergeCell ref="A1:G1"/>
    <mergeCell ref="C2:G2"/>
    <mergeCell ref="C3:G3"/>
    <mergeCell ref="C4:G4"/>
    <mergeCell ref="C10:G10"/>
    <mergeCell ref="C11:G11"/>
    <mergeCell ref="C24:G24"/>
    <mergeCell ref="C26:G26"/>
    <mergeCell ref="C28:G28"/>
    <mergeCell ref="C30:G30"/>
    <mergeCell ref="C32:G32"/>
    <mergeCell ref="C34:G34"/>
    <mergeCell ref="C12:G12"/>
    <mergeCell ref="C14:G14"/>
    <mergeCell ref="C16:G16"/>
    <mergeCell ref="C18:G18"/>
    <mergeCell ref="C20:G20"/>
    <mergeCell ref="C22:G22"/>
    <mergeCell ref="C48:G48"/>
    <mergeCell ref="C49:G49"/>
    <mergeCell ref="C51:G51"/>
    <mergeCell ref="C53:G53"/>
    <mergeCell ref="C55:G55"/>
    <mergeCell ref="C57:G57"/>
    <mergeCell ref="C36:G36"/>
    <mergeCell ref="C38:G38"/>
    <mergeCell ref="C40:G40"/>
    <mergeCell ref="C42:G42"/>
    <mergeCell ref="C44:G44"/>
    <mergeCell ref="C46:G46"/>
    <mergeCell ref="C70:G70"/>
    <mergeCell ref="C72:G72"/>
    <mergeCell ref="C74:G74"/>
    <mergeCell ref="C76:G76"/>
    <mergeCell ref="C78:G78"/>
    <mergeCell ref="C80:G80"/>
    <mergeCell ref="C59:G59"/>
    <mergeCell ref="C61:G61"/>
    <mergeCell ref="C63:G63"/>
    <mergeCell ref="C65:G65"/>
    <mergeCell ref="C66:G66"/>
    <mergeCell ref="C68:G68"/>
    <mergeCell ref="C94:G94"/>
    <mergeCell ref="C96:G96"/>
    <mergeCell ref="C98:G98"/>
    <mergeCell ref="C101:G101"/>
    <mergeCell ref="C102:G102"/>
    <mergeCell ref="C103:G103"/>
    <mergeCell ref="C82:G82"/>
    <mergeCell ref="C84:G84"/>
    <mergeCell ref="C86:G86"/>
    <mergeCell ref="C88:G88"/>
    <mergeCell ref="C90:G90"/>
    <mergeCell ref="C92:G92"/>
    <mergeCell ref="C116:G116"/>
    <mergeCell ref="C118:G118"/>
    <mergeCell ref="C120:G120"/>
    <mergeCell ref="C122:G122"/>
    <mergeCell ref="C125:G125"/>
    <mergeCell ref="C126:G126"/>
    <mergeCell ref="C104:G104"/>
    <mergeCell ref="C106:G106"/>
    <mergeCell ref="C108:G108"/>
    <mergeCell ref="C110:G110"/>
    <mergeCell ref="C112:G112"/>
    <mergeCell ref="C114:G114"/>
    <mergeCell ref="C133:G133"/>
    <mergeCell ref="C134:G134"/>
    <mergeCell ref="C135:G135"/>
    <mergeCell ref="C136:G136"/>
    <mergeCell ref="C137:G137"/>
    <mergeCell ref="C138:G138"/>
    <mergeCell ref="C127:G127"/>
    <mergeCell ref="C128:G128"/>
    <mergeCell ref="C129:G129"/>
    <mergeCell ref="C130:G130"/>
    <mergeCell ref="C131:G131"/>
    <mergeCell ref="C132:G132"/>
    <mergeCell ref="C145:G145"/>
    <mergeCell ref="C146:G146"/>
    <mergeCell ref="C147:G147"/>
    <mergeCell ref="C148:G148"/>
    <mergeCell ref="C149:G149"/>
    <mergeCell ref="C150:G150"/>
    <mergeCell ref="C139:G139"/>
    <mergeCell ref="C140:G140"/>
    <mergeCell ref="C141:G141"/>
    <mergeCell ref="C142:G142"/>
    <mergeCell ref="C143:G143"/>
    <mergeCell ref="C144:G144"/>
    <mergeCell ref="C157:G157"/>
    <mergeCell ref="C158:G158"/>
    <mergeCell ref="C159:G159"/>
    <mergeCell ref="C160:G160"/>
    <mergeCell ref="C161:G161"/>
    <mergeCell ref="C162:G162"/>
    <mergeCell ref="C151:G151"/>
    <mergeCell ref="C152:G152"/>
    <mergeCell ref="C153:G153"/>
    <mergeCell ref="C154:G154"/>
    <mergeCell ref="C155:G155"/>
    <mergeCell ref="C156:G156"/>
    <mergeCell ref="C170:G170"/>
    <mergeCell ref="C172:G172"/>
    <mergeCell ref="C173:G173"/>
    <mergeCell ref="C174:G174"/>
    <mergeCell ref="C175:G175"/>
    <mergeCell ref="C176:G176"/>
    <mergeCell ref="C164:G164"/>
    <mergeCell ref="C165:G165"/>
    <mergeCell ref="C166:G166"/>
    <mergeCell ref="C167:G167"/>
    <mergeCell ref="C168:G168"/>
    <mergeCell ref="C169:G16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302</v>
      </c>
      <c r="B1" s="253"/>
      <c r="C1" s="253"/>
      <c r="D1" s="253"/>
      <c r="E1" s="253"/>
      <c r="F1" s="253"/>
      <c r="G1" s="253"/>
      <c r="AG1" t="s">
        <v>215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203</v>
      </c>
    </row>
    <row r="3" spans="1:60" ht="24.95" customHeight="1" x14ac:dyDescent="0.2">
      <c r="A3" s="139" t="s">
        <v>8</v>
      </c>
      <c r="B3" s="49" t="s">
        <v>48</v>
      </c>
      <c r="C3" s="254" t="s">
        <v>49</v>
      </c>
      <c r="D3" s="255"/>
      <c r="E3" s="255"/>
      <c r="F3" s="255"/>
      <c r="G3" s="256"/>
      <c r="AC3" s="121" t="s">
        <v>203</v>
      </c>
      <c r="AG3" t="s">
        <v>217</v>
      </c>
    </row>
    <row r="4" spans="1:60" ht="24.95" customHeight="1" x14ac:dyDescent="0.2">
      <c r="A4" s="140" t="s">
        <v>9</v>
      </c>
      <c r="B4" s="141" t="s">
        <v>64</v>
      </c>
      <c r="C4" s="257" t="s">
        <v>65</v>
      </c>
      <c r="D4" s="258"/>
      <c r="E4" s="258"/>
      <c r="F4" s="258"/>
      <c r="G4" s="259"/>
      <c r="AG4" t="s">
        <v>218</v>
      </c>
    </row>
    <row r="5" spans="1:60" x14ac:dyDescent="0.2">
      <c r="D5" s="10"/>
    </row>
    <row r="6" spans="1:60" ht="38.25" x14ac:dyDescent="0.2">
      <c r="A6" s="143" t="s">
        <v>219</v>
      </c>
      <c r="B6" s="145" t="s">
        <v>220</v>
      </c>
      <c r="C6" s="145" t="s">
        <v>221</v>
      </c>
      <c r="D6" s="144" t="s">
        <v>222</v>
      </c>
      <c r="E6" s="143" t="s">
        <v>223</v>
      </c>
      <c r="F6" s="142" t="s">
        <v>224</v>
      </c>
      <c r="G6" s="143" t="s">
        <v>29</v>
      </c>
      <c r="H6" s="146" t="s">
        <v>30</v>
      </c>
      <c r="I6" s="146" t="s">
        <v>225</v>
      </c>
      <c r="J6" s="146" t="s">
        <v>31</v>
      </c>
      <c r="K6" s="146" t="s">
        <v>226</v>
      </c>
      <c r="L6" s="146" t="s">
        <v>227</v>
      </c>
      <c r="M6" s="146" t="s">
        <v>228</v>
      </c>
      <c r="N6" s="146" t="s">
        <v>229</v>
      </c>
      <c r="O6" s="146" t="s">
        <v>230</v>
      </c>
      <c r="P6" s="146" t="s">
        <v>231</v>
      </c>
      <c r="Q6" s="146" t="s">
        <v>232</v>
      </c>
      <c r="R6" s="146" t="s">
        <v>233</v>
      </c>
      <c r="S6" s="146" t="s">
        <v>234</v>
      </c>
      <c r="T6" s="146" t="s">
        <v>235</v>
      </c>
      <c r="U6" s="146" t="s">
        <v>236</v>
      </c>
      <c r="V6" s="146" t="s">
        <v>237</v>
      </c>
      <c r="W6" s="146" t="s">
        <v>238</v>
      </c>
      <c r="X6" s="146" t="s">
        <v>239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240</v>
      </c>
      <c r="B8" s="164" t="s">
        <v>163</v>
      </c>
      <c r="C8" s="183" t="s">
        <v>164</v>
      </c>
      <c r="D8" s="165"/>
      <c r="E8" s="166"/>
      <c r="F8" s="167"/>
      <c r="G8" s="167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</v>
      </c>
      <c r="P8" s="166"/>
      <c r="Q8" s="166">
        <f>SUM(Q9:Q28)</f>
        <v>0</v>
      </c>
      <c r="R8" s="167"/>
      <c r="S8" s="167"/>
      <c r="T8" s="168"/>
      <c r="U8" s="162"/>
      <c r="V8" s="162">
        <f>SUM(V9:V28)</f>
        <v>0</v>
      </c>
      <c r="W8" s="162"/>
      <c r="X8" s="162"/>
      <c r="AG8" t="s">
        <v>241</v>
      </c>
    </row>
    <row r="9" spans="1:60" outlineLevel="1" x14ac:dyDescent="0.2">
      <c r="A9" s="173">
        <v>1</v>
      </c>
      <c r="B9" s="174" t="s">
        <v>174</v>
      </c>
      <c r="C9" s="184" t="s">
        <v>1921</v>
      </c>
      <c r="D9" s="175" t="s">
        <v>663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265</v>
      </c>
      <c r="T9" s="179" t="s">
        <v>246</v>
      </c>
      <c r="U9" s="158">
        <v>0</v>
      </c>
      <c r="V9" s="158">
        <f>ROUND(E9*U9,2)</f>
        <v>0</v>
      </c>
      <c r="W9" s="158"/>
      <c r="X9" s="158" t="s">
        <v>304</v>
      </c>
      <c r="Y9" s="147"/>
      <c r="Z9" s="147"/>
      <c r="AA9" s="147"/>
      <c r="AB9" s="147"/>
      <c r="AC9" s="147"/>
      <c r="AD9" s="147"/>
      <c r="AE9" s="147"/>
      <c r="AF9" s="147"/>
      <c r="AG9" s="147" t="s">
        <v>349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251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86</v>
      </c>
      <c r="C11" s="184" t="s">
        <v>1922</v>
      </c>
      <c r="D11" s="175" t="s">
        <v>663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265</v>
      </c>
      <c r="T11" s="179" t="s">
        <v>246</v>
      </c>
      <c r="U11" s="158">
        <v>0</v>
      </c>
      <c r="V11" s="158">
        <f>ROUND(E11*U11,2)</f>
        <v>0</v>
      </c>
      <c r="W11" s="158"/>
      <c r="X11" s="158" t="s">
        <v>304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251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191</v>
      </c>
      <c r="C13" s="184" t="s">
        <v>1923</v>
      </c>
      <c r="D13" s="175" t="s">
        <v>663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265</v>
      </c>
      <c r="T13" s="179" t="s">
        <v>246</v>
      </c>
      <c r="U13" s="158">
        <v>0</v>
      </c>
      <c r="V13" s="158">
        <f>ROUND(E13*U13,2)</f>
        <v>0</v>
      </c>
      <c r="W13" s="158"/>
      <c r="X13" s="158" t="s">
        <v>304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251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693</v>
      </c>
      <c r="C15" s="184" t="s">
        <v>1924</v>
      </c>
      <c r="D15" s="175" t="s">
        <v>663</v>
      </c>
      <c r="E15" s="176">
        <v>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265</v>
      </c>
      <c r="T15" s="179" t="s">
        <v>246</v>
      </c>
      <c r="U15" s="158">
        <v>0</v>
      </c>
      <c r="V15" s="158">
        <f>ROUND(E15*U15,2)</f>
        <v>0</v>
      </c>
      <c r="W15" s="158"/>
      <c r="X15" s="158" t="s">
        <v>304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251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1333</v>
      </c>
      <c r="C17" s="184" t="s">
        <v>1925</v>
      </c>
      <c r="D17" s="175" t="s">
        <v>663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265</v>
      </c>
      <c r="T17" s="179" t="s">
        <v>246</v>
      </c>
      <c r="U17" s="158">
        <v>0</v>
      </c>
      <c r="V17" s="158">
        <f>ROUND(E17*U17,2)</f>
        <v>0</v>
      </c>
      <c r="W17" s="158"/>
      <c r="X17" s="158" t="s">
        <v>304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251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435</v>
      </c>
      <c r="C19" s="184" t="s">
        <v>1926</v>
      </c>
      <c r="D19" s="175" t="s">
        <v>663</v>
      </c>
      <c r="E19" s="176">
        <v>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265</v>
      </c>
      <c r="T19" s="179" t="s">
        <v>246</v>
      </c>
      <c r="U19" s="158">
        <v>0</v>
      </c>
      <c r="V19" s="158">
        <f>ROUND(E19*U19,2)</f>
        <v>0</v>
      </c>
      <c r="W19" s="158"/>
      <c r="X19" s="158" t="s">
        <v>304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251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775</v>
      </c>
      <c r="C21" s="184" t="s">
        <v>1927</v>
      </c>
      <c r="D21" s="175" t="s">
        <v>663</v>
      </c>
      <c r="E21" s="176">
        <v>15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265</v>
      </c>
      <c r="T21" s="179" t="s">
        <v>246</v>
      </c>
      <c r="U21" s="158">
        <v>0</v>
      </c>
      <c r="V21" s="158">
        <f>ROUND(E21*U21,2)</f>
        <v>0</v>
      </c>
      <c r="W21" s="158"/>
      <c r="X21" s="158" t="s">
        <v>304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251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1628</v>
      </c>
      <c r="C23" s="184" t="s">
        <v>1928</v>
      </c>
      <c r="D23" s="175" t="s">
        <v>663</v>
      </c>
      <c r="E23" s="176">
        <v>15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265</v>
      </c>
      <c r="T23" s="179" t="s">
        <v>246</v>
      </c>
      <c r="U23" s="158">
        <v>0</v>
      </c>
      <c r="V23" s="158">
        <f>ROUND(E23*U23,2)</f>
        <v>0</v>
      </c>
      <c r="W23" s="158"/>
      <c r="X23" s="158" t="s">
        <v>304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251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700</v>
      </c>
      <c r="C25" s="184" t="s">
        <v>1929</v>
      </c>
      <c r="D25" s="175" t="s">
        <v>663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265</v>
      </c>
      <c r="T25" s="179" t="s">
        <v>246</v>
      </c>
      <c r="U25" s="158">
        <v>0</v>
      </c>
      <c r="V25" s="158">
        <f>ROUND(E25*U25,2)</f>
        <v>0</v>
      </c>
      <c r="W25" s="158"/>
      <c r="X25" s="158" t="s">
        <v>304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251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709</v>
      </c>
      <c r="C27" s="184" t="s">
        <v>1930</v>
      </c>
      <c r="D27" s="175" t="s">
        <v>663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265</v>
      </c>
      <c r="T27" s="179" t="s">
        <v>246</v>
      </c>
      <c r="U27" s="158">
        <v>0</v>
      </c>
      <c r="V27" s="158">
        <f>ROUND(E27*U27,2)</f>
        <v>0</v>
      </c>
      <c r="W27" s="158"/>
      <c r="X27" s="158" t="s">
        <v>304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251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3" t="s">
        <v>240</v>
      </c>
      <c r="B29" s="164" t="s">
        <v>170</v>
      </c>
      <c r="C29" s="183" t="s">
        <v>171</v>
      </c>
      <c r="D29" s="165"/>
      <c r="E29" s="166"/>
      <c r="F29" s="167"/>
      <c r="G29" s="167">
        <f>SUMIF(AG30:AG33,"&lt;&gt;NOR",G30:G33)</f>
        <v>0</v>
      </c>
      <c r="H29" s="167"/>
      <c r="I29" s="167">
        <f>SUM(I30:I33)</f>
        <v>0</v>
      </c>
      <c r="J29" s="167"/>
      <c r="K29" s="167">
        <f>SUM(K30:K33)</f>
        <v>0</v>
      </c>
      <c r="L29" s="167"/>
      <c r="M29" s="167">
        <f>SUM(M30:M33)</f>
        <v>0</v>
      </c>
      <c r="N29" s="166"/>
      <c r="O29" s="166">
        <f>SUM(O30:O33)</f>
        <v>0</v>
      </c>
      <c r="P29" s="166"/>
      <c r="Q29" s="166">
        <f>SUM(Q30:Q33)</f>
        <v>0</v>
      </c>
      <c r="R29" s="167"/>
      <c r="S29" s="167"/>
      <c r="T29" s="168"/>
      <c r="U29" s="162"/>
      <c r="V29" s="162">
        <f>SUM(V30:V33)</f>
        <v>0</v>
      </c>
      <c r="W29" s="162"/>
      <c r="X29" s="162"/>
      <c r="AG29" t="s">
        <v>241</v>
      </c>
    </row>
    <row r="30" spans="1:60" outlineLevel="1" x14ac:dyDescent="0.2">
      <c r="A30" s="173">
        <v>11</v>
      </c>
      <c r="B30" s="174" t="s">
        <v>1637</v>
      </c>
      <c r="C30" s="184" t="s">
        <v>1931</v>
      </c>
      <c r="D30" s="175" t="s">
        <v>663</v>
      </c>
      <c r="E30" s="176">
        <v>3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265</v>
      </c>
      <c r="T30" s="179" t="s">
        <v>246</v>
      </c>
      <c r="U30" s="158">
        <v>0</v>
      </c>
      <c r="V30" s="158">
        <f>ROUND(E30*U30,2)</f>
        <v>0</v>
      </c>
      <c r="W30" s="158"/>
      <c r="X30" s="158" t="s">
        <v>304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251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687</v>
      </c>
      <c r="C32" s="184" t="s">
        <v>1932</v>
      </c>
      <c r="D32" s="175" t="s">
        <v>663</v>
      </c>
      <c r="E32" s="176">
        <v>6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265</v>
      </c>
      <c r="T32" s="179" t="s">
        <v>246</v>
      </c>
      <c r="U32" s="158">
        <v>0</v>
      </c>
      <c r="V32" s="158">
        <f>ROUND(E32*U32,2)</f>
        <v>0</v>
      </c>
      <c r="W32" s="158"/>
      <c r="X32" s="158" t="s">
        <v>304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251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3" t="s">
        <v>240</v>
      </c>
      <c r="B34" s="164" t="s">
        <v>178</v>
      </c>
      <c r="C34" s="183" t="s">
        <v>179</v>
      </c>
      <c r="D34" s="165"/>
      <c r="E34" s="166"/>
      <c r="F34" s="167"/>
      <c r="G34" s="167">
        <f>SUMIF(AG35:AG50,"&lt;&gt;NOR",G35:G50)</f>
        <v>0</v>
      </c>
      <c r="H34" s="167"/>
      <c r="I34" s="167">
        <f>SUM(I35:I50)</f>
        <v>0</v>
      </c>
      <c r="J34" s="167"/>
      <c r="K34" s="167">
        <f>SUM(K35:K50)</f>
        <v>0</v>
      </c>
      <c r="L34" s="167"/>
      <c r="M34" s="167">
        <f>SUM(M35:M50)</f>
        <v>0</v>
      </c>
      <c r="N34" s="166"/>
      <c r="O34" s="166">
        <f>SUM(O35:O50)</f>
        <v>0</v>
      </c>
      <c r="P34" s="166"/>
      <c r="Q34" s="166">
        <f>SUM(Q35:Q50)</f>
        <v>0</v>
      </c>
      <c r="R34" s="167"/>
      <c r="S34" s="167"/>
      <c r="T34" s="168"/>
      <c r="U34" s="162"/>
      <c r="V34" s="162">
        <f>SUM(V35:V50)</f>
        <v>0</v>
      </c>
      <c r="W34" s="162"/>
      <c r="X34" s="162"/>
      <c r="AG34" t="s">
        <v>241</v>
      </c>
    </row>
    <row r="35" spans="1:60" outlineLevel="1" x14ac:dyDescent="0.2">
      <c r="A35" s="173">
        <v>13</v>
      </c>
      <c r="B35" s="174" t="s">
        <v>180</v>
      </c>
      <c r="C35" s="184" t="s">
        <v>1933</v>
      </c>
      <c r="D35" s="175" t="s">
        <v>355</v>
      </c>
      <c r="E35" s="176">
        <v>4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265</v>
      </c>
      <c r="T35" s="179" t="s">
        <v>246</v>
      </c>
      <c r="U35" s="158">
        <v>0</v>
      </c>
      <c r="V35" s="158">
        <f>ROUND(E35*U35,2)</f>
        <v>0</v>
      </c>
      <c r="W35" s="158"/>
      <c r="X35" s="158" t="s">
        <v>304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251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14</v>
      </c>
      <c r="B37" s="174" t="s">
        <v>1643</v>
      </c>
      <c r="C37" s="184" t="s">
        <v>1934</v>
      </c>
      <c r="D37" s="175" t="s">
        <v>355</v>
      </c>
      <c r="E37" s="176">
        <v>184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265</v>
      </c>
      <c r="T37" s="179" t="s">
        <v>246</v>
      </c>
      <c r="U37" s="158">
        <v>0</v>
      </c>
      <c r="V37" s="158">
        <f>ROUND(E37*U37,2)</f>
        <v>0</v>
      </c>
      <c r="W37" s="158"/>
      <c r="X37" s="158" t="s">
        <v>304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251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3">
        <v>15</v>
      </c>
      <c r="B39" s="174" t="s">
        <v>182</v>
      </c>
      <c r="C39" s="184" t="s">
        <v>1935</v>
      </c>
      <c r="D39" s="175" t="s">
        <v>355</v>
      </c>
      <c r="E39" s="176">
        <v>98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6">
        <v>0</v>
      </c>
      <c r="O39" s="176">
        <f>ROUND(E39*N39,2)</f>
        <v>0</v>
      </c>
      <c r="P39" s="176">
        <v>0</v>
      </c>
      <c r="Q39" s="176">
        <f>ROUND(E39*P39,2)</f>
        <v>0</v>
      </c>
      <c r="R39" s="178"/>
      <c r="S39" s="178" t="s">
        <v>265</v>
      </c>
      <c r="T39" s="179" t="s">
        <v>246</v>
      </c>
      <c r="U39" s="158">
        <v>0</v>
      </c>
      <c r="V39" s="158">
        <f>ROUND(E39*U39,2)</f>
        <v>0</v>
      </c>
      <c r="W39" s="158"/>
      <c r="X39" s="158" t="s">
        <v>304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349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9"/>
      <c r="D40" s="250"/>
      <c r="E40" s="250"/>
      <c r="F40" s="250"/>
      <c r="G40" s="250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251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1645</v>
      </c>
      <c r="C41" s="184" t="s">
        <v>1669</v>
      </c>
      <c r="D41" s="175" t="s">
        <v>663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265</v>
      </c>
      <c r="T41" s="179" t="s">
        <v>246</v>
      </c>
      <c r="U41" s="158">
        <v>0</v>
      </c>
      <c r="V41" s="158">
        <f>ROUND(E41*U41,2)</f>
        <v>0</v>
      </c>
      <c r="W41" s="158"/>
      <c r="X41" s="158" t="s">
        <v>304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251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17</v>
      </c>
      <c r="B43" s="174" t="s">
        <v>1647</v>
      </c>
      <c r="C43" s="184" t="s">
        <v>1936</v>
      </c>
      <c r="D43" s="175" t="s">
        <v>663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265</v>
      </c>
      <c r="T43" s="179" t="s">
        <v>246</v>
      </c>
      <c r="U43" s="158">
        <v>0</v>
      </c>
      <c r="V43" s="158">
        <f>ROUND(E43*U43,2)</f>
        <v>0</v>
      </c>
      <c r="W43" s="158"/>
      <c r="X43" s="158" t="s">
        <v>304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251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18</v>
      </c>
      <c r="B45" s="174" t="s">
        <v>1650</v>
      </c>
      <c r="C45" s="184" t="s">
        <v>1937</v>
      </c>
      <c r="D45" s="175" t="s">
        <v>355</v>
      </c>
      <c r="E45" s="176">
        <v>63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265</v>
      </c>
      <c r="T45" s="179" t="s">
        <v>246</v>
      </c>
      <c r="U45" s="158">
        <v>0</v>
      </c>
      <c r="V45" s="158">
        <f>ROUND(E45*U45,2)</f>
        <v>0</v>
      </c>
      <c r="W45" s="158"/>
      <c r="X45" s="158" t="s">
        <v>304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251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19</v>
      </c>
      <c r="B47" s="174" t="s">
        <v>1242</v>
      </c>
      <c r="C47" s="184" t="s">
        <v>1938</v>
      </c>
      <c r="D47" s="175" t="s">
        <v>663</v>
      </c>
      <c r="E47" s="176">
        <v>2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265</v>
      </c>
      <c r="T47" s="179" t="s">
        <v>246</v>
      </c>
      <c r="U47" s="158">
        <v>0</v>
      </c>
      <c r="V47" s="158">
        <f>ROUND(E47*U47,2)</f>
        <v>0</v>
      </c>
      <c r="W47" s="158"/>
      <c r="X47" s="158" t="s">
        <v>304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251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20</v>
      </c>
      <c r="B49" s="174" t="s">
        <v>494</v>
      </c>
      <c r="C49" s="184" t="s">
        <v>1939</v>
      </c>
      <c r="D49" s="175" t="s">
        <v>663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0</v>
      </c>
      <c r="O49" s="176">
        <f>ROUND(E49*N49,2)</f>
        <v>0</v>
      </c>
      <c r="P49" s="176">
        <v>0</v>
      </c>
      <c r="Q49" s="176">
        <f>ROUND(E49*P49,2)</f>
        <v>0</v>
      </c>
      <c r="R49" s="178"/>
      <c r="S49" s="178" t="s">
        <v>265</v>
      </c>
      <c r="T49" s="179" t="s">
        <v>246</v>
      </c>
      <c r="U49" s="158">
        <v>0</v>
      </c>
      <c r="V49" s="158">
        <f>ROUND(E49*U49,2)</f>
        <v>0</v>
      </c>
      <c r="W49" s="158"/>
      <c r="X49" s="158" t="s">
        <v>921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1202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9"/>
      <c r="D50" s="250"/>
      <c r="E50" s="250"/>
      <c r="F50" s="250"/>
      <c r="G50" s="250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251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3" t="s">
        <v>240</v>
      </c>
      <c r="B51" s="164" t="s">
        <v>186</v>
      </c>
      <c r="C51" s="183" t="s">
        <v>187</v>
      </c>
      <c r="D51" s="165"/>
      <c r="E51" s="166"/>
      <c r="F51" s="167"/>
      <c r="G51" s="167">
        <f>SUMIF(AG52:AG57,"&lt;&gt;NOR",G52:G57)</f>
        <v>0</v>
      </c>
      <c r="H51" s="167"/>
      <c r="I51" s="167">
        <f>SUM(I52:I57)</f>
        <v>0</v>
      </c>
      <c r="J51" s="167"/>
      <c r="K51" s="167">
        <f>SUM(K52:K57)</f>
        <v>0</v>
      </c>
      <c r="L51" s="167"/>
      <c r="M51" s="167">
        <f>SUM(M52:M57)</f>
        <v>0</v>
      </c>
      <c r="N51" s="166"/>
      <c r="O51" s="166">
        <f>SUM(O52:O57)</f>
        <v>0</v>
      </c>
      <c r="P51" s="166"/>
      <c r="Q51" s="166">
        <f>SUM(Q52:Q57)</f>
        <v>0</v>
      </c>
      <c r="R51" s="167"/>
      <c r="S51" s="167"/>
      <c r="T51" s="168"/>
      <c r="U51" s="162"/>
      <c r="V51" s="162">
        <f>SUM(V52:V57)</f>
        <v>0</v>
      </c>
      <c r="W51" s="162"/>
      <c r="X51" s="162"/>
      <c r="AG51" t="s">
        <v>241</v>
      </c>
    </row>
    <row r="52" spans="1:60" outlineLevel="1" x14ac:dyDescent="0.2">
      <c r="A52" s="173">
        <v>21</v>
      </c>
      <c r="B52" s="174" t="s">
        <v>1553</v>
      </c>
      <c r="C52" s="184" t="s">
        <v>1687</v>
      </c>
      <c r="D52" s="175" t="s">
        <v>663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265</v>
      </c>
      <c r="T52" s="179" t="s">
        <v>246</v>
      </c>
      <c r="U52" s="158">
        <v>0</v>
      </c>
      <c r="V52" s="158">
        <f>ROUND(E52*U52,2)</f>
        <v>0</v>
      </c>
      <c r="W52" s="158"/>
      <c r="X52" s="158" t="s">
        <v>304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349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251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22</v>
      </c>
      <c r="B54" s="174" t="s">
        <v>1940</v>
      </c>
      <c r="C54" s="184" t="s">
        <v>1689</v>
      </c>
      <c r="D54" s="175" t="s">
        <v>663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265</v>
      </c>
      <c r="T54" s="179" t="s">
        <v>246</v>
      </c>
      <c r="U54" s="158">
        <v>0</v>
      </c>
      <c r="V54" s="158">
        <f>ROUND(E54*U54,2)</f>
        <v>0</v>
      </c>
      <c r="W54" s="158"/>
      <c r="X54" s="158" t="s">
        <v>304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251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23</v>
      </c>
      <c r="B56" s="174" t="s">
        <v>1941</v>
      </c>
      <c r="C56" s="184" t="s">
        <v>1942</v>
      </c>
      <c r="D56" s="175" t="s">
        <v>663</v>
      </c>
      <c r="E56" s="176">
        <v>50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265</v>
      </c>
      <c r="T56" s="179" t="s">
        <v>246</v>
      </c>
      <c r="U56" s="158">
        <v>0</v>
      </c>
      <c r="V56" s="158">
        <f>ROUND(E56*U56,2)</f>
        <v>0</v>
      </c>
      <c r="W56" s="158"/>
      <c r="X56" s="158" t="s">
        <v>304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251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240</v>
      </c>
      <c r="B58" s="164" t="s">
        <v>188</v>
      </c>
      <c r="C58" s="183" t="s">
        <v>189</v>
      </c>
      <c r="D58" s="165"/>
      <c r="E58" s="166"/>
      <c r="F58" s="167"/>
      <c r="G58" s="167">
        <f>SUMIF(AG59:AG66,"&lt;&gt;NOR",G59:G66)</f>
        <v>0</v>
      </c>
      <c r="H58" s="167"/>
      <c r="I58" s="167">
        <f>SUM(I59:I66)</f>
        <v>0</v>
      </c>
      <c r="J58" s="167"/>
      <c r="K58" s="167">
        <f>SUM(K59:K66)</f>
        <v>0</v>
      </c>
      <c r="L58" s="167"/>
      <c r="M58" s="167">
        <f>SUM(M59:M66)</f>
        <v>0</v>
      </c>
      <c r="N58" s="166"/>
      <c r="O58" s="166">
        <f>SUM(O59:O66)</f>
        <v>0</v>
      </c>
      <c r="P58" s="166"/>
      <c r="Q58" s="166">
        <f>SUM(Q59:Q66)</f>
        <v>0</v>
      </c>
      <c r="R58" s="167"/>
      <c r="S58" s="167"/>
      <c r="T58" s="168"/>
      <c r="U58" s="162"/>
      <c r="V58" s="162">
        <f>SUM(V59:V66)</f>
        <v>0</v>
      </c>
      <c r="W58" s="162"/>
      <c r="X58" s="162"/>
      <c r="AG58" t="s">
        <v>241</v>
      </c>
    </row>
    <row r="59" spans="1:60" ht="22.5" outlineLevel="1" x14ac:dyDescent="0.2">
      <c r="A59" s="173">
        <v>24</v>
      </c>
      <c r="B59" s="174" t="s">
        <v>190</v>
      </c>
      <c r="C59" s="184" t="s">
        <v>1943</v>
      </c>
      <c r="D59" s="175" t="s">
        <v>1771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265</v>
      </c>
      <c r="T59" s="179" t="s">
        <v>246</v>
      </c>
      <c r="U59" s="158">
        <v>0</v>
      </c>
      <c r="V59" s="158">
        <f>ROUND(E59*U59,2)</f>
        <v>0</v>
      </c>
      <c r="W59" s="158"/>
      <c r="X59" s="158" t="s">
        <v>304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251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25</v>
      </c>
      <c r="B61" s="174" t="s">
        <v>1198</v>
      </c>
      <c r="C61" s="184" t="s">
        <v>1944</v>
      </c>
      <c r="D61" s="175" t="s">
        <v>663</v>
      </c>
      <c r="E61" s="176">
        <v>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265</v>
      </c>
      <c r="T61" s="179" t="s">
        <v>246</v>
      </c>
      <c r="U61" s="158">
        <v>0</v>
      </c>
      <c r="V61" s="158">
        <f>ROUND(E61*U61,2)</f>
        <v>0</v>
      </c>
      <c r="W61" s="158"/>
      <c r="X61" s="158" t="s">
        <v>304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251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26</v>
      </c>
      <c r="B63" s="174" t="s">
        <v>1666</v>
      </c>
      <c r="C63" s="184" t="s">
        <v>1945</v>
      </c>
      <c r="D63" s="175" t="s">
        <v>296</v>
      </c>
      <c r="E63" s="176">
        <v>8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265</v>
      </c>
      <c r="T63" s="179" t="s">
        <v>246</v>
      </c>
      <c r="U63" s="158">
        <v>0</v>
      </c>
      <c r="V63" s="158">
        <f>ROUND(E63*U63,2)</f>
        <v>0</v>
      </c>
      <c r="W63" s="158"/>
      <c r="X63" s="158" t="s">
        <v>304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251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27</v>
      </c>
      <c r="B65" s="174" t="s">
        <v>1668</v>
      </c>
      <c r="C65" s="184" t="s">
        <v>1946</v>
      </c>
      <c r="D65" s="175" t="s">
        <v>296</v>
      </c>
      <c r="E65" s="176">
        <v>16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265</v>
      </c>
      <c r="T65" s="179" t="s">
        <v>246</v>
      </c>
      <c r="U65" s="158">
        <v>0</v>
      </c>
      <c r="V65" s="158">
        <f>ROUND(E65*U65,2)</f>
        <v>0</v>
      </c>
      <c r="W65" s="158"/>
      <c r="X65" s="158" t="s">
        <v>304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251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3" t="s">
        <v>240</v>
      </c>
      <c r="B67" s="164" t="s">
        <v>195</v>
      </c>
      <c r="C67" s="183" t="s">
        <v>171</v>
      </c>
      <c r="D67" s="165"/>
      <c r="E67" s="166"/>
      <c r="F67" s="167"/>
      <c r="G67" s="167">
        <f>SUMIF(AG68:AG75,"&lt;&gt;NOR",G68:G75)</f>
        <v>0</v>
      </c>
      <c r="H67" s="167"/>
      <c r="I67" s="167">
        <f>SUM(I68:I75)</f>
        <v>0</v>
      </c>
      <c r="J67" s="167"/>
      <c r="K67" s="167">
        <f>SUM(K68:K75)</f>
        <v>0</v>
      </c>
      <c r="L67" s="167"/>
      <c r="M67" s="167">
        <f>SUM(M68:M75)</f>
        <v>0</v>
      </c>
      <c r="N67" s="166"/>
      <c r="O67" s="166">
        <f>SUM(O68:O75)</f>
        <v>0</v>
      </c>
      <c r="P67" s="166"/>
      <c r="Q67" s="166">
        <f>SUM(Q68:Q75)</f>
        <v>0</v>
      </c>
      <c r="R67" s="167"/>
      <c r="S67" s="167"/>
      <c r="T67" s="168"/>
      <c r="U67" s="162"/>
      <c r="V67" s="162">
        <f>SUM(V68:V75)</f>
        <v>0</v>
      </c>
      <c r="W67" s="162"/>
      <c r="X67" s="162"/>
      <c r="AG67" t="s">
        <v>241</v>
      </c>
    </row>
    <row r="68" spans="1:60" outlineLevel="1" x14ac:dyDescent="0.2">
      <c r="A68" s="173">
        <v>28</v>
      </c>
      <c r="B68" s="174" t="s">
        <v>1671</v>
      </c>
      <c r="C68" s="184" t="s">
        <v>1947</v>
      </c>
      <c r="D68" s="175" t="s">
        <v>663</v>
      </c>
      <c r="E68" s="176">
        <v>2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265</v>
      </c>
      <c r="T68" s="179" t="s">
        <v>246</v>
      </c>
      <c r="U68" s="158">
        <v>0</v>
      </c>
      <c r="V68" s="158">
        <f>ROUND(E68*U68,2)</f>
        <v>0</v>
      </c>
      <c r="W68" s="158"/>
      <c r="X68" s="158" t="s">
        <v>304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251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29</v>
      </c>
      <c r="B70" s="174" t="s">
        <v>1229</v>
      </c>
      <c r="C70" s="184" t="s">
        <v>1948</v>
      </c>
      <c r="D70" s="175" t="s">
        <v>663</v>
      </c>
      <c r="E70" s="176">
        <v>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265</v>
      </c>
      <c r="T70" s="179" t="s">
        <v>246</v>
      </c>
      <c r="U70" s="158">
        <v>0</v>
      </c>
      <c r="V70" s="158">
        <f>ROUND(E70*U70,2)</f>
        <v>0</v>
      </c>
      <c r="W70" s="158"/>
      <c r="X70" s="158" t="s">
        <v>304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251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30</v>
      </c>
      <c r="B72" s="174" t="s">
        <v>1674</v>
      </c>
      <c r="C72" s="184" t="s">
        <v>1949</v>
      </c>
      <c r="D72" s="175" t="s">
        <v>663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265</v>
      </c>
      <c r="T72" s="179" t="s">
        <v>246</v>
      </c>
      <c r="U72" s="158">
        <v>0</v>
      </c>
      <c r="V72" s="158">
        <f>ROUND(E72*U72,2)</f>
        <v>0</v>
      </c>
      <c r="W72" s="158"/>
      <c r="X72" s="158" t="s">
        <v>304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251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31</v>
      </c>
      <c r="B74" s="174" t="s">
        <v>1676</v>
      </c>
      <c r="C74" s="184" t="s">
        <v>1950</v>
      </c>
      <c r="D74" s="175" t="s">
        <v>296</v>
      </c>
      <c r="E74" s="176">
        <v>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265</v>
      </c>
      <c r="T74" s="179" t="s">
        <v>246</v>
      </c>
      <c r="U74" s="158">
        <v>0</v>
      </c>
      <c r="V74" s="158">
        <f>ROUND(E74*U74,2)</f>
        <v>0</v>
      </c>
      <c r="W74" s="158"/>
      <c r="X74" s="158" t="s">
        <v>304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349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251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3" t="s">
        <v>240</v>
      </c>
      <c r="B76" s="164" t="s">
        <v>196</v>
      </c>
      <c r="C76" s="183" t="s">
        <v>197</v>
      </c>
      <c r="D76" s="165"/>
      <c r="E76" s="166"/>
      <c r="F76" s="167"/>
      <c r="G76" s="167">
        <f>SUMIF(AG77:AG88,"&lt;&gt;NOR",G77:G88)</f>
        <v>0</v>
      </c>
      <c r="H76" s="167"/>
      <c r="I76" s="167">
        <f>SUM(I77:I88)</f>
        <v>0</v>
      </c>
      <c r="J76" s="167"/>
      <c r="K76" s="167">
        <f>SUM(K77:K88)</f>
        <v>0</v>
      </c>
      <c r="L76" s="167"/>
      <c r="M76" s="167">
        <f>SUM(M77:M88)</f>
        <v>0</v>
      </c>
      <c r="N76" s="166"/>
      <c r="O76" s="166">
        <f>SUM(O77:O88)</f>
        <v>0</v>
      </c>
      <c r="P76" s="166"/>
      <c r="Q76" s="166">
        <f>SUM(Q77:Q88)</f>
        <v>0</v>
      </c>
      <c r="R76" s="167"/>
      <c r="S76" s="167"/>
      <c r="T76" s="168"/>
      <c r="U76" s="162"/>
      <c r="V76" s="162">
        <f>SUM(V77:V88)</f>
        <v>0</v>
      </c>
      <c r="W76" s="162"/>
      <c r="X76" s="162"/>
      <c r="AG76" t="s">
        <v>241</v>
      </c>
    </row>
    <row r="77" spans="1:60" outlineLevel="1" x14ac:dyDescent="0.2">
      <c r="A77" s="173">
        <v>32</v>
      </c>
      <c r="B77" s="174" t="s">
        <v>1265</v>
      </c>
      <c r="C77" s="184" t="s">
        <v>1703</v>
      </c>
      <c r="D77" s="175" t="s">
        <v>663</v>
      </c>
      <c r="E77" s="176">
        <v>450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265</v>
      </c>
      <c r="T77" s="179" t="s">
        <v>246</v>
      </c>
      <c r="U77" s="158">
        <v>0</v>
      </c>
      <c r="V77" s="158">
        <f>ROUND(E77*U77,2)</f>
        <v>0</v>
      </c>
      <c r="W77" s="158"/>
      <c r="X77" s="158" t="s">
        <v>304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251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33</v>
      </c>
      <c r="B79" s="174" t="s">
        <v>1682</v>
      </c>
      <c r="C79" s="184" t="s">
        <v>1705</v>
      </c>
      <c r="D79" s="175" t="s">
        <v>355</v>
      </c>
      <c r="E79" s="176">
        <v>201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265</v>
      </c>
      <c r="T79" s="179" t="s">
        <v>246</v>
      </c>
      <c r="U79" s="158">
        <v>0</v>
      </c>
      <c r="V79" s="158">
        <f>ROUND(E79*U79,2)</f>
        <v>0</v>
      </c>
      <c r="W79" s="158"/>
      <c r="X79" s="158" t="s">
        <v>304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251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34</v>
      </c>
      <c r="B81" s="174" t="s">
        <v>1684</v>
      </c>
      <c r="C81" s="184" t="s">
        <v>1707</v>
      </c>
      <c r="D81" s="175" t="s">
        <v>663</v>
      </c>
      <c r="E81" s="176">
        <v>2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265</v>
      </c>
      <c r="T81" s="179" t="s">
        <v>246</v>
      </c>
      <c r="U81" s="158">
        <v>0</v>
      </c>
      <c r="V81" s="158">
        <f>ROUND(E81*U81,2)</f>
        <v>0</v>
      </c>
      <c r="W81" s="158"/>
      <c r="X81" s="158" t="s">
        <v>304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251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35</v>
      </c>
      <c r="B83" s="174" t="s">
        <v>1951</v>
      </c>
      <c r="C83" s="184" t="s">
        <v>1708</v>
      </c>
      <c r="D83" s="175" t="s">
        <v>1771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265</v>
      </c>
      <c r="T83" s="179" t="s">
        <v>246</v>
      </c>
      <c r="U83" s="158">
        <v>0</v>
      </c>
      <c r="V83" s="158">
        <f>ROUND(E83*U83,2)</f>
        <v>0</v>
      </c>
      <c r="W83" s="158"/>
      <c r="X83" s="158" t="s">
        <v>304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251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36</v>
      </c>
      <c r="B85" s="174" t="s">
        <v>1952</v>
      </c>
      <c r="C85" s="184" t="s">
        <v>1710</v>
      </c>
      <c r="D85" s="175" t="s">
        <v>663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265</v>
      </c>
      <c r="T85" s="179" t="s">
        <v>246</v>
      </c>
      <c r="U85" s="158">
        <v>0</v>
      </c>
      <c r="V85" s="158">
        <f>ROUND(E85*U85,2)</f>
        <v>0</v>
      </c>
      <c r="W85" s="158"/>
      <c r="X85" s="158" t="s">
        <v>304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251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37</v>
      </c>
      <c r="B87" s="174" t="s">
        <v>1953</v>
      </c>
      <c r="C87" s="184" t="s">
        <v>1954</v>
      </c>
      <c r="D87" s="175" t="s">
        <v>663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265</v>
      </c>
      <c r="T87" s="179" t="s">
        <v>246</v>
      </c>
      <c r="U87" s="158">
        <v>0</v>
      </c>
      <c r="V87" s="158">
        <f>ROUND(E87*U87,2)</f>
        <v>0</v>
      </c>
      <c r="W87" s="158"/>
      <c r="X87" s="158" t="s">
        <v>304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251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3"/>
      <c r="B89" s="4"/>
      <c r="C89" s="18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AE89">
        <v>15</v>
      </c>
      <c r="AF89">
        <v>21</v>
      </c>
      <c r="AG89" t="s">
        <v>227</v>
      </c>
    </row>
    <row r="90" spans="1:60" x14ac:dyDescent="0.2">
      <c r="A90" s="150"/>
      <c r="B90" s="151" t="s">
        <v>29</v>
      </c>
      <c r="C90" s="187"/>
      <c r="D90" s="152"/>
      <c r="E90" s="153"/>
      <c r="F90" s="153"/>
      <c r="G90" s="182">
        <f>G8+G29+G34+G51+G58+G67+G76</f>
        <v>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AE90">
        <f>SUMIF(L7:L88,AE89,G7:G88)</f>
        <v>0</v>
      </c>
      <c r="AF90">
        <f>SUMIF(L7:L88,AF89,G7:G88)</f>
        <v>0</v>
      </c>
      <c r="AG90" t="s">
        <v>300</v>
      </c>
    </row>
    <row r="91" spans="1:60" x14ac:dyDescent="0.2">
      <c r="C91" s="188"/>
      <c r="D91" s="10"/>
      <c r="AG91" t="s">
        <v>301</v>
      </c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41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50:G50"/>
    <mergeCell ref="C26:G26"/>
    <mergeCell ref="C28:G28"/>
    <mergeCell ref="C31:G31"/>
    <mergeCell ref="C33:G33"/>
    <mergeCell ref="C36:G36"/>
    <mergeCell ref="C38:G38"/>
    <mergeCell ref="C40:G40"/>
    <mergeCell ref="C42:G42"/>
    <mergeCell ref="C44:G44"/>
    <mergeCell ref="C46:G46"/>
    <mergeCell ref="C48:G48"/>
    <mergeCell ref="C78:G78"/>
    <mergeCell ref="C53:G53"/>
    <mergeCell ref="C55:G55"/>
    <mergeCell ref="C57:G57"/>
    <mergeCell ref="C60:G60"/>
    <mergeCell ref="C62:G62"/>
    <mergeCell ref="C64:G64"/>
    <mergeCell ref="C66:G66"/>
    <mergeCell ref="C69:G69"/>
    <mergeCell ref="C71:G71"/>
    <mergeCell ref="C73:G73"/>
    <mergeCell ref="C75:G75"/>
    <mergeCell ref="C80:G80"/>
    <mergeCell ref="C82:G82"/>
    <mergeCell ref="C84:G84"/>
    <mergeCell ref="C86:G86"/>
    <mergeCell ref="C88:G8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64</vt:i4>
      </vt:variant>
    </vt:vector>
  </HeadingPairs>
  <TitlesOfParts>
    <vt:vector size="75" baseType="lpstr">
      <vt:lpstr>Stavba</vt:lpstr>
      <vt:lpstr>VzorPolozky</vt:lpstr>
      <vt:lpstr>00 00 Naklady</vt:lpstr>
      <vt:lpstr>SO 01 D.1.01.1 Pol</vt:lpstr>
      <vt:lpstr>SO 01 D.1.01.4a Pol</vt:lpstr>
      <vt:lpstr>SO 01 D.1.01.4b Pol</vt:lpstr>
      <vt:lpstr>SO 01 D.1.01.4c Pol</vt:lpstr>
      <vt:lpstr>SO 01 D.1.01.4d Pol</vt:lpstr>
      <vt:lpstr>SO 01 D.1.01.4e Pol</vt:lpstr>
      <vt:lpstr>SO 01 D.1.01.4f Pol</vt:lpstr>
      <vt:lpstr>SO 01 D.1.01.4h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D.1.01.1 Pol'!Názvy_tisku</vt:lpstr>
      <vt:lpstr>'SO 01 D.1.01.4a Pol'!Názvy_tisku</vt:lpstr>
      <vt:lpstr>'SO 01 D.1.01.4b Pol'!Názvy_tisku</vt:lpstr>
      <vt:lpstr>'SO 01 D.1.01.4c Pol'!Názvy_tisku</vt:lpstr>
      <vt:lpstr>'SO 01 D.1.01.4d Pol'!Názvy_tisku</vt:lpstr>
      <vt:lpstr>'SO 01 D.1.01.4e Pol'!Názvy_tisku</vt:lpstr>
      <vt:lpstr>'SO 01 D.1.01.4f Pol'!Názvy_tisku</vt:lpstr>
      <vt:lpstr>'SO 01 D.1.01.4h Pol'!Názvy_tisku</vt:lpstr>
      <vt:lpstr>oadresa</vt:lpstr>
      <vt:lpstr>Stavba!Objednatel</vt:lpstr>
      <vt:lpstr>Stavba!Objekt</vt:lpstr>
      <vt:lpstr>'00 00 Naklady'!Oblast_tisku</vt:lpstr>
      <vt:lpstr>'SO 01 D.1.01.1 Pol'!Oblast_tisku</vt:lpstr>
      <vt:lpstr>'SO 01 D.1.01.4a Pol'!Oblast_tisku</vt:lpstr>
      <vt:lpstr>'SO 01 D.1.01.4b Pol'!Oblast_tisku</vt:lpstr>
      <vt:lpstr>'SO 01 D.1.01.4c Pol'!Oblast_tisku</vt:lpstr>
      <vt:lpstr>'SO 01 D.1.01.4d Pol'!Oblast_tisku</vt:lpstr>
      <vt:lpstr>'SO 01 D.1.01.4e Pol'!Oblast_tisku</vt:lpstr>
      <vt:lpstr>'SO 01 D.1.01.4f Pol'!Oblast_tisku</vt:lpstr>
      <vt:lpstr>'SO 01 D.1.01.4h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Havlíčková Alena</cp:lastModifiedBy>
  <cp:lastPrinted>2019-03-19T12:27:02Z</cp:lastPrinted>
  <dcterms:created xsi:type="dcterms:W3CDTF">2009-04-08T07:15:50Z</dcterms:created>
  <dcterms:modified xsi:type="dcterms:W3CDTF">2023-05-29T07:33:28Z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2023-05-29T07:31:22Z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e8c4d292-8edb-4ab1-b89b-1268d2291cbc</vt:lpwstr>
  </property>
  <property fmtid="{D5CDD505-2E9C-101B-9397-08002B2CF9AE}" pid="8" name="MSIP_Label_690ebb53-23a2-471a-9c6e-17bd0d11311e_ContentBits">
    <vt:lpwstr>0</vt:lpwstr>
  </property>
</Properties>
</file>