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 Vyškov porodnice/VZ Zhotovitel/S Soupisy prací/"/>
    </mc:Choice>
  </mc:AlternateContent>
  <xr:revisionPtr revIDLastSave="3" documentId="11_BB52FD1C54EE1EDAF79F4A495587C8BF5D7F1B6B" xr6:coauthVersionLast="47" xr6:coauthVersionMax="47" xr10:uidLastSave="{AC5EA5AA-3D9A-4F83-9BB6-B8B450CC2FC6}"/>
  <bookViews>
    <workbookView xWindow="-120" yWindow="-120" windowWidth="29040" windowHeight="15840" activeTab="2" xr2:uid="{00000000-000D-0000-FFFF-FFFF00000000}"/>
  </bookViews>
  <sheets>
    <sheet name="Stavba" sheetId="1" r:id="rId1"/>
    <sheet name="VzorPolozky" sheetId="10" state="hidden" r:id="rId2"/>
    <sheet name="SO 02_1 00 Pol" sheetId="12" r:id="rId3"/>
    <sheet name="SO 02_1 D.1.02.1 Pol" sheetId="13" r:id="rId4"/>
    <sheet name="SO 02_1 D.1.02.4a_1 Pol" sheetId="14" r:id="rId5"/>
    <sheet name="SO 02_1 D.1.02.4b_1 Pol" sheetId="15" r:id="rId6"/>
    <sheet name="SO 02_1 D.1.02.4c_1 Pol" sheetId="16" r:id="rId7"/>
    <sheet name="SO 02_1 D.1.02.4d_1 Pol" sheetId="17" r:id="rId8"/>
    <sheet name="SO 02_1 D.1.02.4e_1 Pol" sheetId="18" r:id="rId9"/>
    <sheet name="SO 02_1 D.1.02.4f_1 Pol" sheetId="19" r:id="rId10"/>
    <sheet name="SO 02_1 D.1.02.4h_1 Pol" sheetId="20" r:id="rId11"/>
    <sheet name="SO 02_2 00 Pol" sheetId="21" r:id="rId12"/>
    <sheet name="SO 02_2 D.1.02.2 Pol" sheetId="22" r:id="rId13"/>
    <sheet name="SO 02_2 D.1.02.4a_2 Pol" sheetId="23" r:id="rId14"/>
    <sheet name="SO 02_2 D.1.02.4b_2 Pol" sheetId="24" r:id="rId15"/>
    <sheet name="SO 02_2 D.1.02.4c_2 Pol" sheetId="25" r:id="rId16"/>
    <sheet name="SO 02_2 D.1.02.4d_2 Pol" sheetId="26" r:id="rId17"/>
    <sheet name="SO 02_2 D.1.02.4e_2 Pol" sheetId="27" r:id="rId18"/>
    <sheet name="SO 02_2 D.1.02.4f_2 Pol" sheetId="28" r:id="rId19"/>
    <sheet name="SO 02_2 D.1.02.4h_2 Pol" sheetId="29" r:id="rId20"/>
    <sheet name="SO 02_3 00 Pol" sheetId="30" r:id="rId21"/>
    <sheet name="SO 02_3 D.1.02.3 Pol" sheetId="31" r:id="rId22"/>
    <sheet name="SO 02_3 D.1.02.4a_3 Pol" sheetId="32" r:id="rId23"/>
    <sheet name="SO 02_3 D.1.02.4b_3 Pol" sheetId="33" r:id="rId24"/>
    <sheet name="SO 02_3 D.1.02.4c_3 Pol" sheetId="34" r:id="rId25"/>
    <sheet name="SO 02_3 D.1.02.4d_3 Pol" sheetId="35" r:id="rId26"/>
    <sheet name="SO 02_3 D.1.02.4e_3 Pol" sheetId="36" r:id="rId27"/>
    <sheet name="SO 02_3 D.1.02.4f_3 Pol" sheetId="37" r:id="rId28"/>
    <sheet name="SO 02_3 D.1.02.4g_3 Pol" sheetId="38" r:id="rId29"/>
    <sheet name="SO 02_3 D.1.02.4h_3 Pol" sheetId="39" r:id="rId30"/>
  </sheets>
  <externalReferences>
    <externalReference r:id="rId31"/>
  </externalReferences>
  <definedNames>
    <definedName name="CelkemDPHVypocet" localSheetId="0">Stavba!$H$72</definedName>
    <definedName name="CenaCelkem">Stavba!$G$29</definedName>
    <definedName name="CenaCelkemBezDPH">Stavba!$G$28</definedName>
    <definedName name="CenaCelkemVypocet" localSheetId="0">Stavba!$I$72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02_1 00 Pol'!$1:$7</definedName>
    <definedName name="_xlnm.Print_Titles" localSheetId="3">'SO 02_1 D.1.02.1 Pol'!$1:$7</definedName>
    <definedName name="_xlnm.Print_Titles" localSheetId="4">'SO 02_1 D.1.02.4a_1 Pol'!$1:$7</definedName>
    <definedName name="_xlnm.Print_Titles" localSheetId="5">'SO 02_1 D.1.02.4b_1 Pol'!$1:$7</definedName>
    <definedName name="_xlnm.Print_Titles" localSheetId="6">'SO 02_1 D.1.02.4c_1 Pol'!$1:$7</definedName>
    <definedName name="_xlnm.Print_Titles" localSheetId="7">'SO 02_1 D.1.02.4d_1 Pol'!$1:$7</definedName>
    <definedName name="_xlnm.Print_Titles" localSheetId="8">'SO 02_1 D.1.02.4e_1 Pol'!$1:$7</definedName>
    <definedName name="_xlnm.Print_Titles" localSheetId="9">'SO 02_1 D.1.02.4f_1 Pol'!$1:$7</definedName>
    <definedName name="_xlnm.Print_Titles" localSheetId="10">'SO 02_1 D.1.02.4h_1 Pol'!$1:$7</definedName>
    <definedName name="_xlnm.Print_Titles" localSheetId="11">'SO 02_2 00 Pol'!$1:$7</definedName>
    <definedName name="_xlnm.Print_Titles" localSheetId="12">'SO 02_2 D.1.02.2 Pol'!$1:$7</definedName>
    <definedName name="_xlnm.Print_Titles" localSheetId="13">'SO 02_2 D.1.02.4a_2 Pol'!$1:$7</definedName>
    <definedName name="_xlnm.Print_Titles" localSheetId="14">'SO 02_2 D.1.02.4b_2 Pol'!$1:$7</definedName>
    <definedName name="_xlnm.Print_Titles" localSheetId="15">'SO 02_2 D.1.02.4c_2 Pol'!$1:$7</definedName>
    <definedName name="_xlnm.Print_Titles" localSheetId="16">'SO 02_2 D.1.02.4d_2 Pol'!$1:$7</definedName>
    <definedName name="_xlnm.Print_Titles" localSheetId="17">'SO 02_2 D.1.02.4e_2 Pol'!$1:$7</definedName>
    <definedName name="_xlnm.Print_Titles" localSheetId="18">'SO 02_2 D.1.02.4f_2 Pol'!$1:$7</definedName>
    <definedName name="_xlnm.Print_Titles" localSheetId="19">'SO 02_2 D.1.02.4h_2 Pol'!$1:$7</definedName>
    <definedName name="_xlnm.Print_Titles" localSheetId="20">'SO 02_3 00 Pol'!$1:$7</definedName>
    <definedName name="_xlnm.Print_Titles" localSheetId="21">'SO 02_3 D.1.02.3 Pol'!$1:$7</definedName>
    <definedName name="_xlnm.Print_Titles" localSheetId="22">'SO 02_3 D.1.02.4a_3 Pol'!$1:$7</definedName>
    <definedName name="_xlnm.Print_Titles" localSheetId="23">'SO 02_3 D.1.02.4b_3 Pol'!$1:$7</definedName>
    <definedName name="_xlnm.Print_Titles" localSheetId="24">'SO 02_3 D.1.02.4c_3 Pol'!$1:$7</definedName>
    <definedName name="_xlnm.Print_Titles" localSheetId="25">'SO 02_3 D.1.02.4d_3 Pol'!$1:$7</definedName>
    <definedName name="_xlnm.Print_Titles" localSheetId="26">'SO 02_3 D.1.02.4e_3 Pol'!$1:$7</definedName>
    <definedName name="_xlnm.Print_Titles" localSheetId="27">'SO 02_3 D.1.02.4f_3 Pol'!$1:$7</definedName>
    <definedName name="_xlnm.Print_Titles" localSheetId="28">'SO 02_3 D.1.02.4g_3 Pol'!$1:$7</definedName>
    <definedName name="_xlnm.Print_Titles" localSheetId="29">'SO 02_3 D.1.02.4h_3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02_1 00 Pol'!$A$1:$X$62</definedName>
    <definedName name="_xlnm.Print_Area" localSheetId="3">'SO 02_1 D.1.02.1 Pol'!$A$1:$X$1024</definedName>
    <definedName name="_xlnm.Print_Area" localSheetId="4">'SO 02_1 D.1.02.4a_1 Pol'!$A$1:$X$369</definedName>
    <definedName name="_xlnm.Print_Area" localSheetId="5">'SO 02_1 D.1.02.4b_1 Pol'!$A$1:$X$116</definedName>
    <definedName name="_xlnm.Print_Area" localSheetId="6">'SO 02_1 D.1.02.4c_1 Pol'!$A$1:$X$257</definedName>
    <definedName name="_xlnm.Print_Area" localSheetId="7">'SO 02_1 D.1.02.4d_1 Pol'!$A$1:$X$117</definedName>
    <definedName name="_xlnm.Print_Area" localSheetId="8">'SO 02_1 D.1.02.4e_1 Pol'!$A$1:$X$222</definedName>
    <definedName name="_xlnm.Print_Area" localSheetId="9">'SO 02_1 D.1.02.4f_1 Pol'!$A$1:$X$110</definedName>
    <definedName name="_xlnm.Print_Area" localSheetId="10">'SO 02_1 D.1.02.4h_1 Pol'!$A$1:$X$79</definedName>
    <definedName name="_xlnm.Print_Area" localSheetId="11">'SO 02_2 00 Pol'!$A$1:$X$67</definedName>
    <definedName name="_xlnm.Print_Area" localSheetId="12">'SO 02_2 D.1.02.2 Pol'!$A$1:$X$762</definedName>
    <definedName name="_xlnm.Print_Area" localSheetId="13">'SO 02_2 D.1.02.4a_2 Pol'!$A$1:$X$213</definedName>
    <definedName name="_xlnm.Print_Area" localSheetId="14">'SO 02_2 D.1.02.4b_2 Pol'!$A$1:$X$100</definedName>
    <definedName name="_xlnm.Print_Area" localSheetId="15">'SO 02_2 D.1.02.4c_2 Pol'!$A$1:$X$182</definedName>
    <definedName name="_xlnm.Print_Area" localSheetId="16">'SO 02_2 D.1.02.4d_2 Pol'!$A$1:$X$91</definedName>
    <definedName name="_xlnm.Print_Area" localSheetId="17">'SO 02_2 D.1.02.4e_2 Pol'!$A$1:$X$79</definedName>
    <definedName name="_xlnm.Print_Area" localSheetId="18">'SO 02_2 D.1.02.4f_2 Pol'!$A$1:$X$65</definedName>
    <definedName name="_xlnm.Print_Area" localSheetId="19">'SO 02_2 D.1.02.4h_2 Pol'!$A$1:$X$61</definedName>
    <definedName name="_xlnm.Print_Area" localSheetId="20">'SO 02_3 00 Pol'!$A$1:$X$67</definedName>
    <definedName name="_xlnm.Print_Area" localSheetId="21">'SO 02_3 D.1.02.3 Pol'!$A$1:$X$1055</definedName>
    <definedName name="_xlnm.Print_Area" localSheetId="22">'SO 02_3 D.1.02.4a_3 Pol'!$A$1:$X$228</definedName>
    <definedName name="_xlnm.Print_Area" localSheetId="23">'SO 02_3 D.1.02.4b_3 Pol'!$A$1:$X$139</definedName>
    <definedName name="_xlnm.Print_Area" localSheetId="24">'SO 02_3 D.1.02.4c_3 Pol'!$A$1:$X$286</definedName>
    <definedName name="_xlnm.Print_Area" localSheetId="25">'SO 02_3 D.1.02.4d_3 Pol'!$A$1:$X$103</definedName>
    <definedName name="_xlnm.Print_Area" localSheetId="26">'SO 02_3 D.1.02.4e_3 Pol'!$A$1:$X$289</definedName>
    <definedName name="_xlnm.Print_Area" localSheetId="27">'SO 02_3 D.1.02.4f_3 Pol'!$A$1:$X$144</definedName>
    <definedName name="_xlnm.Print_Area" localSheetId="28">'SO 02_3 D.1.02.4g_3 Pol'!$A$1:$X$164</definedName>
    <definedName name="_xlnm.Print_Area" localSheetId="29">'SO 02_3 D.1.02.4h_3 Pol'!$A$1:$X$65</definedName>
    <definedName name="_xlnm.Print_Area" localSheetId="0">Stavba!$A$1:$J$214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Stavba!$F$72</definedName>
    <definedName name="ZakladDPHZakl">Stavba!$G$25</definedName>
    <definedName name="ZakladDPHZaklVypocet" localSheetId="0">Stavba!$G$72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9" l="1"/>
  <c r="M9" i="39" s="1"/>
  <c r="I9" i="39"/>
  <c r="I8" i="39" s="1"/>
  <c r="K9" i="39"/>
  <c r="O9" i="39"/>
  <c r="Q9" i="39"/>
  <c r="Q8" i="39" s="1"/>
  <c r="V9" i="39"/>
  <c r="G11" i="39"/>
  <c r="G8" i="39" s="1"/>
  <c r="I11" i="39"/>
  <c r="K11" i="39"/>
  <c r="K8" i="39" s="1"/>
  <c r="O11" i="39"/>
  <c r="Q11" i="39"/>
  <c r="V11" i="39"/>
  <c r="V8" i="39" s="1"/>
  <c r="G14" i="39"/>
  <c r="G13" i="39" s="1"/>
  <c r="I14" i="39"/>
  <c r="K14" i="39"/>
  <c r="K13" i="39" s="1"/>
  <c r="O14" i="39"/>
  <c r="Q14" i="39"/>
  <c r="V14" i="39"/>
  <c r="G16" i="39"/>
  <c r="M16" i="39" s="1"/>
  <c r="I16" i="39"/>
  <c r="K16" i="39"/>
  <c r="O16" i="39"/>
  <c r="Q16" i="39"/>
  <c r="V16" i="39"/>
  <c r="G18" i="39"/>
  <c r="I18" i="39"/>
  <c r="K18" i="39"/>
  <c r="M18" i="39"/>
  <c r="O18" i="39"/>
  <c r="Q18" i="39"/>
  <c r="V18" i="39"/>
  <c r="G20" i="39"/>
  <c r="I20" i="39"/>
  <c r="K20" i="39"/>
  <c r="M20" i="39"/>
  <c r="O20" i="39"/>
  <c r="Q20" i="39"/>
  <c r="V20" i="39"/>
  <c r="G23" i="39"/>
  <c r="I23" i="39"/>
  <c r="I22" i="39" s="1"/>
  <c r="K23" i="39"/>
  <c r="M23" i="39"/>
  <c r="O23" i="39"/>
  <c r="Q23" i="39"/>
  <c r="Q22" i="39" s="1"/>
  <c r="V23" i="39"/>
  <c r="G25" i="39"/>
  <c r="I25" i="39"/>
  <c r="K25" i="39"/>
  <c r="O25" i="39"/>
  <c r="Q25" i="39"/>
  <c r="V25" i="39"/>
  <c r="V22" i="39" s="1"/>
  <c r="G27" i="39"/>
  <c r="I27" i="39"/>
  <c r="K27" i="39"/>
  <c r="O27" i="39"/>
  <c r="Q27" i="39"/>
  <c r="V27" i="39"/>
  <c r="G30" i="39"/>
  <c r="I30" i="39"/>
  <c r="I29" i="39" s="1"/>
  <c r="K30" i="39"/>
  <c r="M30" i="39"/>
  <c r="O30" i="39"/>
  <c r="Q30" i="39"/>
  <c r="V30" i="39"/>
  <c r="G32" i="39"/>
  <c r="G29" i="39" s="1"/>
  <c r="I32" i="39"/>
  <c r="K32" i="39"/>
  <c r="K29" i="39" s="1"/>
  <c r="O32" i="39"/>
  <c r="Q32" i="39"/>
  <c r="V32" i="39"/>
  <c r="G34" i="39"/>
  <c r="I34" i="39"/>
  <c r="K34" i="39"/>
  <c r="M34" i="39"/>
  <c r="O34" i="39"/>
  <c r="Q34" i="39"/>
  <c r="V34" i="39"/>
  <c r="G36" i="39"/>
  <c r="M36" i="39" s="1"/>
  <c r="I36" i="39"/>
  <c r="K36" i="39"/>
  <c r="O36" i="39"/>
  <c r="Q36" i="39"/>
  <c r="V36" i="39"/>
  <c r="G38" i="39"/>
  <c r="I38" i="39"/>
  <c r="K38" i="39"/>
  <c r="M38" i="39"/>
  <c r="O38" i="39"/>
  <c r="Q38" i="39"/>
  <c r="V38" i="39"/>
  <c r="G41" i="39"/>
  <c r="M41" i="39" s="1"/>
  <c r="I41" i="39"/>
  <c r="K41" i="39"/>
  <c r="O41" i="39"/>
  <c r="Q41" i="39"/>
  <c r="V41" i="39"/>
  <c r="G43" i="39"/>
  <c r="I43" i="39"/>
  <c r="K43" i="39"/>
  <c r="O43" i="39"/>
  <c r="O40" i="39" s="1"/>
  <c r="Q43" i="39"/>
  <c r="V43" i="39"/>
  <c r="G45" i="39"/>
  <c r="I45" i="39"/>
  <c r="K45" i="39"/>
  <c r="M45" i="39"/>
  <c r="O45" i="39"/>
  <c r="Q45" i="39"/>
  <c r="V45" i="39"/>
  <c r="G47" i="39"/>
  <c r="M47" i="39" s="1"/>
  <c r="I47" i="39"/>
  <c r="K47" i="39"/>
  <c r="O47" i="39"/>
  <c r="Q47" i="39"/>
  <c r="V47" i="39"/>
  <c r="G50" i="39"/>
  <c r="I50" i="39"/>
  <c r="K50" i="39"/>
  <c r="O50" i="39"/>
  <c r="Q50" i="39"/>
  <c r="V50" i="39"/>
  <c r="G52" i="39"/>
  <c r="M52" i="39" s="1"/>
  <c r="I52" i="39"/>
  <c r="K52" i="39"/>
  <c r="O52" i="39"/>
  <c r="Q52" i="39"/>
  <c r="V52" i="39"/>
  <c r="G54" i="39"/>
  <c r="M54" i="39" s="1"/>
  <c r="I54" i="39"/>
  <c r="K54" i="39"/>
  <c r="O54" i="39"/>
  <c r="Q54" i="39"/>
  <c r="V54" i="39"/>
  <c r="G56" i="39"/>
  <c r="I56" i="39"/>
  <c r="K56" i="39"/>
  <c r="M56" i="39"/>
  <c r="O56" i="39"/>
  <c r="Q56" i="39"/>
  <c r="V56" i="39"/>
  <c r="G58" i="39"/>
  <c r="M58" i="39" s="1"/>
  <c r="I58" i="39"/>
  <c r="K58" i="39"/>
  <c r="O58" i="39"/>
  <c r="Q58" i="39"/>
  <c r="V58" i="39"/>
  <c r="G61" i="39"/>
  <c r="G60" i="39" s="1"/>
  <c r="I61" i="39"/>
  <c r="I60" i="39" s="1"/>
  <c r="K61" i="39"/>
  <c r="K60" i="39" s="1"/>
  <c r="O61" i="39"/>
  <c r="O60" i="39" s="1"/>
  <c r="Q61" i="39"/>
  <c r="Q60" i="39" s="1"/>
  <c r="V61" i="39"/>
  <c r="V60" i="39" s="1"/>
  <c r="AE64" i="39"/>
  <c r="F71" i="1" s="1"/>
  <c r="G9" i="38"/>
  <c r="I9" i="38"/>
  <c r="K9" i="38"/>
  <c r="M9" i="38"/>
  <c r="O9" i="38"/>
  <c r="Q9" i="38"/>
  <c r="V9" i="38"/>
  <c r="G15" i="38"/>
  <c r="I15" i="38"/>
  <c r="K15" i="38"/>
  <c r="O15" i="38"/>
  <c r="Q15" i="38"/>
  <c r="V15" i="38"/>
  <c r="G20" i="38"/>
  <c r="M20" i="38" s="1"/>
  <c r="I20" i="38"/>
  <c r="K20" i="38"/>
  <c r="O20" i="38"/>
  <c r="Q20" i="38"/>
  <c r="V20" i="38"/>
  <c r="G25" i="38"/>
  <c r="I25" i="38"/>
  <c r="K25" i="38"/>
  <c r="O25" i="38"/>
  <c r="Q25" i="38"/>
  <c r="V25" i="38"/>
  <c r="G30" i="38"/>
  <c r="M30" i="38" s="1"/>
  <c r="I30" i="38"/>
  <c r="K30" i="38"/>
  <c r="O30" i="38"/>
  <c r="Q30" i="38"/>
  <c r="V30" i="38"/>
  <c r="G35" i="38"/>
  <c r="M35" i="38" s="1"/>
  <c r="I35" i="38"/>
  <c r="K35" i="38"/>
  <c r="O35" i="38"/>
  <c r="Q35" i="38"/>
  <c r="V35" i="38"/>
  <c r="G41" i="38"/>
  <c r="M41" i="38" s="1"/>
  <c r="I41" i="38"/>
  <c r="K41" i="38"/>
  <c r="O41" i="38"/>
  <c r="Q41" i="38"/>
  <c r="V41" i="38"/>
  <c r="G46" i="38"/>
  <c r="M46" i="38" s="1"/>
  <c r="I46" i="38"/>
  <c r="K46" i="38"/>
  <c r="O46" i="38"/>
  <c r="Q46" i="38"/>
  <c r="V46" i="38"/>
  <c r="G50" i="38"/>
  <c r="I50" i="38"/>
  <c r="K50" i="38"/>
  <c r="M50" i="38"/>
  <c r="O50" i="38"/>
  <c r="Q50" i="38"/>
  <c r="V50" i="38"/>
  <c r="G55" i="38"/>
  <c r="M55" i="38" s="1"/>
  <c r="I55" i="38"/>
  <c r="K55" i="38"/>
  <c r="O55" i="38"/>
  <c r="Q55" i="38"/>
  <c r="V55" i="38"/>
  <c r="G59" i="38"/>
  <c r="I59" i="38"/>
  <c r="K59" i="38"/>
  <c r="M59" i="38"/>
  <c r="O59" i="38"/>
  <c r="Q59" i="38"/>
  <c r="V59" i="38"/>
  <c r="G63" i="38"/>
  <c r="M63" i="38" s="1"/>
  <c r="I63" i="38"/>
  <c r="K63" i="38"/>
  <c r="O63" i="38"/>
  <c r="Q63" i="38"/>
  <c r="V63" i="38"/>
  <c r="G68" i="38"/>
  <c r="M68" i="38" s="1"/>
  <c r="I68" i="38"/>
  <c r="K68" i="38"/>
  <c r="O68" i="38"/>
  <c r="Q68" i="38"/>
  <c r="V68" i="38"/>
  <c r="G72" i="38"/>
  <c r="M72" i="38" s="1"/>
  <c r="I72" i="38"/>
  <c r="K72" i="38"/>
  <c r="O72" i="38"/>
  <c r="Q72" i="38"/>
  <c r="V72" i="38"/>
  <c r="G78" i="38"/>
  <c r="I78" i="38"/>
  <c r="K78" i="38"/>
  <c r="M78" i="38"/>
  <c r="O78" i="38"/>
  <c r="Q78" i="38"/>
  <c r="V78" i="38"/>
  <c r="G83" i="38"/>
  <c r="M83" i="38" s="1"/>
  <c r="I83" i="38"/>
  <c r="K83" i="38"/>
  <c r="O83" i="38"/>
  <c r="Q83" i="38"/>
  <c r="V83" i="38"/>
  <c r="G88" i="38"/>
  <c r="I88" i="38"/>
  <c r="K88" i="38"/>
  <c r="M88" i="38"/>
  <c r="O88" i="38"/>
  <c r="Q88" i="38"/>
  <c r="V88" i="38"/>
  <c r="G92" i="38"/>
  <c r="I92" i="38"/>
  <c r="K92" i="38"/>
  <c r="M92" i="38"/>
  <c r="O92" i="38"/>
  <c r="Q92" i="38"/>
  <c r="V92" i="38"/>
  <c r="G96" i="38"/>
  <c r="M96" i="38" s="1"/>
  <c r="I96" i="38"/>
  <c r="K96" i="38"/>
  <c r="O96" i="38"/>
  <c r="Q96" i="38"/>
  <c r="V96" i="38"/>
  <c r="G101" i="38"/>
  <c r="M101" i="38" s="1"/>
  <c r="I101" i="38"/>
  <c r="K101" i="38"/>
  <c r="O101" i="38"/>
  <c r="Q101" i="38"/>
  <c r="V101" i="38"/>
  <c r="G105" i="38"/>
  <c r="M105" i="38" s="1"/>
  <c r="I105" i="38"/>
  <c r="K105" i="38"/>
  <c r="O105" i="38"/>
  <c r="Q105" i="38"/>
  <c r="V105" i="38"/>
  <c r="G111" i="38"/>
  <c r="M111" i="38" s="1"/>
  <c r="I111" i="38"/>
  <c r="K111" i="38"/>
  <c r="O111" i="38"/>
  <c r="Q111" i="38"/>
  <c r="V111" i="38"/>
  <c r="G117" i="38"/>
  <c r="M117" i="38" s="1"/>
  <c r="I117" i="38"/>
  <c r="K117" i="38"/>
  <c r="O117" i="38"/>
  <c r="Q117" i="38"/>
  <c r="V117" i="38"/>
  <c r="G123" i="38"/>
  <c r="I123" i="38"/>
  <c r="K123" i="38"/>
  <c r="M123" i="38"/>
  <c r="O123" i="38"/>
  <c r="Q123" i="38"/>
  <c r="V123" i="38"/>
  <c r="G127" i="38"/>
  <c r="M127" i="38" s="1"/>
  <c r="I127" i="38"/>
  <c r="K127" i="38"/>
  <c r="O127" i="38"/>
  <c r="Q127" i="38"/>
  <c r="V127" i="38"/>
  <c r="G135" i="38"/>
  <c r="M135" i="38" s="1"/>
  <c r="I135" i="38"/>
  <c r="K135" i="38"/>
  <c r="O135" i="38"/>
  <c r="Q135" i="38"/>
  <c r="V135" i="38"/>
  <c r="G146" i="38"/>
  <c r="M146" i="38" s="1"/>
  <c r="I146" i="38"/>
  <c r="K146" i="38"/>
  <c r="O146" i="38"/>
  <c r="Q146" i="38"/>
  <c r="V146" i="38"/>
  <c r="G155" i="38"/>
  <c r="I155" i="38"/>
  <c r="K155" i="38"/>
  <c r="M155" i="38"/>
  <c r="O155" i="38"/>
  <c r="Q155" i="38"/>
  <c r="V155" i="38"/>
  <c r="AE163" i="38"/>
  <c r="F70" i="1" s="1"/>
  <c r="G9" i="37"/>
  <c r="M9" i="37" s="1"/>
  <c r="I9" i="37"/>
  <c r="K9" i="37"/>
  <c r="O9" i="37"/>
  <c r="Q9" i="37"/>
  <c r="V9" i="37"/>
  <c r="G14" i="37"/>
  <c r="I14" i="37"/>
  <c r="K14" i="37"/>
  <c r="O14" i="37"/>
  <c r="Q14" i="37"/>
  <c r="V14" i="37"/>
  <c r="G16" i="37"/>
  <c r="M16" i="37" s="1"/>
  <c r="I16" i="37"/>
  <c r="K16" i="37"/>
  <c r="O16" i="37"/>
  <c r="Q16" i="37"/>
  <c r="V16" i="37"/>
  <c r="G18" i="37"/>
  <c r="M18" i="37" s="1"/>
  <c r="I18" i="37"/>
  <c r="K18" i="37"/>
  <c r="O18" i="37"/>
  <c r="Q18" i="37"/>
  <c r="V18" i="37"/>
  <c r="G20" i="37"/>
  <c r="M20" i="37" s="1"/>
  <c r="I20" i="37"/>
  <c r="K20" i="37"/>
  <c r="O20" i="37"/>
  <c r="Q20" i="37"/>
  <c r="V20" i="37"/>
  <c r="G22" i="37"/>
  <c r="M22" i="37" s="1"/>
  <c r="I22" i="37"/>
  <c r="K22" i="37"/>
  <c r="O22" i="37"/>
  <c r="Q22" i="37"/>
  <c r="V22" i="37"/>
  <c r="G24" i="37"/>
  <c r="M24" i="37" s="1"/>
  <c r="I24" i="37"/>
  <c r="K24" i="37"/>
  <c r="O24" i="37"/>
  <c r="Q24" i="37"/>
  <c r="V24" i="37"/>
  <c r="G26" i="37"/>
  <c r="M26" i="37" s="1"/>
  <c r="I26" i="37"/>
  <c r="K26" i="37"/>
  <c r="O26" i="37"/>
  <c r="Q26" i="37"/>
  <c r="V26" i="37"/>
  <c r="G28" i="37"/>
  <c r="I28" i="37"/>
  <c r="K28" i="37"/>
  <c r="M28" i="37"/>
  <c r="O28" i="37"/>
  <c r="Q28" i="37"/>
  <c r="V28" i="37"/>
  <c r="G30" i="37"/>
  <c r="M30" i="37" s="1"/>
  <c r="I30" i="37"/>
  <c r="K30" i="37"/>
  <c r="O30" i="37"/>
  <c r="Q30" i="37"/>
  <c r="V30" i="37"/>
  <c r="G32" i="37"/>
  <c r="M32" i="37" s="1"/>
  <c r="I32" i="37"/>
  <c r="K32" i="37"/>
  <c r="O32" i="37"/>
  <c r="Q32" i="37"/>
  <c r="V32" i="37"/>
  <c r="G34" i="37"/>
  <c r="M34" i="37" s="1"/>
  <c r="I34" i="37"/>
  <c r="K34" i="37"/>
  <c r="O34" i="37"/>
  <c r="Q34" i="37"/>
  <c r="V34" i="37"/>
  <c r="G36" i="37"/>
  <c r="I36" i="37"/>
  <c r="K36" i="37"/>
  <c r="M36" i="37"/>
  <c r="O36" i="37"/>
  <c r="Q36" i="37"/>
  <c r="V36" i="37"/>
  <c r="G38" i="37"/>
  <c r="M38" i="37" s="1"/>
  <c r="I38" i="37"/>
  <c r="K38" i="37"/>
  <c r="O38" i="37"/>
  <c r="Q38" i="37"/>
  <c r="V38" i="37"/>
  <c r="G40" i="37"/>
  <c r="I40" i="37"/>
  <c r="K40" i="37"/>
  <c r="M40" i="37"/>
  <c r="O40" i="37"/>
  <c r="Q40" i="37"/>
  <c r="V40" i="37"/>
  <c r="G42" i="37"/>
  <c r="M42" i="37" s="1"/>
  <c r="I42" i="37"/>
  <c r="K42" i="37"/>
  <c r="O42" i="37"/>
  <c r="Q42" i="37"/>
  <c r="V42" i="37"/>
  <c r="G44" i="37"/>
  <c r="M44" i="37" s="1"/>
  <c r="I44" i="37"/>
  <c r="K44" i="37"/>
  <c r="O44" i="37"/>
  <c r="Q44" i="37"/>
  <c r="V44" i="37"/>
  <c r="G46" i="37"/>
  <c r="M46" i="37" s="1"/>
  <c r="I46" i="37"/>
  <c r="K46" i="37"/>
  <c r="O46" i="37"/>
  <c r="Q46" i="37"/>
  <c r="V46" i="37"/>
  <c r="G48" i="37"/>
  <c r="M48" i="37" s="1"/>
  <c r="I48" i="37"/>
  <c r="K48" i="37"/>
  <c r="O48" i="37"/>
  <c r="Q48" i="37"/>
  <c r="V48" i="37"/>
  <c r="G50" i="37"/>
  <c r="M50" i="37" s="1"/>
  <c r="I50" i="37"/>
  <c r="K50" i="37"/>
  <c r="O50" i="37"/>
  <c r="Q50" i="37"/>
  <c r="V50" i="37"/>
  <c r="G52" i="37"/>
  <c r="M52" i="37" s="1"/>
  <c r="I52" i="37"/>
  <c r="K52" i="37"/>
  <c r="O52" i="37"/>
  <c r="Q52" i="37"/>
  <c r="V52" i="37"/>
  <c r="G54" i="37"/>
  <c r="M54" i="37" s="1"/>
  <c r="I54" i="37"/>
  <c r="K54" i="37"/>
  <c r="O54" i="37"/>
  <c r="Q54" i="37"/>
  <c r="V54" i="37"/>
  <c r="G56" i="37"/>
  <c r="I56" i="37"/>
  <c r="K56" i="37"/>
  <c r="M56" i="37"/>
  <c r="O56" i="37"/>
  <c r="Q56" i="37"/>
  <c r="V56" i="37"/>
  <c r="G58" i="37"/>
  <c r="M58" i="37" s="1"/>
  <c r="I58" i="37"/>
  <c r="K58" i="37"/>
  <c r="O58" i="37"/>
  <c r="Q58" i="37"/>
  <c r="V58" i="37"/>
  <c r="G60" i="37"/>
  <c r="I60" i="37"/>
  <c r="K60" i="37"/>
  <c r="M60" i="37"/>
  <c r="O60" i="37"/>
  <c r="Q60" i="37"/>
  <c r="V60" i="37"/>
  <c r="G63" i="37"/>
  <c r="I63" i="37"/>
  <c r="K63" i="37"/>
  <c r="M63" i="37"/>
  <c r="O63" i="37"/>
  <c r="Q63" i="37"/>
  <c r="V63" i="37"/>
  <c r="G66" i="37"/>
  <c r="G62" i="37" s="1"/>
  <c r="I161" i="1" s="1"/>
  <c r="I66" i="37"/>
  <c r="K66" i="37"/>
  <c r="O66" i="37"/>
  <c r="Q66" i="37"/>
  <c r="V66" i="37"/>
  <c r="G68" i="37"/>
  <c r="M68" i="37" s="1"/>
  <c r="I68" i="37"/>
  <c r="K68" i="37"/>
  <c r="O68" i="37"/>
  <c r="Q68" i="37"/>
  <c r="V68" i="37"/>
  <c r="G70" i="37"/>
  <c r="M70" i="37" s="1"/>
  <c r="I70" i="37"/>
  <c r="K70" i="37"/>
  <c r="O70" i="37"/>
  <c r="Q70" i="37"/>
  <c r="V70" i="37"/>
  <c r="G72" i="37"/>
  <c r="M72" i="37" s="1"/>
  <c r="I72" i="37"/>
  <c r="K72" i="37"/>
  <c r="O72" i="37"/>
  <c r="Q72" i="37"/>
  <c r="V72" i="37"/>
  <c r="G74" i="37"/>
  <c r="M74" i="37" s="1"/>
  <c r="I74" i="37"/>
  <c r="K74" i="37"/>
  <c r="O74" i="37"/>
  <c r="Q74" i="37"/>
  <c r="V74" i="37"/>
  <c r="G76" i="37"/>
  <c r="M76" i="37" s="1"/>
  <c r="I76" i="37"/>
  <c r="K76" i="37"/>
  <c r="O76" i="37"/>
  <c r="Q76" i="37"/>
  <c r="V76" i="37"/>
  <c r="G78" i="37"/>
  <c r="M78" i="37" s="1"/>
  <c r="I78" i="37"/>
  <c r="K78" i="37"/>
  <c r="O78" i="37"/>
  <c r="Q78" i="37"/>
  <c r="V78" i="37"/>
  <c r="G80" i="37"/>
  <c r="I80" i="37"/>
  <c r="K80" i="37"/>
  <c r="M80" i="37"/>
  <c r="O80" i="37"/>
  <c r="Q80" i="37"/>
  <c r="V80" i="37"/>
  <c r="G82" i="37"/>
  <c r="M82" i="37" s="1"/>
  <c r="I82" i="37"/>
  <c r="K82" i="37"/>
  <c r="O82" i="37"/>
  <c r="Q82" i="37"/>
  <c r="V82" i="37"/>
  <c r="G84" i="37"/>
  <c r="I84" i="37"/>
  <c r="K84" i="37"/>
  <c r="M84" i="37"/>
  <c r="O84" i="37"/>
  <c r="Q84" i="37"/>
  <c r="V84" i="37"/>
  <c r="G86" i="37"/>
  <c r="M86" i="37" s="1"/>
  <c r="I86" i="37"/>
  <c r="K86" i="37"/>
  <c r="O86" i="37"/>
  <c r="Q86" i="37"/>
  <c r="V86" i="37"/>
  <c r="G89" i="37"/>
  <c r="M89" i="37" s="1"/>
  <c r="I89" i="37"/>
  <c r="K89" i="37"/>
  <c r="O89" i="37"/>
  <c r="Q89" i="37"/>
  <c r="V89" i="37"/>
  <c r="G91" i="37"/>
  <c r="M91" i="37" s="1"/>
  <c r="I91" i="37"/>
  <c r="K91" i="37"/>
  <c r="O91" i="37"/>
  <c r="Q91" i="37"/>
  <c r="V91" i="37"/>
  <c r="G93" i="37"/>
  <c r="I93" i="37"/>
  <c r="K93" i="37"/>
  <c r="M93" i="37"/>
  <c r="O93" i="37"/>
  <c r="Q93" i="37"/>
  <c r="V93" i="37"/>
  <c r="G95" i="37"/>
  <c r="M95" i="37" s="1"/>
  <c r="I95" i="37"/>
  <c r="K95" i="37"/>
  <c r="O95" i="37"/>
  <c r="Q95" i="37"/>
  <c r="V95" i="37"/>
  <c r="G97" i="37"/>
  <c r="I97" i="37"/>
  <c r="K97" i="37"/>
  <c r="M97" i="37"/>
  <c r="O97" i="37"/>
  <c r="Q97" i="37"/>
  <c r="V97" i="37"/>
  <c r="G99" i="37"/>
  <c r="M99" i="37" s="1"/>
  <c r="I99" i="37"/>
  <c r="K99" i="37"/>
  <c r="O99" i="37"/>
  <c r="Q99" i="37"/>
  <c r="V99" i="37"/>
  <c r="G101" i="37"/>
  <c r="M101" i="37" s="1"/>
  <c r="I101" i="37"/>
  <c r="K101" i="37"/>
  <c r="O101" i="37"/>
  <c r="Q101" i="37"/>
  <c r="V101" i="37"/>
  <c r="G103" i="37"/>
  <c r="M103" i="37" s="1"/>
  <c r="I103" i="37"/>
  <c r="K103" i="37"/>
  <c r="O103" i="37"/>
  <c r="Q103" i="37"/>
  <c r="V103" i="37"/>
  <c r="G105" i="37"/>
  <c r="M105" i="37" s="1"/>
  <c r="I105" i="37"/>
  <c r="K105" i="37"/>
  <c r="O105" i="37"/>
  <c r="Q105" i="37"/>
  <c r="V105" i="37"/>
  <c r="G107" i="37"/>
  <c r="M107" i="37" s="1"/>
  <c r="I107" i="37"/>
  <c r="K107" i="37"/>
  <c r="O107" i="37"/>
  <c r="Q107" i="37"/>
  <c r="V107" i="37"/>
  <c r="G109" i="37"/>
  <c r="M109" i="37" s="1"/>
  <c r="I109" i="37"/>
  <c r="K109" i="37"/>
  <c r="O109" i="37"/>
  <c r="Q109" i="37"/>
  <c r="V109" i="37"/>
  <c r="G111" i="37"/>
  <c r="M111" i="37" s="1"/>
  <c r="I111" i="37"/>
  <c r="K111" i="37"/>
  <c r="O111" i="37"/>
  <c r="Q111" i="37"/>
  <c r="V111" i="37"/>
  <c r="G113" i="37"/>
  <c r="M113" i="37" s="1"/>
  <c r="I113" i="37"/>
  <c r="K113" i="37"/>
  <c r="O113" i="37"/>
  <c r="Q113" i="37"/>
  <c r="V113" i="37"/>
  <c r="G115" i="37"/>
  <c r="M115" i="37" s="1"/>
  <c r="I115" i="37"/>
  <c r="K115" i="37"/>
  <c r="O115" i="37"/>
  <c r="Q115" i="37"/>
  <c r="V115" i="37"/>
  <c r="G117" i="37"/>
  <c r="I117" i="37"/>
  <c r="K117" i="37"/>
  <c r="M117" i="37"/>
  <c r="O117" i="37"/>
  <c r="Q117" i="37"/>
  <c r="V117" i="37"/>
  <c r="G119" i="37"/>
  <c r="M119" i="37" s="1"/>
  <c r="I119" i="37"/>
  <c r="K119" i="37"/>
  <c r="O119" i="37"/>
  <c r="Q119" i="37"/>
  <c r="V119" i="37"/>
  <c r="G122" i="37"/>
  <c r="I122" i="37"/>
  <c r="K122" i="37"/>
  <c r="O122" i="37"/>
  <c r="Q122" i="37"/>
  <c r="V122" i="37"/>
  <c r="G124" i="37"/>
  <c r="M124" i="37" s="1"/>
  <c r="I124" i="37"/>
  <c r="K124" i="37"/>
  <c r="O124" i="37"/>
  <c r="Q124" i="37"/>
  <c r="V124" i="37"/>
  <c r="G126" i="37"/>
  <c r="M126" i="37" s="1"/>
  <c r="I126" i="37"/>
  <c r="K126" i="37"/>
  <c r="O126" i="37"/>
  <c r="Q126" i="37"/>
  <c r="V126" i="37"/>
  <c r="G128" i="37"/>
  <c r="I128" i="37"/>
  <c r="K128" i="37"/>
  <c r="M128" i="37"/>
  <c r="O128" i="37"/>
  <c r="Q128" i="37"/>
  <c r="V128" i="37"/>
  <c r="G131" i="37"/>
  <c r="G130" i="37" s="1"/>
  <c r="I182" i="1" s="1"/>
  <c r="I131" i="37"/>
  <c r="I130" i="37" s="1"/>
  <c r="K131" i="37"/>
  <c r="K130" i="37" s="1"/>
  <c r="M131" i="37"/>
  <c r="M130" i="37" s="1"/>
  <c r="O131" i="37"/>
  <c r="O130" i="37" s="1"/>
  <c r="Q131" i="37"/>
  <c r="Q130" i="37" s="1"/>
  <c r="V131" i="37"/>
  <c r="V130" i="37" s="1"/>
  <c r="G134" i="37"/>
  <c r="I134" i="37"/>
  <c r="I133" i="37" s="1"/>
  <c r="K134" i="37"/>
  <c r="M134" i="37"/>
  <c r="O134" i="37"/>
  <c r="Q134" i="37"/>
  <c r="Q133" i="37" s="1"/>
  <c r="V134" i="37"/>
  <c r="G136" i="37"/>
  <c r="M136" i="37" s="1"/>
  <c r="I136" i="37"/>
  <c r="K136" i="37"/>
  <c r="K133" i="37" s="1"/>
  <c r="O136" i="37"/>
  <c r="Q136" i="37"/>
  <c r="V136" i="37"/>
  <c r="V133" i="37" s="1"/>
  <c r="G138" i="37"/>
  <c r="M138" i="37" s="1"/>
  <c r="I138" i="37"/>
  <c r="K138" i="37"/>
  <c r="O138" i="37"/>
  <c r="Q138" i="37"/>
  <c r="V138" i="37"/>
  <c r="G140" i="37"/>
  <c r="M140" i="37" s="1"/>
  <c r="I140" i="37"/>
  <c r="K140" i="37"/>
  <c r="O140" i="37"/>
  <c r="Q140" i="37"/>
  <c r="V140" i="37"/>
  <c r="AE143" i="37"/>
  <c r="F69" i="1" s="1"/>
  <c r="G9" i="36"/>
  <c r="M9" i="36" s="1"/>
  <c r="I9" i="36"/>
  <c r="K9" i="36"/>
  <c r="O9" i="36"/>
  <c r="Q9" i="36"/>
  <c r="V9" i="36"/>
  <c r="G14" i="36"/>
  <c r="G8" i="36" s="1"/>
  <c r="I14" i="36"/>
  <c r="K14" i="36"/>
  <c r="O14" i="36"/>
  <c r="Q14" i="36"/>
  <c r="V14" i="36"/>
  <c r="G19" i="36"/>
  <c r="I19" i="36"/>
  <c r="K19" i="36"/>
  <c r="M19" i="36"/>
  <c r="O19" i="36"/>
  <c r="Q19" i="36"/>
  <c r="V19" i="36"/>
  <c r="G24" i="36"/>
  <c r="M24" i="36" s="1"/>
  <c r="I24" i="36"/>
  <c r="K24" i="36"/>
  <c r="O24" i="36"/>
  <c r="Q24" i="36"/>
  <c r="V24" i="36"/>
  <c r="G31" i="36"/>
  <c r="M31" i="36" s="1"/>
  <c r="I31" i="36"/>
  <c r="K31" i="36"/>
  <c r="O31" i="36"/>
  <c r="Q31" i="36"/>
  <c r="V31" i="36"/>
  <c r="G36" i="36"/>
  <c r="M36" i="36" s="1"/>
  <c r="I36" i="36"/>
  <c r="K36" i="36"/>
  <c r="O36" i="36"/>
  <c r="Q36" i="36"/>
  <c r="V36" i="36"/>
  <c r="G41" i="36"/>
  <c r="M41" i="36" s="1"/>
  <c r="I41" i="36"/>
  <c r="K41" i="36"/>
  <c r="O41" i="36"/>
  <c r="Q41" i="36"/>
  <c r="V41" i="36"/>
  <c r="G46" i="36"/>
  <c r="M46" i="36" s="1"/>
  <c r="I46" i="36"/>
  <c r="K46" i="36"/>
  <c r="O46" i="36"/>
  <c r="Q46" i="36"/>
  <c r="V46" i="36"/>
  <c r="G51" i="36"/>
  <c r="I51" i="36"/>
  <c r="K51" i="36"/>
  <c r="M51" i="36"/>
  <c r="O51" i="36"/>
  <c r="Q51" i="36"/>
  <c r="V51" i="36"/>
  <c r="G56" i="36"/>
  <c r="M56" i="36" s="1"/>
  <c r="I56" i="36"/>
  <c r="K56" i="36"/>
  <c r="O56" i="36"/>
  <c r="Q56" i="36"/>
  <c r="V56" i="36"/>
  <c r="G61" i="36"/>
  <c r="I61" i="36"/>
  <c r="K61" i="36"/>
  <c r="M61" i="36"/>
  <c r="O61" i="36"/>
  <c r="Q61" i="36"/>
  <c r="V61" i="36"/>
  <c r="G66" i="36"/>
  <c r="M66" i="36" s="1"/>
  <c r="I66" i="36"/>
  <c r="K66" i="36"/>
  <c r="O66" i="36"/>
  <c r="Q66" i="36"/>
  <c r="V66" i="36"/>
  <c r="G71" i="36"/>
  <c r="M71" i="36" s="1"/>
  <c r="I71" i="36"/>
  <c r="K71" i="36"/>
  <c r="O71" i="36"/>
  <c r="Q71" i="36"/>
  <c r="V71" i="36"/>
  <c r="G76" i="36"/>
  <c r="M76" i="36" s="1"/>
  <c r="I76" i="36"/>
  <c r="K76" i="36"/>
  <c r="O76" i="36"/>
  <c r="Q76" i="36"/>
  <c r="V76" i="36"/>
  <c r="G81" i="36"/>
  <c r="I81" i="36"/>
  <c r="K81" i="36"/>
  <c r="M81" i="36"/>
  <c r="O81" i="36"/>
  <c r="Q81" i="36"/>
  <c r="V81" i="36"/>
  <c r="G87" i="36"/>
  <c r="M87" i="36" s="1"/>
  <c r="I87" i="36"/>
  <c r="K87" i="36"/>
  <c r="O87" i="36"/>
  <c r="Q87" i="36"/>
  <c r="V87" i="36"/>
  <c r="G92" i="36"/>
  <c r="I92" i="36"/>
  <c r="K92" i="36"/>
  <c r="O92" i="36"/>
  <c r="Q92" i="36"/>
  <c r="V92" i="36"/>
  <c r="G97" i="36"/>
  <c r="M97" i="36" s="1"/>
  <c r="I97" i="36"/>
  <c r="K97" i="36"/>
  <c r="O97" i="36"/>
  <c r="Q97" i="36"/>
  <c r="V97" i="36"/>
  <c r="G102" i="36"/>
  <c r="M102" i="36" s="1"/>
  <c r="I102" i="36"/>
  <c r="K102" i="36"/>
  <c r="O102" i="36"/>
  <c r="Q102" i="36"/>
  <c r="V102" i="36"/>
  <c r="G109" i="36"/>
  <c r="M109" i="36" s="1"/>
  <c r="I109" i="36"/>
  <c r="K109" i="36"/>
  <c r="O109" i="36"/>
  <c r="Q109" i="36"/>
  <c r="V109" i="36"/>
  <c r="G114" i="36"/>
  <c r="M114" i="36" s="1"/>
  <c r="I114" i="36"/>
  <c r="K114" i="36"/>
  <c r="O114" i="36"/>
  <c r="Q114" i="36"/>
  <c r="V114" i="36"/>
  <c r="G119" i="36"/>
  <c r="I119" i="36"/>
  <c r="K119" i="36"/>
  <c r="M119" i="36"/>
  <c r="O119" i="36"/>
  <c r="Q119" i="36"/>
  <c r="V119" i="36"/>
  <c r="G124" i="36"/>
  <c r="M124" i="36" s="1"/>
  <c r="I124" i="36"/>
  <c r="K124" i="36"/>
  <c r="O124" i="36"/>
  <c r="Q124" i="36"/>
  <c r="V124" i="36"/>
  <c r="G129" i="36"/>
  <c r="M129" i="36" s="1"/>
  <c r="I129" i="36"/>
  <c r="K129" i="36"/>
  <c r="O129" i="36"/>
  <c r="Q129" i="36"/>
  <c r="V129" i="36"/>
  <c r="G134" i="36"/>
  <c r="M134" i="36" s="1"/>
  <c r="I134" i="36"/>
  <c r="K134" i="36"/>
  <c r="O134" i="36"/>
  <c r="Q134" i="36"/>
  <c r="V134" i="36"/>
  <c r="G139" i="36"/>
  <c r="I139" i="36"/>
  <c r="K139" i="36"/>
  <c r="M139" i="36"/>
  <c r="O139" i="36"/>
  <c r="Q139" i="36"/>
  <c r="V139" i="36"/>
  <c r="G144" i="36"/>
  <c r="M144" i="36" s="1"/>
  <c r="I144" i="36"/>
  <c r="K144" i="36"/>
  <c r="O144" i="36"/>
  <c r="Q144" i="36"/>
  <c r="V144" i="36"/>
  <c r="G149" i="36"/>
  <c r="M149" i="36" s="1"/>
  <c r="I149" i="36"/>
  <c r="K149" i="36"/>
  <c r="O149" i="36"/>
  <c r="Q149" i="36"/>
  <c r="V149" i="36"/>
  <c r="G154" i="36"/>
  <c r="M154" i="36" s="1"/>
  <c r="I154" i="36"/>
  <c r="K154" i="36"/>
  <c r="O154" i="36"/>
  <c r="Q154" i="36"/>
  <c r="V154" i="36"/>
  <c r="G159" i="36"/>
  <c r="I159" i="36"/>
  <c r="K159" i="36"/>
  <c r="M159" i="36"/>
  <c r="O159" i="36"/>
  <c r="Q159" i="36"/>
  <c r="V159" i="36"/>
  <c r="G165" i="36"/>
  <c r="I165" i="36"/>
  <c r="K165" i="36"/>
  <c r="O165" i="36"/>
  <c r="Q165" i="36"/>
  <c r="V165" i="36"/>
  <c r="G170" i="36"/>
  <c r="I170" i="36"/>
  <c r="K170" i="36"/>
  <c r="O170" i="36"/>
  <c r="Q170" i="36"/>
  <c r="V170" i="36"/>
  <c r="G175" i="36"/>
  <c r="I175" i="36"/>
  <c r="K175" i="36"/>
  <c r="M175" i="36"/>
  <c r="O175" i="36"/>
  <c r="Q175" i="36"/>
  <c r="V175" i="36"/>
  <c r="G181" i="36"/>
  <c r="M181" i="36" s="1"/>
  <c r="I181" i="36"/>
  <c r="K181" i="36"/>
  <c r="O181" i="36"/>
  <c r="Q181" i="36"/>
  <c r="V181" i="36"/>
  <c r="G186" i="36"/>
  <c r="M186" i="36" s="1"/>
  <c r="I186" i="36"/>
  <c r="K186" i="36"/>
  <c r="O186" i="36"/>
  <c r="Q186" i="36"/>
  <c r="V186" i="36"/>
  <c r="G191" i="36"/>
  <c r="M191" i="36" s="1"/>
  <c r="I191" i="36"/>
  <c r="K191" i="36"/>
  <c r="O191" i="36"/>
  <c r="Q191" i="36"/>
  <c r="V191" i="36"/>
  <c r="G196" i="36"/>
  <c r="I196" i="36"/>
  <c r="K196" i="36"/>
  <c r="M196" i="36"/>
  <c r="O196" i="36"/>
  <c r="Q196" i="36"/>
  <c r="V196" i="36"/>
  <c r="G201" i="36"/>
  <c r="M201" i="36" s="1"/>
  <c r="I201" i="36"/>
  <c r="K201" i="36"/>
  <c r="O201" i="36"/>
  <c r="Q201" i="36"/>
  <c r="V201" i="36"/>
  <c r="G206" i="36"/>
  <c r="M206" i="36" s="1"/>
  <c r="I206" i="36"/>
  <c r="K206" i="36"/>
  <c r="O206" i="36"/>
  <c r="Q206" i="36"/>
  <c r="V206" i="36"/>
  <c r="G211" i="36"/>
  <c r="I180" i="1" s="1"/>
  <c r="K211" i="36"/>
  <c r="V211" i="36"/>
  <c r="G212" i="36"/>
  <c r="I212" i="36"/>
  <c r="I211" i="36" s="1"/>
  <c r="K212" i="36"/>
  <c r="M212" i="36"/>
  <c r="M211" i="36" s="1"/>
  <c r="O212" i="36"/>
  <c r="O211" i="36" s="1"/>
  <c r="Q212" i="36"/>
  <c r="Q211" i="36" s="1"/>
  <c r="V212" i="36"/>
  <c r="O218" i="36"/>
  <c r="G219" i="36"/>
  <c r="M219" i="36" s="1"/>
  <c r="M218" i="36" s="1"/>
  <c r="I219" i="36"/>
  <c r="I218" i="36" s="1"/>
  <c r="K219" i="36"/>
  <c r="K218" i="36" s="1"/>
  <c r="O219" i="36"/>
  <c r="Q219" i="36"/>
  <c r="Q218" i="36" s="1"/>
  <c r="V219" i="36"/>
  <c r="V218" i="36" s="1"/>
  <c r="G225" i="36"/>
  <c r="I225" i="36"/>
  <c r="I224" i="36" s="1"/>
  <c r="K225" i="36"/>
  <c r="M225" i="36"/>
  <c r="O225" i="36"/>
  <c r="Q225" i="36"/>
  <c r="V225" i="36"/>
  <c r="G230" i="36"/>
  <c r="G224" i="36" s="1"/>
  <c r="I198" i="1" s="1"/>
  <c r="I230" i="36"/>
  <c r="K230" i="36"/>
  <c r="O230" i="36"/>
  <c r="O224" i="36" s="1"/>
  <c r="Q230" i="36"/>
  <c r="V230" i="36"/>
  <c r="G235" i="36"/>
  <c r="M235" i="36" s="1"/>
  <c r="I235" i="36"/>
  <c r="K235" i="36"/>
  <c r="O235" i="36"/>
  <c r="Q235" i="36"/>
  <c r="V235" i="36"/>
  <c r="G241" i="36"/>
  <c r="I241" i="36"/>
  <c r="K241" i="36"/>
  <c r="M241" i="36"/>
  <c r="O241" i="36"/>
  <c r="Q241" i="36"/>
  <c r="V241" i="36"/>
  <c r="G246" i="36"/>
  <c r="G240" i="36" s="1"/>
  <c r="I246" i="36"/>
  <c r="K246" i="36"/>
  <c r="O246" i="36"/>
  <c r="Q246" i="36"/>
  <c r="V246" i="36"/>
  <c r="G251" i="36"/>
  <c r="M251" i="36" s="1"/>
  <c r="I251" i="36"/>
  <c r="K251" i="36"/>
  <c r="O251" i="36"/>
  <c r="Q251" i="36"/>
  <c r="V251" i="36"/>
  <c r="G256" i="36"/>
  <c r="M256" i="36" s="1"/>
  <c r="I256" i="36"/>
  <c r="K256" i="36"/>
  <c r="O256" i="36"/>
  <c r="Q256" i="36"/>
  <c r="V256" i="36"/>
  <c r="G262" i="36"/>
  <c r="I262" i="36"/>
  <c r="K262" i="36"/>
  <c r="O262" i="36"/>
  <c r="Q262" i="36"/>
  <c r="V262" i="36"/>
  <c r="G267" i="36"/>
  <c r="I267" i="36"/>
  <c r="K267" i="36"/>
  <c r="M267" i="36"/>
  <c r="O267" i="36"/>
  <c r="Q267" i="36"/>
  <c r="V267" i="36"/>
  <c r="G272" i="36"/>
  <c r="M272" i="36" s="1"/>
  <c r="I272" i="36"/>
  <c r="K272" i="36"/>
  <c r="O272" i="36"/>
  <c r="Q272" i="36"/>
  <c r="V272" i="36"/>
  <c r="G277" i="36"/>
  <c r="M277" i="36" s="1"/>
  <c r="I277" i="36"/>
  <c r="K277" i="36"/>
  <c r="O277" i="36"/>
  <c r="Q277" i="36"/>
  <c r="V277" i="36"/>
  <c r="G282" i="36"/>
  <c r="M282" i="36" s="1"/>
  <c r="I282" i="36"/>
  <c r="K282" i="36"/>
  <c r="O282" i="36"/>
  <c r="Q282" i="36"/>
  <c r="V282" i="36"/>
  <c r="AE288" i="36"/>
  <c r="F68" i="1" s="1"/>
  <c r="G9" i="35"/>
  <c r="M9" i="35" s="1"/>
  <c r="I9" i="35"/>
  <c r="I8" i="35" s="1"/>
  <c r="K9" i="35"/>
  <c r="O9" i="35"/>
  <c r="Q9" i="35"/>
  <c r="V9" i="35"/>
  <c r="G11" i="35"/>
  <c r="I11" i="35"/>
  <c r="K11" i="35"/>
  <c r="O11" i="35"/>
  <c r="O8" i="35" s="1"/>
  <c r="Q11" i="35"/>
  <c r="V11" i="35"/>
  <c r="G13" i="35"/>
  <c r="I13" i="35"/>
  <c r="K13" i="35"/>
  <c r="M13" i="35"/>
  <c r="O13" i="35"/>
  <c r="Q13" i="35"/>
  <c r="V13" i="35"/>
  <c r="G15" i="35"/>
  <c r="M15" i="35" s="1"/>
  <c r="I15" i="35"/>
  <c r="K15" i="35"/>
  <c r="O15" i="35"/>
  <c r="Q15" i="35"/>
  <c r="V15" i="35"/>
  <c r="G18" i="35"/>
  <c r="I18" i="35"/>
  <c r="K18" i="35"/>
  <c r="O18" i="35"/>
  <c r="Q18" i="35"/>
  <c r="V18" i="35"/>
  <c r="G20" i="35"/>
  <c r="M20" i="35" s="1"/>
  <c r="I20" i="35"/>
  <c r="K20" i="35"/>
  <c r="O20" i="35"/>
  <c r="Q20" i="35"/>
  <c r="V20" i="35"/>
  <c r="G22" i="35"/>
  <c r="I22" i="35"/>
  <c r="K22" i="35"/>
  <c r="M22" i="35"/>
  <c r="O22" i="35"/>
  <c r="Q22" i="35"/>
  <c r="V22" i="35"/>
  <c r="G24" i="35"/>
  <c r="M24" i="35" s="1"/>
  <c r="I24" i="35"/>
  <c r="K24" i="35"/>
  <c r="O24" i="35"/>
  <c r="Q24" i="35"/>
  <c r="V24" i="35"/>
  <c r="G26" i="35"/>
  <c r="M26" i="35" s="1"/>
  <c r="I26" i="35"/>
  <c r="K26" i="35"/>
  <c r="O26" i="35"/>
  <c r="Q26" i="35"/>
  <c r="V26" i="35"/>
  <c r="G28" i="35"/>
  <c r="M28" i="35" s="1"/>
  <c r="I28" i="35"/>
  <c r="K28" i="35"/>
  <c r="O28" i="35"/>
  <c r="Q28" i="35"/>
  <c r="V28" i="35"/>
  <c r="G30" i="35"/>
  <c r="M30" i="35" s="1"/>
  <c r="I30" i="35"/>
  <c r="K30" i="35"/>
  <c r="O30" i="35"/>
  <c r="Q30" i="35"/>
  <c r="V30" i="35"/>
  <c r="G32" i="35"/>
  <c r="M32" i="35" s="1"/>
  <c r="I32" i="35"/>
  <c r="K32" i="35"/>
  <c r="O32" i="35"/>
  <c r="Q32" i="35"/>
  <c r="V32" i="35"/>
  <c r="G34" i="35"/>
  <c r="M34" i="35" s="1"/>
  <c r="I34" i="35"/>
  <c r="K34" i="35"/>
  <c r="O34" i="35"/>
  <c r="Q34" i="35"/>
  <c r="V34" i="35"/>
  <c r="G36" i="35"/>
  <c r="M36" i="35" s="1"/>
  <c r="I36" i="35"/>
  <c r="K36" i="35"/>
  <c r="O36" i="35"/>
  <c r="Q36" i="35"/>
  <c r="V36" i="35"/>
  <c r="G38" i="35"/>
  <c r="I38" i="35"/>
  <c r="K38" i="35"/>
  <c r="M38" i="35"/>
  <c r="O38" i="35"/>
  <c r="Q38" i="35"/>
  <c r="V38" i="35"/>
  <c r="G40" i="35"/>
  <c r="M40" i="35" s="1"/>
  <c r="I40" i="35"/>
  <c r="K40" i="35"/>
  <c r="O40" i="35"/>
  <c r="Q40" i="35"/>
  <c r="V40" i="35"/>
  <c r="G42" i="35"/>
  <c r="M42" i="35" s="1"/>
  <c r="I42" i="35"/>
  <c r="K42" i="35"/>
  <c r="O42" i="35"/>
  <c r="Q42" i="35"/>
  <c r="V42" i="35"/>
  <c r="G44" i="35"/>
  <c r="M44" i="35" s="1"/>
  <c r="I44" i="35"/>
  <c r="K44" i="35"/>
  <c r="O44" i="35"/>
  <c r="Q44" i="35"/>
  <c r="V44" i="35"/>
  <c r="G46" i="35"/>
  <c r="I46" i="35"/>
  <c r="K46" i="35"/>
  <c r="M46" i="35"/>
  <c r="O46" i="35"/>
  <c r="Q46" i="35"/>
  <c r="V46" i="35"/>
  <c r="G49" i="35"/>
  <c r="M49" i="35" s="1"/>
  <c r="I49" i="35"/>
  <c r="I48" i="35" s="1"/>
  <c r="K49" i="35"/>
  <c r="O49" i="35"/>
  <c r="Q49" i="35"/>
  <c r="Q48" i="35" s="1"/>
  <c r="V49" i="35"/>
  <c r="G51" i="35"/>
  <c r="M51" i="35" s="1"/>
  <c r="I51" i="35"/>
  <c r="K51" i="35"/>
  <c r="O51" i="35"/>
  <c r="O48" i="35" s="1"/>
  <c r="Q51" i="35"/>
  <c r="V51" i="35"/>
  <c r="G54" i="35"/>
  <c r="G53" i="35" s="1"/>
  <c r="I183" i="1" s="1"/>
  <c r="I54" i="35"/>
  <c r="K54" i="35"/>
  <c r="O54" i="35"/>
  <c r="Q54" i="35"/>
  <c r="V54" i="35"/>
  <c r="V53" i="35" s="1"/>
  <c r="G56" i="35"/>
  <c r="I56" i="35"/>
  <c r="K56" i="35"/>
  <c r="M56" i="35"/>
  <c r="O56" i="35"/>
  <c r="Q56" i="35"/>
  <c r="V56" i="35"/>
  <c r="G58" i="35"/>
  <c r="M58" i="35" s="1"/>
  <c r="I58" i="35"/>
  <c r="K58" i="35"/>
  <c r="O58" i="35"/>
  <c r="Q58" i="35"/>
  <c r="V58" i="35"/>
  <c r="G61" i="35"/>
  <c r="G60" i="35" s="1"/>
  <c r="I186" i="1" s="1"/>
  <c r="I61" i="35"/>
  <c r="I60" i="35" s="1"/>
  <c r="K61" i="35"/>
  <c r="K60" i="35" s="1"/>
  <c r="O61" i="35"/>
  <c r="O60" i="35" s="1"/>
  <c r="Q61" i="35"/>
  <c r="Q60" i="35" s="1"/>
  <c r="V61" i="35"/>
  <c r="V60" i="35" s="1"/>
  <c r="G64" i="35"/>
  <c r="I64" i="35"/>
  <c r="K64" i="35"/>
  <c r="M64" i="35"/>
  <c r="O64" i="35"/>
  <c r="Q64" i="35"/>
  <c r="V64" i="35"/>
  <c r="G66" i="35"/>
  <c r="G63" i="35" s="1"/>
  <c r="I189" i="1" s="1"/>
  <c r="I66" i="35"/>
  <c r="K66" i="35"/>
  <c r="O66" i="35"/>
  <c r="Q66" i="35"/>
  <c r="V66" i="35"/>
  <c r="G68" i="35"/>
  <c r="M68" i="35" s="1"/>
  <c r="I68" i="35"/>
  <c r="K68" i="35"/>
  <c r="O68" i="35"/>
  <c r="Q68" i="35"/>
  <c r="V68" i="35"/>
  <c r="G70" i="35"/>
  <c r="M70" i="35" s="1"/>
  <c r="I70" i="35"/>
  <c r="K70" i="35"/>
  <c r="O70" i="35"/>
  <c r="Q70" i="35"/>
  <c r="V70" i="35"/>
  <c r="G73" i="35"/>
  <c r="I73" i="35"/>
  <c r="K73" i="35"/>
  <c r="M73" i="35"/>
  <c r="O73" i="35"/>
  <c r="O72" i="35" s="1"/>
  <c r="Q73" i="35"/>
  <c r="V73" i="35"/>
  <c r="G75" i="35"/>
  <c r="M75" i="35" s="1"/>
  <c r="I75" i="35"/>
  <c r="K75" i="35"/>
  <c r="O75" i="35"/>
  <c r="Q75" i="35"/>
  <c r="V75" i="35"/>
  <c r="G77" i="35"/>
  <c r="M77" i="35" s="1"/>
  <c r="I77" i="35"/>
  <c r="K77" i="35"/>
  <c r="O77" i="35"/>
  <c r="Q77" i="35"/>
  <c r="V77" i="35"/>
  <c r="G79" i="35"/>
  <c r="M79" i="35" s="1"/>
  <c r="I79" i="35"/>
  <c r="K79" i="35"/>
  <c r="O79" i="35"/>
  <c r="Q79" i="35"/>
  <c r="V79" i="35"/>
  <c r="G81" i="35"/>
  <c r="I81" i="35"/>
  <c r="K81" i="35"/>
  <c r="M81" i="35"/>
  <c r="O81" i="35"/>
  <c r="Q81" i="35"/>
  <c r="V81" i="35"/>
  <c r="G83" i="35"/>
  <c r="M83" i="35" s="1"/>
  <c r="I83" i="35"/>
  <c r="K83" i="35"/>
  <c r="O83" i="35"/>
  <c r="Q83" i="35"/>
  <c r="V83" i="35"/>
  <c r="O85" i="35"/>
  <c r="G86" i="35"/>
  <c r="M86" i="35" s="1"/>
  <c r="M85" i="35" s="1"/>
  <c r="I86" i="35"/>
  <c r="I85" i="35" s="1"/>
  <c r="K86" i="35"/>
  <c r="K85" i="35" s="1"/>
  <c r="O86" i="35"/>
  <c r="Q86" i="35"/>
  <c r="Q85" i="35" s="1"/>
  <c r="V86" i="35"/>
  <c r="V85" i="35" s="1"/>
  <c r="G89" i="35"/>
  <c r="I89" i="35"/>
  <c r="K89" i="35"/>
  <c r="M89" i="35"/>
  <c r="O89" i="35"/>
  <c r="Q89" i="35"/>
  <c r="V89" i="35"/>
  <c r="G91" i="35"/>
  <c r="G88" i="35" s="1"/>
  <c r="I91" i="35"/>
  <c r="K91" i="35"/>
  <c r="O91" i="35"/>
  <c r="O88" i="35" s="1"/>
  <c r="Q91" i="35"/>
  <c r="V91" i="35"/>
  <c r="G93" i="35"/>
  <c r="M93" i="35" s="1"/>
  <c r="I93" i="35"/>
  <c r="K93" i="35"/>
  <c r="O93" i="35"/>
  <c r="Q93" i="35"/>
  <c r="V93" i="35"/>
  <c r="G95" i="35"/>
  <c r="M95" i="35" s="1"/>
  <c r="I95" i="35"/>
  <c r="K95" i="35"/>
  <c r="O95" i="35"/>
  <c r="Q95" i="35"/>
  <c r="V95" i="35"/>
  <c r="G97" i="35"/>
  <c r="M97" i="35" s="1"/>
  <c r="I97" i="35"/>
  <c r="K97" i="35"/>
  <c r="O97" i="35"/>
  <c r="Q97" i="35"/>
  <c r="V97" i="35"/>
  <c r="G99" i="35"/>
  <c r="M99" i="35" s="1"/>
  <c r="I99" i="35"/>
  <c r="K99" i="35"/>
  <c r="O99" i="35"/>
  <c r="Q99" i="35"/>
  <c r="V99" i="35"/>
  <c r="AE102" i="35"/>
  <c r="F67" i="1" s="1"/>
  <c r="G9" i="34"/>
  <c r="M9" i="34" s="1"/>
  <c r="I9" i="34"/>
  <c r="K9" i="34"/>
  <c r="O9" i="34"/>
  <c r="Q9" i="34"/>
  <c r="V9" i="34"/>
  <c r="G14" i="34"/>
  <c r="I14" i="34"/>
  <c r="K14" i="34"/>
  <c r="O14" i="34"/>
  <c r="Q14" i="34"/>
  <c r="V14" i="34"/>
  <c r="G19" i="34"/>
  <c r="I19" i="34"/>
  <c r="K19" i="34"/>
  <c r="M19" i="34"/>
  <c r="O19" i="34"/>
  <c r="Q19" i="34"/>
  <c r="V19" i="34"/>
  <c r="G24" i="34"/>
  <c r="M24" i="34" s="1"/>
  <c r="I24" i="34"/>
  <c r="K24" i="34"/>
  <c r="O24" i="34"/>
  <c r="Q24" i="34"/>
  <c r="V24" i="34"/>
  <c r="G29" i="34"/>
  <c r="I29" i="34"/>
  <c r="K29" i="34"/>
  <c r="M29" i="34"/>
  <c r="O29" i="34"/>
  <c r="Q29" i="34"/>
  <c r="V29" i="34"/>
  <c r="G34" i="34"/>
  <c r="M34" i="34" s="1"/>
  <c r="I34" i="34"/>
  <c r="K34" i="34"/>
  <c r="O34" i="34"/>
  <c r="Q34" i="34"/>
  <c r="V34" i="34"/>
  <c r="G39" i="34"/>
  <c r="M39" i="34" s="1"/>
  <c r="I39" i="34"/>
  <c r="K39" i="34"/>
  <c r="O39" i="34"/>
  <c r="Q39" i="34"/>
  <c r="V39" i="34"/>
  <c r="G44" i="34"/>
  <c r="M44" i="34" s="1"/>
  <c r="I44" i="34"/>
  <c r="K44" i="34"/>
  <c r="O44" i="34"/>
  <c r="Q44" i="34"/>
  <c r="V44" i="34"/>
  <c r="G49" i="34"/>
  <c r="I49" i="34"/>
  <c r="K49" i="34"/>
  <c r="M49" i="34"/>
  <c r="O49" i="34"/>
  <c r="Q49" i="34"/>
  <c r="V49" i="34"/>
  <c r="G54" i="34"/>
  <c r="M54" i="34" s="1"/>
  <c r="I54" i="34"/>
  <c r="K54" i="34"/>
  <c r="O54" i="34"/>
  <c r="Q54" i="34"/>
  <c r="V54" i="34"/>
  <c r="G59" i="34"/>
  <c r="M59" i="34" s="1"/>
  <c r="I59" i="34"/>
  <c r="K59" i="34"/>
  <c r="O59" i="34"/>
  <c r="Q59" i="34"/>
  <c r="V59" i="34"/>
  <c r="G64" i="34"/>
  <c r="M64" i="34" s="1"/>
  <c r="I64" i="34"/>
  <c r="K64" i="34"/>
  <c r="O64" i="34"/>
  <c r="Q64" i="34"/>
  <c r="V64" i="34"/>
  <c r="G69" i="34"/>
  <c r="I69" i="34"/>
  <c r="K69" i="34"/>
  <c r="M69" i="34"/>
  <c r="O69" i="34"/>
  <c r="Q69" i="34"/>
  <c r="V69" i="34"/>
  <c r="G74" i="34"/>
  <c r="M74" i="34" s="1"/>
  <c r="I74" i="34"/>
  <c r="K74" i="34"/>
  <c r="O74" i="34"/>
  <c r="Q74" i="34"/>
  <c r="V74" i="34"/>
  <c r="G79" i="34"/>
  <c r="M79" i="34" s="1"/>
  <c r="I79" i="34"/>
  <c r="K79" i="34"/>
  <c r="O79" i="34"/>
  <c r="Q79" i="34"/>
  <c r="V79" i="34"/>
  <c r="G84" i="34"/>
  <c r="M84" i="34" s="1"/>
  <c r="I84" i="34"/>
  <c r="K84" i="34"/>
  <c r="O84" i="34"/>
  <c r="Q84" i="34"/>
  <c r="V84" i="34"/>
  <c r="G89" i="34"/>
  <c r="M89" i="34" s="1"/>
  <c r="I89" i="34"/>
  <c r="K89" i="34"/>
  <c r="O89" i="34"/>
  <c r="Q89" i="34"/>
  <c r="V89" i="34"/>
  <c r="G94" i="34"/>
  <c r="M94" i="34" s="1"/>
  <c r="I94" i="34"/>
  <c r="K94" i="34"/>
  <c r="O94" i="34"/>
  <c r="Q94" i="34"/>
  <c r="V94" i="34"/>
  <c r="G99" i="34"/>
  <c r="I99" i="34"/>
  <c r="K99" i="34"/>
  <c r="M99" i="34"/>
  <c r="O99" i="34"/>
  <c r="Q99" i="34"/>
  <c r="V99" i="34"/>
  <c r="G104" i="34"/>
  <c r="M104" i="34" s="1"/>
  <c r="I104" i="34"/>
  <c r="K104" i="34"/>
  <c r="O104" i="34"/>
  <c r="Q104" i="34"/>
  <c r="V104" i="34"/>
  <c r="G109" i="34"/>
  <c r="I109" i="34"/>
  <c r="K109" i="34"/>
  <c r="M109" i="34"/>
  <c r="O109" i="34"/>
  <c r="Q109" i="34"/>
  <c r="V109" i="34"/>
  <c r="G114" i="34"/>
  <c r="M114" i="34" s="1"/>
  <c r="I114" i="34"/>
  <c r="K114" i="34"/>
  <c r="O114" i="34"/>
  <c r="Q114" i="34"/>
  <c r="V114" i="34"/>
  <c r="G119" i="34"/>
  <c r="M119" i="34" s="1"/>
  <c r="I119" i="34"/>
  <c r="K119" i="34"/>
  <c r="O119" i="34"/>
  <c r="Q119" i="34"/>
  <c r="V119" i="34"/>
  <c r="G124" i="34"/>
  <c r="M124" i="34" s="1"/>
  <c r="I124" i="34"/>
  <c r="K124" i="34"/>
  <c r="O124" i="34"/>
  <c r="Q124" i="34"/>
  <c r="V124" i="34"/>
  <c r="G129" i="34"/>
  <c r="I129" i="34"/>
  <c r="K129" i="34"/>
  <c r="M129" i="34"/>
  <c r="O129" i="34"/>
  <c r="Q129" i="34"/>
  <c r="V129" i="34"/>
  <c r="G134" i="34"/>
  <c r="M134" i="34" s="1"/>
  <c r="I134" i="34"/>
  <c r="K134" i="34"/>
  <c r="O134" i="34"/>
  <c r="Q134" i="34"/>
  <c r="V134" i="34"/>
  <c r="G139" i="34"/>
  <c r="M139" i="34" s="1"/>
  <c r="I139" i="34"/>
  <c r="K139" i="34"/>
  <c r="O139" i="34"/>
  <c r="Q139" i="34"/>
  <c r="V139" i="34"/>
  <c r="G144" i="34"/>
  <c r="M144" i="34" s="1"/>
  <c r="I144" i="34"/>
  <c r="K144" i="34"/>
  <c r="O144" i="34"/>
  <c r="Q144" i="34"/>
  <c r="V144" i="34"/>
  <c r="G149" i="34"/>
  <c r="I149" i="34"/>
  <c r="K149" i="34"/>
  <c r="M149" i="34"/>
  <c r="O149" i="34"/>
  <c r="Q149" i="34"/>
  <c r="V149" i="34"/>
  <c r="G154" i="34"/>
  <c r="M154" i="34" s="1"/>
  <c r="I154" i="34"/>
  <c r="K154" i="34"/>
  <c r="O154" i="34"/>
  <c r="Q154" i="34"/>
  <c r="V154" i="34"/>
  <c r="G159" i="34"/>
  <c r="M159" i="34" s="1"/>
  <c r="I159" i="34"/>
  <c r="K159" i="34"/>
  <c r="O159" i="34"/>
  <c r="Q159" i="34"/>
  <c r="V159" i="34"/>
  <c r="G164" i="34"/>
  <c r="M164" i="34" s="1"/>
  <c r="I164" i="34"/>
  <c r="K164" i="34"/>
  <c r="O164" i="34"/>
  <c r="Q164" i="34"/>
  <c r="V164" i="34"/>
  <c r="G169" i="34"/>
  <c r="M169" i="34" s="1"/>
  <c r="I169" i="34"/>
  <c r="K169" i="34"/>
  <c r="O169" i="34"/>
  <c r="Q169" i="34"/>
  <c r="V169" i="34"/>
  <c r="G174" i="34"/>
  <c r="M174" i="34" s="1"/>
  <c r="I174" i="34"/>
  <c r="K174" i="34"/>
  <c r="O174" i="34"/>
  <c r="Q174" i="34"/>
  <c r="V174" i="34"/>
  <c r="G179" i="34"/>
  <c r="I179" i="34"/>
  <c r="K179" i="34"/>
  <c r="M179" i="34"/>
  <c r="O179" i="34"/>
  <c r="Q179" i="34"/>
  <c r="V179" i="34"/>
  <c r="G184" i="34"/>
  <c r="M184" i="34" s="1"/>
  <c r="I184" i="34"/>
  <c r="K184" i="34"/>
  <c r="O184" i="34"/>
  <c r="Q184" i="34"/>
  <c r="V184" i="34"/>
  <c r="G189" i="34"/>
  <c r="I189" i="34"/>
  <c r="K189" i="34"/>
  <c r="M189" i="34"/>
  <c r="O189" i="34"/>
  <c r="Q189" i="34"/>
  <c r="V189" i="34"/>
  <c r="G194" i="34"/>
  <c r="M194" i="34" s="1"/>
  <c r="I194" i="34"/>
  <c r="K194" i="34"/>
  <c r="O194" i="34"/>
  <c r="Q194" i="34"/>
  <c r="V194" i="34"/>
  <c r="G199" i="34"/>
  <c r="M199" i="34" s="1"/>
  <c r="I199" i="34"/>
  <c r="K199" i="34"/>
  <c r="O199" i="34"/>
  <c r="Q199" i="34"/>
  <c r="V199" i="34"/>
  <c r="G204" i="34"/>
  <c r="M204" i="34" s="1"/>
  <c r="I204" i="34"/>
  <c r="K204" i="34"/>
  <c r="O204" i="34"/>
  <c r="Q204" i="34"/>
  <c r="V204" i="34"/>
  <c r="G209" i="34"/>
  <c r="I209" i="34"/>
  <c r="K209" i="34"/>
  <c r="M209" i="34"/>
  <c r="O209" i="34"/>
  <c r="Q209" i="34"/>
  <c r="V209" i="34"/>
  <c r="G214" i="34"/>
  <c r="M214" i="34" s="1"/>
  <c r="I214" i="34"/>
  <c r="K214" i="34"/>
  <c r="O214" i="34"/>
  <c r="Q214" i="34"/>
  <c r="V214" i="34"/>
  <c r="G219" i="34"/>
  <c r="M219" i="34" s="1"/>
  <c r="I219" i="34"/>
  <c r="K219" i="34"/>
  <c r="O219" i="34"/>
  <c r="Q219" i="34"/>
  <c r="V219" i="34"/>
  <c r="G224" i="34"/>
  <c r="M224" i="34" s="1"/>
  <c r="I224" i="34"/>
  <c r="K224" i="34"/>
  <c r="O224" i="34"/>
  <c r="Q224" i="34"/>
  <c r="V224" i="34"/>
  <c r="G229" i="34"/>
  <c r="I229" i="34"/>
  <c r="K229" i="34"/>
  <c r="M229" i="34"/>
  <c r="O229" i="34"/>
  <c r="Q229" i="34"/>
  <c r="V229" i="34"/>
  <c r="G234" i="34"/>
  <c r="M234" i="34" s="1"/>
  <c r="I234" i="34"/>
  <c r="K234" i="34"/>
  <c r="O234" i="34"/>
  <c r="Q234" i="34"/>
  <c r="V234" i="34"/>
  <c r="G239" i="34"/>
  <c r="M239" i="34" s="1"/>
  <c r="I239" i="34"/>
  <c r="K239" i="34"/>
  <c r="O239" i="34"/>
  <c r="Q239" i="34"/>
  <c r="V239" i="34"/>
  <c r="G243" i="34"/>
  <c r="M243" i="34" s="1"/>
  <c r="I243" i="34"/>
  <c r="K243" i="34"/>
  <c r="O243" i="34"/>
  <c r="Q243" i="34"/>
  <c r="V243" i="34"/>
  <c r="G247" i="34"/>
  <c r="M247" i="34" s="1"/>
  <c r="I247" i="34"/>
  <c r="K247" i="34"/>
  <c r="O247" i="34"/>
  <c r="Q247" i="34"/>
  <c r="V247" i="34"/>
  <c r="G251" i="34"/>
  <c r="M251" i="34" s="1"/>
  <c r="I251" i="34"/>
  <c r="K251" i="34"/>
  <c r="O251" i="34"/>
  <c r="Q251" i="34"/>
  <c r="V251" i="34"/>
  <c r="G255" i="34"/>
  <c r="I255" i="34"/>
  <c r="K255" i="34"/>
  <c r="M255" i="34"/>
  <c r="O255" i="34"/>
  <c r="Q255" i="34"/>
  <c r="V255" i="34"/>
  <c r="G259" i="34"/>
  <c r="M259" i="34" s="1"/>
  <c r="I259" i="34"/>
  <c r="K259" i="34"/>
  <c r="O259" i="34"/>
  <c r="Q259" i="34"/>
  <c r="V259" i="34"/>
  <c r="G264" i="34"/>
  <c r="I264" i="34"/>
  <c r="K264" i="34"/>
  <c r="M264" i="34"/>
  <c r="O264" i="34"/>
  <c r="Q264" i="34"/>
  <c r="V264" i="34"/>
  <c r="G268" i="34"/>
  <c r="M268" i="34" s="1"/>
  <c r="I268" i="34"/>
  <c r="K268" i="34"/>
  <c r="O268" i="34"/>
  <c r="Q268" i="34"/>
  <c r="V268" i="34"/>
  <c r="G272" i="34"/>
  <c r="M272" i="34" s="1"/>
  <c r="I272" i="34"/>
  <c r="K272" i="34"/>
  <c r="O272" i="34"/>
  <c r="Q272" i="34"/>
  <c r="V272" i="34"/>
  <c r="G276" i="34"/>
  <c r="M276" i="34" s="1"/>
  <c r="I276" i="34"/>
  <c r="K276" i="34"/>
  <c r="O276" i="34"/>
  <c r="Q276" i="34"/>
  <c r="V276" i="34"/>
  <c r="G280" i="34"/>
  <c r="I280" i="34"/>
  <c r="K280" i="34"/>
  <c r="M280" i="34"/>
  <c r="O280" i="34"/>
  <c r="Q280" i="34"/>
  <c r="V280" i="34"/>
  <c r="AE285" i="34"/>
  <c r="F66" i="1" s="1"/>
  <c r="G9" i="33"/>
  <c r="I9" i="33"/>
  <c r="K9" i="33"/>
  <c r="M9" i="33"/>
  <c r="O9" i="33"/>
  <c r="Q9" i="33"/>
  <c r="V9" i="33"/>
  <c r="G11" i="33"/>
  <c r="I11" i="33"/>
  <c r="K11" i="33"/>
  <c r="O11" i="33"/>
  <c r="Q11" i="33"/>
  <c r="V11" i="33"/>
  <c r="G13" i="33"/>
  <c r="I13" i="33"/>
  <c r="K13" i="33"/>
  <c r="M13" i="33"/>
  <c r="O13" i="33"/>
  <c r="Q13" i="33"/>
  <c r="V13" i="33"/>
  <c r="G15" i="33"/>
  <c r="M15" i="33" s="1"/>
  <c r="I15" i="33"/>
  <c r="K15" i="33"/>
  <c r="O15" i="33"/>
  <c r="Q15" i="33"/>
  <c r="V15" i="33"/>
  <c r="G17" i="33"/>
  <c r="M17" i="33" s="1"/>
  <c r="I17" i="33"/>
  <c r="K17" i="33"/>
  <c r="O17" i="33"/>
  <c r="Q17" i="33"/>
  <c r="V17" i="33"/>
  <c r="G19" i="33"/>
  <c r="M19" i="33" s="1"/>
  <c r="I19" i="33"/>
  <c r="K19" i="33"/>
  <c r="O19" i="33"/>
  <c r="Q19" i="33"/>
  <c r="V19" i="33"/>
  <c r="G21" i="33"/>
  <c r="I21" i="33"/>
  <c r="K21" i="33"/>
  <c r="M21" i="33"/>
  <c r="O21" i="33"/>
  <c r="Q21" i="33"/>
  <c r="V21" i="33"/>
  <c r="G23" i="33"/>
  <c r="M23" i="33" s="1"/>
  <c r="I23" i="33"/>
  <c r="K23" i="33"/>
  <c r="O23" i="33"/>
  <c r="Q23" i="33"/>
  <c r="V23" i="33"/>
  <c r="G26" i="33"/>
  <c r="I26" i="33"/>
  <c r="K26" i="33"/>
  <c r="O26" i="33"/>
  <c r="Q26" i="33"/>
  <c r="V26" i="33"/>
  <c r="G28" i="33"/>
  <c r="M28" i="33" s="1"/>
  <c r="I28" i="33"/>
  <c r="K28" i="33"/>
  <c r="O28" i="33"/>
  <c r="Q28" i="33"/>
  <c r="V28" i="33"/>
  <c r="G30" i="33"/>
  <c r="I30" i="33"/>
  <c r="K30" i="33"/>
  <c r="M30" i="33"/>
  <c r="O30" i="33"/>
  <c r="Q30" i="33"/>
  <c r="V30" i="33"/>
  <c r="G32" i="33"/>
  <c r="I32" i="33"/>
  <c r="K32" i="33"/>
  <c r="M32" i="33"/>
  <c r="O32" i="33"/>
  <c r="Q32" i="33"/>
  <c r="V32" i="33"/>
  <c r="G34" i="33"/>
  <c r="I34" i="33"/>
  <c r="K34" i="33"/>
  <c r="M34" i="33"/>
  <c r="O34" i="33"/>
  <c r="Q34" i="33"/>
  <c r="V34" i="33"/>
  <c r="G36" i="33"/>
  <c r="M36" i="33" s="1"/>
  <c r="I36" i="33"/>
  <c r="K36" i="33"/>
  <c r="O36" i="33"/>
  <c r="Q36" i="33"/>
  <c r="V36" i="33"/>
  <c r="G38" i="33"/>
  <c r="I38" i="33"/>
  <c r="K38" i="33"/>
  <c r="M38" i="33"/>
  <c r="O38" i="33"/>
  <c r="Q38" i="33"/>
  <c r="V38" i="33"/>
  <c r="G41" i="33"/>
  <c r="M41" i="33" s="1"/>
  <c r="I41" i="33"/>
  <c r="K41" i="33"/>
  <c r="O41" i="33"/>
  <c r="Q41" i="33"/>
  <c r="V41" i="33"/>
  <c r="G43" i="33"/>
  <c r="M43" i="33" s="1"/>
  <c r="I43" i="33"/>
  <c r="K43" i="33"/>
  <c r="O43" i="33"/>
  <c r="Q43" i="33"/>
  <c r="V43" i="33"/>
  <c r="G45" i="33"/>
  <c r="I45" i="33"/>
  <c r="K45" i="33"/>
  <c r="M45" i="33"/>
  <c r="O45" i="33"/>
  <c r="Q45" i="33"/>
  <c r="V45" i="33"/>
  <c r="G47" i="33"/>
  <c r="M47" i="33" s="1"/>
  <c r="I47" i="33"/>
  <c r="K47" i="33"/>
  <c r="O47" i="33"/>
  <c r="Q47" i="33"/>
  <c r="V47" i="33"/>
  <c r="G49" i="33"/>
  <c r="M49" i="33" s="1"/>
  <c r="I49" i="33"/>
  <c r="K49" i="33"/>
  <c r="O49" i="33"/>
  <c r="Q49" i="33"/>
  <c r="V49" i="33"/>
  <c r="G51" i="33"/>
  <c r="M51" i="33" s="1"/>
  <c r="I51" i="33"/>
  <c r="K51" i="33"/>
  <c r="O51" i="33"/>
  <c r="Q51" i="33"/>
  <c r="V51" i="33"/>
  <c r="G53" i="33"/>
  <c r="I53" i="33"/>
  <c r="K53" i="33"/>
  <c r="M53" i="33"/>
  <c r="O53" i="33"/>
  <c r="Q53" i="33"/>
  <c r="V53" i="33"/>
  <c r="G55" i="33"/>
  <c r="M55" i="33" s="1"/>
  <c r="I55" i="33"/>
  <c r="K55" i="33"/>
  <c r="O55" i="33"/>
  <c r="Q55" i="33"/>
  <c r="V55" i="33"/>
  <c r="G57" i="33"/>
  <c r="M57" i="33" s="1"/>
  <c r="I57" i="33"/>
  <c r="K57" i="33"/>
  <c r="O57" i="33"/>
  <c r="Q57" i="33"/>
  <c r="V57" i="33"/>
  <c r="G59" i="33"/>
  <c r="M59" i="33" s="1"/>
  <c r="I59" i="33"/>
  <c r="K59" i="33"/>
  <c r="O59" i="33"/>
  <c r="Q59" i="33"/>
  <c r="V59" i="33"/>
  <c r="G61" i="33"/>
  <c r="I61" i="33"/>
  <c r="K61" i="33"/>
  <c r="M61" i="33"/>
  <c r="O61" i="33"/>
  <c r="Q61" i="33"/>
  <c r="V61" i="33"/>
  <c r="G63" i="33"/>
  <c r="M63" i="33" s="1"/>
  <c r="I63" i="33"/>
  <c r="K63" i="33"/>
  <c r="O63" i="33"/>
  <c r="Q63" i="33"/>
  <c r="V63" i="33"/>
  <c r="G65" i="33"/>
  <c r="M65" i="33" s="1"/>
  <c r="I65" i="33"/>
  <c r="K65" i="33"/>
  <c r="O65" i="33"/>
  <c r="Q65" i="33"/>
  <c r="V65" i="33"/>
  <c r="G68" i="33"/>
  <c r="I68" i="33"/>
  <c r="K68" i="33"/>
  <c r="M68" i="33"/>
  <c r="O68" i="33"/>
  <c r="Q68" i="33"/>
  <c r="V68" i="33"/>
  <c r="G70" i="33"/>
  <c r="M70" i="33" s="1"/>
  <c r="I70" i="33"/>
  <c r="K70" i="33"/>
  <c r="O70" i="33"/>
  <c r="Q70" i="33"/>
  <c r="V70" i="33"/>
  <c r="G72" i="33"/>
  <c r="M72" i="33" s="1"/>
  <c r="I72" i="33"/>
  <c r="K72" i="33"/>
  <c r="O72" i="33"/>
  <c r="Q72" i="33"/>
  <c r="V72" i="33"/>
  <c r="G74" i="33"/>
  <c r="M74" i="33" s="1"/>
  <c r="I74" i="33"/>
  <c r="K74" i="33"/>
  <c r="O74" i="33"/>
  <c r="Q74" i="33"/>
  <c r="V74" i="33"/>
  <c r="G76" i="33"/>
  <c r="M76" i="33" s="1"/>
  <c r="I76" i="33"/>
  <c r="K76" i="33"/>
  <c r="O76" i="33"/>
  <c r="Q76" i="33"/>
  <c r="V76" i="33"/>
  <c r="G78" i="33"/>
  <c r="M78" i="33" s="1"/>
  <c r="I78" i="33"/>
  <c r="K78" i="33"/>
  <c r="O78" i="33"/>
  <c r="Q78" i="33"/>
  <c r="V78" i="33"/>
  <c r="G80" i="33"/>
  <c r="M80" i="33" s="1"/>
  <c r="I80" i="33"/>
  <c r="K80" i="33"/>
  <c r="O80" i="33"/>
  <c r="Q80" i="33"/>
  <c r="V80" i="33"/>
  <c r="G82" i="33"/>
  <c r="M82" i="33" s="1"/>
  <c r="I82" i="33"/>
  <c r="K82" i="33"/>
  <c r="O82" i="33"/>
  <c r="Q82" i="33"/>
  <c r="V82" i="33"/>
  <c r="G84" i="33"/>
  <c r="I84" i="33"/>
  <c r="K84" i="33"/>
  <c r="M84" i="33"/>
  <c r="O84" i="33"/>
  <c r="Q84" i="33"/>
  <c r="V84" i="33"/>
  <c r="G86" i="33"/>
  <c r="M86" i="33" s="1"/>
  <c r="I86" i="33"/>
  <c r="K86" i="33"/>
  <c r="O86" i="33"/>
  <c r="Q86" i="33"/>
  <c r="V86" i="33"/>
  <c r="G88" i="33"/>
  <c r="M88" i="33" s="1"/>
  <c r="I88" i="33"/>
  <c r="K88" i="33"/>
  <c r="O88" i="33"/>
  <c r="Q88" i="33"/>
  <c r="V88" i="33"/>
  <c r="G90" i="33"/>
  <c r="M90" i="33" s="1"/>
  <c r="I90" i="33"/>
  <c r="K90" i="33"/>
  <c r="O90" i="33"/>
  <c r="Q90" i="33"/>
  <c r="V90" i="33"/>
  <c r="G92" i="33"/>
  <c r="M92" i="33" s="1"/>
  <c r="I92" i="33"/>
  <c r="K92" i="33"/>
  <c r="O92" i="33"/>
  <c r="Q92" i="33"/>
  <c r="V92" i="33"/>
  <c r="G94" i="33"/>
  <c r="M94" i="33" s="1"/>
  <c r="I94" i="33"/>
  <c r="K94" i="33"/>
  <c r="O94" i="33"/>
  <c r="Q94" i="33"/>
  <c r="V94" i="33"/>
  <c r="G97" i="33"/>
  <c r="I97" i="33"/>
  <c r="K97" i="33"/>
  <c r="O97" i="33"/>
  <c r="Q97" i="33"/>
  <c r="V97" i="33"/>
  <c r="G99" i="33"/>
  <c r="M99" i="33" s="1"/>
  <c r="I99" i="33"/>
  <c r="K99" i="33"/>
  <c r="O99" i="33"/>
  <c r="Q99" i="33"/>
  <c r="V99" i="33"/>
  <c r="G101" i="33"/>
  <c r="M101" i="33" s="1"/>
  <c r="I101" i="33"/>
  <c r="K101" i="33"/>
  <c r="O101" i="33"/>
  <c r="Q101" i="33"/>
  <c r="V101" i="33"/>
  <c r="G103" i="33"/>
  <c r="I103" i="33"/>
  <c r="K103" i="33"/>
  <c r="M103" i="33"/>
  <c r="O103" i="33"/>
  <c r="Q103" i="33"/>
  <c r="V103" i="33"/>
  <c r="G105" i="33"/>
  <c r="M105" i="33" s="1"/>
  <c r="I105" i="33"/>
  <c r="K105" i="33"/>
  <c r="O105" i="33"/>
  <c r="Q105" i="33"/>
  <c r="V105" i="33"/>
  <c r="G107" i="33"/>
  <c r="M107" i="33" s="1"/>
  <c r="I107" i="33"/>
  <c r="K107" i="33"/>
  <c r="O107" i="33"/>
  <c r="Q107" i="33"/>
  <c r="V107" i="33"/>
  <c r="G109" i="33"/>
  <c r="M109" i="33" s="1"/>
  <c r="I109" i="33"/>
  <c r="K109" i="33"/>
  <c r="O109" i="33"/>
  <c r="Q109" i="33"/>
  <c r="V109" i="33"/>
  <c r="G111" i="33"/>
  <c r="I111" i="33"/>
  <c r="K111" i="33"/>
  <c r="M111" i="33"/>
  <c r="O111" i="33"/>
  <c r="Q111" i="33"/>
  <c r="V111" i="33"/>
  <c r="G113" i="33"/>
  <c r="M113" i="33" s="1"/>
  <c r="I113" i="33"/>
  <c r="K113" i="33"/>
  <c r="O113" i="33"/>
  <c r="Q113" i="33"/>
  <c r="V113" i="33"/>
  <c r="G115" i="33"/>
  <c r="M115" i="33" s="1"/>
  <c r="I115" i="33"/>
  <c r="K115" i="33"/>
  <c r="O115" i="33"/>
  <c r="Q115" i="33"/>
  <c r="V115" i="33"/>
  <c r="G117" i="33"/>
  <c r="M117" i="33" s="1"/>
  <c r="I117" i="33"/>
  <c r="K117" i="33"/>
  <c r="O117" i="33"/>
  <c r="Q117" i="33"/>
  <c r="V117" i="33"/>
  <c r="G119" i="33"/>
  <c r="M119" i="33" s="1"/>
  <c r="I119" i="33"/>
  <c r="K119" i="33"/>
  <c r="O119" i="33"/>
  <c r="Q119" i="33"/>
  <c r="V119" i="33"/>
  <c r="G121" i="33"/>
  <c r="M121" i="33" s="1"/>
  <c r="I121" i="33"/>
  <c r="K121" i="33"/>
  <c r="O121" i="33"/>
  <c r="Q121" i="33"/>
  <c r="V121" i="33"/>
  <c r="G124" i="33"/>
  <c r="I124" i="33"/>
  <c r="K124" i="33"/>
  <c r="O124" i="33"/>
  <c r="Q124" i="33"/>
  <c r="V124" i="33"/>
  <c r="G126" i="33"/>
  <c r="M126" i="33" s="1"/>
  <c r="I126" i="33"/>
  <c r="K126" i="33"/>
  <c r="O126" i="33"/>
  <c r="Q126" i="33"/>
  <c r="V126" i="33"/>
  <c r="G128" i="33"/>
  <c r="M128" i="33" s="1"/>
  <c r="I128" i="33"/>
  <c r="K128" i="33"/>
  <c r="O128" i="33"/>
  <c r="Q128" i="33"/>
  <c r="V128" i="33"/>
  <c r="G131" i="33"/>
  <c r="I131" i="33"/>
  <c r="I130" i="33" s="1"/>
  <c r="K131" i="33"/>
  <c r="M131" i="33"/>
  <c r="O131" i="33"/>
  <c r="Q131" i="33"/>
  <c r="V131" i="33"/>
  <c r="G133" i="33"/>
  <c r="M133" i="33" s="1"/>
  <c r="I133" i="33"/>
  <c r="K133" i="33"/>
  <c r="O133" i="33"/>
  <c r="Q133" i="33"/>
  <c r="V133" i="33"/>
  <c r="G135" i="33"/>
  <c r="M135" i="33" s="1"/>
  <c r="I135" i="33"/>
  <c r="K135" i="33"/>
  <c r="O135" i="33"/>
  <c r="Q135" i="33"/>
  <c r="V135" i="33"/>
  <c r="AE138" i="33"/>
  <c r="F65" i="1" s="1"/>
  <c r="G9" i="32"/>
  <c r="M9" i="32" s="1"/>
  <c r="I9" i="32"/>
  <c r="K9" i="32"/>
  <c r="O9" i="32"/>
  <c r="Q9" i="32"/>
  <c r="V9" i="32"/>
  <c r="G13" i="32"/>
  <c r="I13" i="32"/>
  <c r="K13" i="32"/>
  <c r="O13" i="32"/>
  <c r="Q13" i="32"/>
  <c r="V13" i="32"/>
  <c r="G17" i="32"/>
  <c r="I17" i="32"/>
  <c r="K17" i="32"/>
  <c r="M17" i="32"/>
  <c r="O17" i="32"/>
  <c r="Q17" i="32"/>
  <c r="V17" i="32"/>
  <c r="G21" i="32"/>
  <c r="M21" i="32" s="1"/>
  <c r="I21" i="32"/>
  <c r="K21" i="32"/>
  <c r="O21" i="32"/>
  <c r="Q21" i="32"/>
  <c r="V21" i="32"/>
  <c r="G25" i="32"/>
  <c r="M25" i="32" s="1"/>
  <c r="I25" i="32"/>
  <c r="K25" i="32"/>
  <c r="O25" i="32"/>
  <c r="Q25" i="32"/>
  <c r="V25" i="32"/>
  <c r="G29" i="32"/>
  <c r="M29" i="32" s="1"/>
  <c r="I29" i="32"/>
  <c r="K29" i="32"/>
  <c r="O29" i="32"/>
  <c r="Q29" i="32"/>
  <c r="V29" i="32"/>
  <c r="G33" i="32"/>
  <c r="I33" i="32"/>
  <c r="K33" i="32"/>
  <c r="M33" i="32"/>
  <c r="O33" i="32"/>
  <c r="Q33" i="32"/>
  <c r="V33" i="32"/>
  <c r="G37" i="32"/>
  <c r="M37" i="32" s="1"/>
  <c r="I37" i="32"/>
  <c r="K37" i="32"/>
  <c r="O37" i="32"/>
  <c r="Q37" i="32"/>
  <c r="V37" i="32"/>
  <c r="G41" i="32"/>
  <c r="M41" i="32" s="1"/>
  <c r="I41" i="32"/>
  <c r="K41" i="32"/>
  <c r="O41" i="32"/>
  <c r="Q41" i="32"/>
  <c r="V41" i="32"/>
  <c r="G45" i="32"/>
  <c r="M45" i="32" s="1"/>
  <c r="I45" i="32"/>
  <c r="K45" i="32"/>
  <c r="O45" i="32"/>
  <c r="Q45" i="32"/>
  <c r="V45" i="32"/>
  <c r="G49" i="32"/>
  <c r="M49" i="32" s="1"/>
  <c r="I49" i="32"/>
  <c r="K49" i="32"/>
  <c r="O49" i="32"/>
  <c r="Q49" i="32"/>
  <c r="V49" i="32"/>
  <c r="G53" i="32"/>
  <c r="M53" i="32" s="1"/>
  <c r="I53" i="32"/>
  <c r="K53" i="32"/>
  <c r="O53" i="32"/>
  <c r="Q53" i="32"/>
  <c r="V53" i="32"/>
  <c r="G57" i="32"/>
  <c r="I57" i="32"/>
  <c r="K57" i="32"/>
  <c r="M57" i="32"/>
  <c r="O57" i="32"/>
  <c r="Q57" i="32"/>
  <c r="V57" i="32"/>
  <c r="G61" i="32"/>
  <c r="M61" i="32" s="1"/>
  <c r="I61" i="32"/>
  <c r="K61" i="32"/>
  <c r="O61" i="32"/>
  <c r="Q61" i="32"/>
  <c r="V61" i="32"/>
  <c r="G65" i="32"/>
  <c r="I65" i="32"/>
  <c r="K65" i="32"/>
  <c r="M65" i="32"/>
  <c r="O65" i="32"/>
  <c r="Q65" i="32"/>
  <c r="V65" i="32"/>
  <c r="G69" i="32"/>
  <c r="M69" i="32" s="1"/>
  <c r="I69" i="32"/>
  <c r="K69" i="32"/>
  <c r="O69" i="32"/>
  <c r="Q69" i="32"/>
  <c r="V69" i="32"/>
  <c r="G73" i="32"/>
  <c r="M73" i="32" s="1"/>
  <c r="I73" i="32"/>
  <c r="K73" i="32"/>
  <c r="O73" i="32"/>
  <c r="Q73" i="32"/>
  <c r="V73" i="32"/>
  <c r="G77" i="32"/>
  <c r="M77" i="32" s="1"/>
  <c r="I77" i="32"/>
  <c r="K77" i="32"/>
  <c r="O77" i="32"/>
  <c r="Q77" i="32"/>
  <c r="V77" i="32"/>
  <c r="G81" i="32"/>
  <c r="I81" i="32"/>
  <c r="K81" i="32"/>
  <c r="M81" i="32"/>
  <c r="O81" i="32"/>
  <c r="Q81" i="32"/>
  <c r="V81" i="32"/>
  <c r="G85" i="32"/>
  <c r="M85" i="32" s="1"/>
  <c r="I85" i="32"/>
  <c r="K85" i="32"/>
  <c r="O85" i="32"/>
  <c r="Q85" i="32"/>
  <c r="V85" i="32"/>
  <c r="G89" i="32"/>
  <c r="M89" i="32" s="1"/>
  <c r="I89" i="32"/>
  <c r="K89" i="32"/>
  <c r="O89" i="32"/>
  <c r="Q89" i="32"/>
  <c r="V89" i="32"/>
  <c r="G92" i="32"/>
  <c r="M92" i="32" s="1"/>
  <c r="I92" i="32"/>
  <c r="K92" i="32"/>
  <c r="O92" i="32"/>
  <c r="Q92" i="32"/>
  <c r="V92" i="32"/>
  <c r="G96" i="32"/>
  <c r="I96" i="32"/>
  <c r="K96" i="32"/>
  <c r="O96" i="32"/>
  <c r="Q96" i="32"/>
  <c r="V96" i="32"/>
  <c r="G100" i="32"/>
  <c r="M100" i="32" s="1"/>
  <c r="I100" i="32"/>
  <c r="K100" i="32"/>
  <c r="O100" i="32"/>
  <c r="Q100" i="32"/>
  <c r="V100" i="32"/>
  <c r="G104" i="32"/>
  <c r="M104" i="32" s="1"/>
  <c r="I104" i="32"/>
  <c r="K104" i="32"/>
  <c r="O104" i="32"/>
  <c r="Q104" i="32"/>
  <c r="V104" i="32"/>
  <c r="G108" i="32"/>
  <c r="I108" i="32"/>
  <c r="K108" i="32"/>
  <c r="M108" i="32"/>
  <c r="O108" i="32"/>
  <c r="Q108" i="32"/>
  <c r="V108" i="32"/>
  <c r="G112" i="32"/>
  <c r="M112" i="32" s="1"/>
  <c r="I112" i="32"/>
  <c r="K112" i="32"/>
  <c r="O112" i="32"/>
  <c r="Q112" i="32"/>
  <c r="V112" i="32"/>
  <c r="G116" i="32"/>
  <c r="M116" i="32" s="1"/>
  <c r="I116" i="32"/>
  <c r="K116" i="32"/>
  <c r="O116" i="32"/>
  <c r="Q116" i="32"/>
  <c r="V116" i="32"/>
  <c r="G120" i="32"/>
  <c r="M120" i="32" s="1"/>
  <c r="I120" i="32"/>
  <c r="K120" i="32"/>
  <c r="O120" i="32"/>
  <c r="Q120" i="32"/>
  <c r="V120" i="32"/>
  <c r="G124" i="32"/>
  <c r="M124" i="32" s="1"/>
  <c r="I124" i="32"/>
  <c r="K124" i="32"/>
  <c r="O124" i="32"/>
  <c r="Q124" i="32"/>
  <c r="V124" i="32"/>
  <c r="G128" i="32"/>
  <c r="M128" i="32" s="1"/>
  <c r="I128" i="32"/>
  <c r="K128" i="32"/>
  <c r="O128" i="32"/>
  <c r="Q128" i="32"/>
  <c r="V128" i="32"/>
  <c r="G132" i="32"/>
  <c r="M132" i="32" s="1"/>
  <c r="I132" i="32"/>
  <c r="K132" i="32"/>
  <c r="O132" i="32"/>
  <c r="Q132" i="32"/>
  <c r="V132" i="32"/>
  <c r="G136" i="32"/>
  <c r="M136" i="32" s="1"/>
  <c r="I136" i="32"/>
  <c r="K136" i="32"/>
  <c r="O136" i="32"/>
  <c r="Q136" i="32"/>
  <c r="V136" i="32"/>
  <c r="G140" i="32"/>
  <c r="M140" i="32" s="1"/>
  <c r="I140" i="32"/>
  <c r="K140" i="32"/>
  <c r="O140" i="32"/>
  <c r="Q140" i="32"/>
  <c r="V140" i="32"/>
  <c r="G144" i="32"/>
  <c r="M144" i="32" s="1"/>
  <c r="I144" i="32"/>
  <c r="K144" i="32"/>
  <c r="O144" i="32"/>
  <c r="Q144" i="32"/>
  <c r="V144" i="32"/>
  <c r="G147" i="32"/>
  <c r="I147" i="32"/>
  <c r="K147" i="32"/>
  <c r="M147" i="32"/>
  <c r="O147" i="32"/>
  <c r="Q147" i="32"/>
  <c r="Q146" i="32" s="1"/>
  <c r="V147" i="32"/>
  <c r="G151" i="32"/>
  <c r="M151" i="32" s="1"/>
  <c r="I151" i="32"/>
  <c r="K151" i="32"/>
  <c r="O151" i="32"/>
  <c r="Q151" i="32"/>
  <c r="V151" i="32"/>
  <c r="G155" i="32"/>
  <c r="M155" i="32" s="1"/>
  <c r="I155" i="32"/>
  <c r="K155" i="32"/>
  <c r="O155" i="32"/>
  <c r="Q155" i="32"/>
  <c r="V155" i="32"/>
  <c r="G159" i="32"/>
  <c r="M159" i="32" s="1"/>
  <c r="I159" i="32"/>
  <c r="K159" i="32"/>
  <c r="O159" i="32"/>
  <c r="Q159" i="32"/>
  <c r="V159" i="32"/>
  <c r="G163" i="32"/>
  <c r="I163" i="32"/>
  <c r="K163" i="32"/>
  <c r="M163" i="32"/>
  <c r="O163" i="32"/>
  <c r="Q163" i="32"/>
  <c r="V163" i="32"/>
  <c r="G167" i="32"/>
  <c r="M167" i="32" s="1"/>
  <c r="I167" i="32"/>
  <c r="K167" i="32"/>
  <c r="O167" i="32"/>
  <c r="Q167" i="32"/>
  <c r="V167" i="32"/>
  <c r="G171" i="32"/>
  <c r="M171" i="32" s="1"/>
  <c r="I171" i="32"/>
  <c r="K171" i="32"/>
  <c r="O171" i="32"/>
  <c r="Q171" i="32"/>
  <c r="V171" i="32"/>
  <c r="G175" i="32"/>
  <c r="M175" i="32" s="1"/>
  <c r="I175" i="32"/>
  <c r="K175" i="32"/>
  <c r="O175" i="32"/>
  <c r="Q175" i="32"/>
  <c r="V175" i="32"/>
  <c r="G179" i="32"/>
  <c r="I179" i="32"/>
  <c r="K179" i="32"/>
  <c r="M179" i="32"/>
  <c r="O179" i="32"/>
  <c r="Q179" i="32"/>
  <c r="V179" i="32"/>
  <c r="G183" i="32"/>
  <c r="M183" i="32" s="1"/>
  <c r="I183" i="32"/>
  <c r="K183" i="32"/>
  <c r="O183" i="32"/>
  <c r="Q183" i="32"/>
  <c r="V183" i="32"/>
  <c r="G187" i="32"/>
  <c r="M187" i="32" s="1"/>
  <c r="I187" i="32"/>
  <c r="K187" i="32"/>
  <c r="O187" i="32"/>
  <c r="Q187" i="32"/>
  <c r="V187" i="32"/>
  <c r="G191" i="32"/>
  <c r="M191" i="32" s="1"/>
  <c r="I191" i="32"/>
  <c r="K191" i="32"/>
  <c r="O191" i="32"/>
  <c r="Q191" i="32"/>
  <c r="V191" i="32"/>
  <c r="G195" i="32"/>
  <c r="M195" i="32" s="1"/>
  <c r="I195" i="32"/>
  <c r="K195" i="32"/>
  <c r="O195" i="32"/>
  <c r="Q195" i="32"/>
  <c r="V195" i="32"/>
  <c r="G197" i="32"/>
  <c r="G198" i="32"/>
  <c r="M198" i="32" s="1"/>
  <c r="M197" i="32" s="1"/>
  <c r="I198" i="32"/>
  <c r="I197" i="32" s="1"/>
  <c r="K198" i="32"/>
  <c r="K197" i="32" s="1"/>
  <c r="O198" i="32"/>
  <c r="O197" i="32" s="1"/>
  <c r="Q198" i="32"/>
  <c r="Q197" i="32" s="1"/>
  <c r="V198" i="32"/>
  <c r="V197" i="32" s="1"/>
  <c r="G204" i="32"/>
  <c r="I204" i="32"/>
  <c r="K204" i="32"/>
  <c r="M204" i="32"/>
  <c r="O204" i="32"/>
  <c r="Q204" i="32"/>
  <c r="Q203" i="32" s="1"/>
  <c r="V204" i="32"/>
  <c r="G208" i="32"/>
  <c r="M208" i="32" s="1"/>
  <c r="I208" i="32"/>
  <c r="K208" i="32"/>
  <c r="O208" i="32"/>
  <c r="Q208" i="32"/>
  <c r="V208" i="32"/>
  <c r="G212" i="32"/>
  <c r="M212" i="32" s="1"/>
  <c r="I212" i="32"/>
  <c r="K212" i="32"/>
  <c r="O212" i="32"/>
  <c r="Q212" i="32"/>
  <c r="V212" i="32"/>
  <c r="G217" i="32"/>
  <c r="I217" i="32"/>
  <c r="I216" i="32" s="1"/>
  <c r="K217" i="32"/>
  <c r="M217" i="32"/>
  <c r="O217" i="32"/>
  <c r="Q217" i="32"/>
  <c r="V217" i="32"/>
  <c r="G222" i="32"/>
  <c r="M222" i="32" s="1"/>
  <c r="I222" i="32"/>
  <c r="K222" i="32"/>
  <c r="K216" i="32" s="1"/>
  <c r="O222" i="32"/>
  <c r="O216" i="32" s="1"/>
  <c r="Q222" i="32"/>
  <c r="V222" i="32"/>
  <c r="V216" i="32" s="1"/>
  <c r="AE227" i="32"/>
  <c r="F64" i="1" s="1"/>
  <c r="BA1020" i="31"/>
  <c r="BA995" i="31"/>
  <c r="BA843" i="31"/>
  <c r="BA831" i="31"/>
  <c r="BA425" i="31"/>
  <c r="BA200" i="31"/>
  <c r="BA87" i="31"/>
  <c r="BA80" i="31"/>
  <c r="BA69" i="31"/>
  <c r="BA51" i="31"/>
  <c r="G8" i="31"/>
  <c r="K8" i="31"/>
  <c r="V8" i="31"/>
  <c r="G9" i="31"/>
  <c r="I9" i="31"/>
  <c r="I8" i="31" s="1"/>
  <c r="K9" i="31"/>
  <c r="M9" i="31"/>
  <c r="M8" i="31" s="1"/>
  <c r="O9" i="31"/>
  <c r="O8" i="31" s="1"/>
  <c r="Q9" i="31"/>
  <c r="Q8" i="31" s="1"/>
  <c r="V9" i="31"/>
  <c r="G12" i="31"/>
  <c r="M12" i="31" s="1"/>
  <c r="I12" i="31"/>
  <c r="K12" i="31"/>
  <c r="O12" i="31"/>
  <c r="Q12" i="31"/>
  <c r="V12" i="31"/>
  <c r="G17" i="31"/>
  <c r="M17" i="31" s="1"/>
  <c r="I17" i="31"/>
  <c r="K17" i="31"/>
  <c r="O17" i="31"/>
  <c r="Q17" i="31"/>
  <c r="V17" i="31"/>
  <c r="V11" i="31" s="1"/>
  <c r="G22" i="31"/>
  <c r="M22" i="31" s="1"/>
  <c r="I22" i="31"/>
  <c r="K22" i="31"/>
  <c r="O22" i="31"/>
  <c r="Q22" i="31"/>
  <c r="V22" i="31"/>
  <c r="G28" i="31"/>
  <c r="I28" i="31"/>
  <c r="K28" i="31"/>
  <c r="O28" i="31"/>
  <c r="Q28" i="31"/>
  <c r="V28" i="31"/>
  <c r="G36" i="31"/>
  <c r="M36" i="31" s="1"/>
  <c r="I36" i="31"/>
  <c r="K36" i="31"/>
  <c r="O36" i="31"/>
  <c r="Q36" i="31"/>
  <c r="V36" i="31"/>
  <c r="G44" i="31"/>
  <c r="M44" i="31" s="1"/>
  <c r="I44" i="31"/>
  <c r="K44" i="31"/>
  <c r="O44" i="31"/>
  <c r="Q44" i="31"/>
  <c r="V44" i="31"/>
  <c r="G50" i="31"/>
  <c r="I50" i="31"/>
  <c r="K50" i="31"/>
  <c r="M50" i="31"/>
  <c r="O50" i="31"/>
  <c r="Q50" i="31"/>
  <c r="V50" i="31"/>
  <c r="G56" i="31"/>
  <c r="M56" i="31" s="1"/>
  <c r="I56" i="31"/>
  <c r="K56" i="31"/>
  <c r="O56" i="31"/>
  <c r="Q56" i="31"/>
  <c r="V56" i="31"/>
  <c r="G62" i="31"/>
  <c r="M62" i="31" s="1"/>
  <c r="I62" i="31"/>
  <c r="K62" i="31"/>
  <c r="O62" i="31"/>
  <c r="Q62" i="31"/>
  <c r="V62" i="31"/>
  <c r="G68" i="31"/>
  <c r="M68" i="31" s="1"/>
  <c r="I68" i="31"/>
  <c r="K68" i="31"/>
  <c r="O68" i="31"/>
  <c r="Q68" i="31"/>
  <c r="V68" i="31"/>
  <c r="G74" i="31"/>
  <c r="I74" i="31"/>
  <c r="K74" i="31"/>
  <c r="M74" i="31"/>
  <c r="O74" i="31"/>
  <c r="Q74" i="31"/>
  <c r="V74" i="31"/>
  <c r="G79" i="31"/>
  <c r="M79" i="31" s="1"/>
  <c r="I79" i="31"/>
  <c r="K79" i="31"/>
  <c r="O79" i="31"/>
  <c r="Q79" i="31"/>
  <c r="V79" i="31"/>
  <c r="G86" i="31"/>
  <c r="M86" i="31" s="1"/>
  <c r="I86" i="31"/>
  <c r="K86" i="31"/>
  <c r="O86" i="31"/>
  <c r="Q86" i="31"/>
  <c r="V86" i="31"/>
  <c r="G92" i="31"/>
  <c r="I92" i="31"/>
  <c r="K92" i="31"/>
  <c r="M92" i="31"/>
  <c r="O92" i="31"/>
  <c r="Q92" i="31"/>
  <c r="V92" i="31"/>
  <c r="G96" i="31"/>
  <c r="M96" i="31" s="1"/>
  <c r="I96" i="31"/>
  <c r="K96" i="31"/>
  <c r="O96" i="31"/>
  <c r="Q96" i="31"/>
  <c r="V96" i="31"/>
  <c r="G100" i="31"/>
  <c r="M100" i="31" s="1"/>
  <c r="I100" i="31"/>
  <c r="K100" i="31"/>
  <c r="O100" i="31"/>
  <c r="Q100" i="31"/>
  <c r="V100" i="31"/>
  <c r="G104" i="31"/>
  <c r="M104" i="31" s="1"/>
  <c r="I104" i="31"/>
  <c r="K104" i="31"/>
  <c r="O104" i="31"/>
  <c r="Q104" i="31"/>
  <c r="V104" i="31"/>
  <c r="G116" i="31"/>
  <c r="I116" i="31"/>
  <c r="K116" i="31"/>
  <c r="M116" i="31"/>
  <c r="O116" i="31"/>
  <c r="Q116" i="31"/>
  <c r="V116" i="31"/>
  <c r="G120" i="31"/>
  <c r="M120" i="31" s="1"/>
  <c r="I120" i="31"/>
  <c r="K120" i="31"/>
  <c r="O120" i="31"/>
  <c r="Q120" i="31"/>
  <c r="V120" i="31"/>
  <c r="G126" i="31"/>
  <c r="M126" i="31" s="1"/>
  <c r="I126" i="31"/>
  <c r="K126" i="31"/>
  <c r="O126" i="31"/>
  <c r="Q126" i="31"/>
  <c r="V126" i="31"/>
  <c r="G130" i="31"/>
  <c r="M130" i="31" s="1"/>
  <c r="I130" i="31"/>
  <c r="K130" i="31"/>
  <c r="O130" i="31"/>
  <c r="Q130" i="31"/>
  <c r="V130" i="31"/>
  <c r="G135" i="31"/>
  <c r="I135" i="31"/>
  <c r="K135" i="31"/>
  <c r="M135" i="31"/>
  <c r="O135" i="31"/>
  <c r="Q135" i="31"/>
  <c r="V135" i="31"/>
  <c r="G139" i="31"/>
  <c r="M139" i="31" s="1"/>
  <c r="I139" i="31"/>
  <c r="K139" i="31"/>
  <c r="O139" i="31"/>
  <c r="Q139" i="31"/>
  <c r="V139" i="31"/>
  <c r="G143" i="31"/>
  <c r="M143" i="31" s="1"/>
  <c r="I143" i="31"/>
  <c r="K143" i="31"/>
  <c r="O143" i="31"/>
  <c r="Q143" i="31"/>
  <c r="V143" i="31"/>
  <c r="G147" i="31"/>
  <c r="M147" i="31" s="1"/>
  <c r="I147" i="31"/>
  <c r="K147" i="31"/>
  <c r="O147" i="31"/>
  <c r="Q147" i="31"/>
  <c r="V147" i="31"/>
  <c r="G160" i="31"/>
  <c r="I160" i="31"/>
  <c r="K160" i="31"/>
  <c r="O160" i="31"/>
  <c r="Q160" i="31"/>
  <c r="V160" i="31"/>
  <c r="G166" i="31"/>
  <c r="I166" i="31"/>
  <c r="K166" i="31"/>
  <c r="M166" i="31"/>
  <c r="O166" i="31"/>
  <c r="Q166" i="31"/>
  <c r="V166" i="31"/>
  <c r="G170" i="31"/>
  <c r="M170" i="31" s="1"/>
  <c r="I170" i="31"/>
  <c r="K170" i="31"/>
  <c r="O170" i="31"/>
  <c r="Q170" i="31"/>
  <c r="V170" i="31"/>
  <c r="G199" i="31"/>
  <c r="M199" i="31" s="1"/>
  <c r="I199" i="31"/>
  <c r="K199" i="31"/>
  <c r="O199" i="31"/>
  <c r="Q199" i="31"/>
  <c r="V199" i="31"/>
  <c r="G204" i="31"/>
  <c r="M204" i="31" s="1"/>
  <c r="I204" i="31"/>
  <c r="K204" i="31"/>
  <c r="O204" i="31"/>
  <c r="Q204" i="31"/>
  <c r="V204" i="31"/>
  <c r="G223" i="31"/>
  <c r="I223" i="31"/>
  <c r="K223" i="31"/>
  <c r="M223" i="31"/>
  <c r="O223" i="31"/>
  <c r="Q223" i="31"/>
  <c r="V223" i="31"/>
  <c r="G230" i="31"/>
  <c r="M230" i="31" s="1"/>
  <c r="I230" i="31"/>
  <c r="K230" i="31"/>
  <c r="O230" i="31"/>
  <c r="Q230" i="31"/>
  <c r="V230" i="31"/>
  <c r="G235" i="31"/>
  <c r="M235" i="31" s="1"/>
  <c r="I235" i="31"/>
  <c r="K235" i="31"/>
  <c r="O235" i="31"/>
  <c r="Q235" i="31"/>
  <c r="V235" i="31"/>
  <c r="G240" i="31"/>
  <c r="I240" i="31"/>
  <c r="K240" i="31"/>
  <c r="M240" i="31"/>
  <c r="O240" i="31"/>
  <c r="Q240" i="31"/>
  <c r="V240" i="31"/>
  <c r="G247" i="31"/>
  <c r="M247" i="31" s="1"/>
  <c r="I247" i="31"/>
  <c r="K247" i="31"/>
  <c r="O247" i="31"/>
  <c r="Q247" i="31"/>
  <c r="V247" i="31"/>
  <c r="G253" i="31"/>
  <c r="M253" i="31" s="1"/>
  <c r="I253" i="31"/>
  <c r="K253" i="31"/>
  <c r="O253" i="31"/>
  <c r="Q253" i="31"/>
  <c r="V253" i="31"/>
  <c r="G259" i="31"/>
  <c r="M259" i="31" s="1"/>
  <c r="I259" i="31"/>
  <c r="K259" i="31"/>
  <c r="O259" i="31"/>
  <c r="Q259" i="31"/>
  <c r="V259" i="31"/>
  <c r="G265" i="31"/>
  <c r="I265" i="31"/>
  <c r="K265" i="31"/>
  <c r="M265" i="31"/>
  <c r="O265" i="31"/>
  <c r="Q265" i="31"/>
  <c r="V265" i="31"/>
  <c r="G275" i="31"/>
  <c r="M275" i="31" s="1"/>
  <c r="I275" i="31"/>
  <c r="K275" i="31"/>
  <c r="O275" i="31"/>
  <c r="Q275" i="31"/>
  <c r="V275" i="31"/>
  <c r="G289" i="31"/>
  <c r="M289" i="31" s="1"/>
  <c r="I289" i="31"/>
  <c r="K289" i="31"/>
  <c r="O289" i="31"/>
  <c r="Q289" i="31"/>
  <c r="V289" i="31"/>
  <c r="G299" i="31"/>
  <c r="M299" i="31" s="1"/>
  <c r="I299" i="31"/>
  <c r="K299" i="31"/>
  <c r="O299" i="31"/>
  <c r="Q299" i="31"/>
  <c r="V299" i="31"/>
  <c r="G313" i="31"/>
  <c r="I313" i="31"/>
  <c r="K313" i="31"/>
  <c r="M313" i="31"/>
  <c r="O313" i="31"/>
  <c r="Q313" i="31"/>
  <c r="V313" i="31"/>
  <c r="G317" i="31"/>
  <c r="O317" i="31"/>
  <c r="G318" i="31"/>
  <c r="M318" i="31" s="1"/>
  <c r="M317" i="31" s="1"/>
  <c r="I318" i="31"/>
  <c r="I317" i="31" s="1"/>
  <c r="K318" i="31"/>
  <c r="K317" i="31" s="1"/>
  <c r="O318" i="31"/>
  <c r="Q318" i="31"/>
  <c r="Q317" i="31" s="1"/>
  <c r="V318" i="31"/>
  <c r="V317" i="31" s="1"/>
  <c r="G323" i="31"/>
  <c r="I323" i="31"/>
  <c r="K323" i="31"/>
  <c r="M323" i="31"/>
  <c r="O323" i="31"/>
  <c r="Q323" i="31"/>
  <c r="V323" i="31"/>
  <c r="G338" i="31"/>
  <c r="M338" i="31" s="1"/>
  <c r="I338" i="31"/>
  <c r="K338" i="31"/>
  <c r="O338" i="31"/>
  <c r="Q338" i="31"/>
  <c r="V338" i="31"/>
  <c r="G343" i="31"/>
  <c r="M343" i="31" s="1"/>
  <c r="I343" i="31"/>
  <c r="K343" i="31"/>
  <c r="O343" i="31"/>
  <c r="Q343" i="31"/>
  <c r="V343" i="31"/>
  <c r="G347" i="31"/>
  <c r="M347" i="31" s="1"/>
  <c r="I347" i="31"/>
  <c r="K347" i="31"/>
  <c r="O347" i="31"/>
  <c r="Q347" i="31"/>
  <c r="V347" i="31"/>
  <c r="G351" i="31"/>
  <c r="I351" i="31"/>
  <c r="K351" i="31"/>
  <c r="M351" i="31"/>
  <c r="O351" i="31"/>
  <c r="Q351" i="31"/>
  <c r="V351" i="31"/>
  <c r="G355" i="31"/>
  <c r="M355" i="31" s="1"/>
  <c r="I355" i="31"/>
  <c r="K355" i="31"/>
  <c r="O355" i="31"/>
  <c r="Q355" i="31"/>
  <c r="V355" i="31"/>
  <c r="G359" i="31"/>
  <c r="M359" i="31" s="1"/>
  <c r="I359" i="31"/>
  <c r="K359" i="31"/>
  <c r="O359" i="31"/>
  <c r="Q359" i="31"/>
  <c r="V359" i="31"/>
  <c r="G361" i="31"/>
  <c r="M361" i="31" s="1"/>
  <c r="I361" i="31"/>
  <c r="K361" i="31"/>
  <c r="O361" i="31"/>
  <c r="Q361" i="31"/>
  <c r="V361" i="31"/>
  <c r="G364" i="31"/>
  <c r="I364" i="31"/>
  <c r="K364" i="31"/>
  <c r="O364" i="31"/>
  <c r="Q364" i="31"/>
  <c r="V364" i="31"/>
  <c r="G369" i="31"/>
  <c r="I369" i="31"/>
  <c r="K369" i="31"/>
  <c r="M369" i="31"/>
  <c r="O369" i="31"/>
  <c r="Q369" i="31"/>
  <c r="V369" i="31"/>
  <c r="G374" i="31"/>
  <c r="M374" i="31" s="1"/>
  <c r="I374" i="31"/>
  <c r="K374" i="31"/>
  <c r="O374" i="31"/>
  <c r="Q374" i="31"/>
  <c r="V374" i="31"/>
  <c r="G379" i="31"/>
  <c r="M379" i="31" s="1"/>
  <c r="I379" i="31"/>
  <c r="K379" i="31"/>
  <c r="O379" i="31"/>
  <c r="Q379" i="31"/>
  <c r="V379" i="31"/>
  <c r="G383" i="31"/>
  <c r="M383" i="31" s="1"/>
  <c r="I383" i="31"/>
  <c r="K383" i="31"/>
  <c r="O383" i="31"/>
  <c r="Q383" i="31"/>
  <c r="V383" i="31"/>
  <c r="G387" i="31"/>
  <c r="I387" i="31"/>
  <c r="K387" i="31"/>
  <c r="M387" i="31"/>
  <c r="O387" i="31"/>
  <c r="Q387" i="31"/>
  <c r="V387" i="31"/>
  <c r="G391" i="31"/>
  <c r="M391" i="31" s="1"/>
  <c r="I391" i="31"/>
  <c r="K391" i="31"/>
  <c r="O391" i="31"/>
  <c r="Q391" i="31"/>
  <c r="V391" i="31"/>
  <c r="G395" i="31"/>
  <c r="M395" i="31" s="1"/>
  <c r="I395" i="31"/>
  <c r="K395" i="31"/>
  <c r="O395" i="31"/>
  <c r="Q395" i="31"/>
  <c r="V395" i="31"/>
  <c r="G397" i="31"/>
  <c r="M397" i="31" s="1"/>
  <c r="I397" i="31"/>
  <c r="K397" i="31"/>
  <c r="O397" i="31"/>
  <c r="Q397" i="31"/>
  <c r="V397" i="31"/>
  <c r="G399" i="31"/>
  <c r="I399" i="31"/>
  <c r="K399" i="31"/>
  <c r="M399" i="31"/>
  <c r="O399" i="31"/>
  <c r="Q399" i="31"/>
  <c r="V399" i="31"/>
  <c r="G403" i="31"/>
  <c r="M403" i="31" s="1"/>
  <c r="I403" i="31"/>
  <c r="K403" i="31"/>
  <c r="O403" i="31"/>
  <c r="Q403" i="31"/>
  <c r="V403" i="31"/>
  <c r="G407" i="31"/>
  <c r="M407" i="31" s="1"/>
  <c r="I407" i="31"/>
  <c r="K407" i="31"/>
  <c r="O407" i="31"/>
  <c r="Q407" i="31"/>
  <c r="V407" i="31"/>
  <c r="G409" i="31"/>
  <c r="M409" i="31" s="1"/>
  <c r="I409" i="31"/>
  <c r="K409" i="31"/>
  <c r="O409" i="31"/>
  <c r="Q409" i="31"/>
  <c r="V409" i="31"/>
  <c r="G411" i="31"/>
  <c r="I411" i="31"/>
  <c r="K411" i="31"/>
  <c r="M411" i="31"/>
  <c r="O411" i="31"/>
  <c r="Q411" i="31"/>
  <c r="V411" i="31"/>
  <c r="G413" i="31"/>
  <c r="M413" i="31" s="1"/>
  <c r="I413" i="31"/>
  <c r="K413" i="31"/>
  <c r="O413" i="31"/>
  <c r="Q413" i="31"/>
  <c r="V413" i="31"/>
  <c r="G417" i="31"/>
  <c r="M417" i="31" s="1"/>
  <c r="I417" i="31"/>
  <c r="K417" i="31"/>
  <c r="O417" i="31"/>
  <c r="Q417" i="31"/>
  <c r="V417" i="31"/>
  <c r="G421" i="31"/>
  <c r="M421" i="31" s="1"/>
  <c r="I421" i="31"/>
  <c r="K421" i="31"/>
  <c r="O421" i="31"/>
  <c r="Q421" i="31"/>
  <c r="V421" i="31"/>
  <c r="G424" i="31"/>
  <c r="I424" i="31"/>
  <c r="K424" i="31"/>
  <c r="O424" i="31"/>
  <c r="Q424" i="31"/>
  <c r="V424" i="31"/>
  <c r="G432" i="31"/>
  <c r="I432" i="31"/>
  <c r="K432" i="31"/>
  <c r="M432" i="31"/>
  <c r="O432" i="31"/>
  <c r="Q432" i="31"/>
  <c r="V432" i="31"/>
  <c r="G438" i="31"/>
  <c r="M438" i="31" s="1"/>
  <c r="I438" i="31"/>
  <c r="K438" i="31"/>
  <c r="O438" i="31"/>
  <c r="Q438" i="31"/>
  <c r="V438" i="31"/>
  <c r="G444" i="31"/>
  <c r="M444" i="31" s="1"/>
  <c r="I444" i="31"/>
  <c r="K444" i="31"/>
  <c r="O444" i="31"/>
  <c r="Q444" i="31"/>
  <c r="V444" i="31"/>
  <c r="G451" i="31"/>
  <c r="M451" i="31" s="1"/>
  <c r="I451" i="31"/>
  <c r="K451" i="31"/>
  <c r="O451" i="31"/>
  <c r="Q451" i="31"/>
  <c r="V451" i="31"/>
  <c r="G459" i="31"/>
  <c r="I459" i="31"/>
  <c r="K459" i="31"/>
  <c r="M459" i="31"/>
  <c r="O459" i="31"/>
  <c r="Q459" i="31"/>
  <c r="V459" i="31"/>
  <c r="G465" i="31"/>
  <c r="M465" i="31" s="1"/>
  <c r="I465" i="31"/>
  <c r="K465" i="31"/>
  <c r="O465" i="31"/>
  <c r="Q465" i="31"/>
  <c r="V465" i="31"/>
  <c r="G470" i="31"/>
  <c r="M470" i="31" s="1"/>
  <c r="I470" i="31"/>
  <c r="K470" i="31"/>
  <c r="O470" i="31"/>
  <c r="Q470" i="31"/>
  <c r="V470" i="31"/>
  <c r="G475" i="31"/>
  <c r="M475" i="31" s="1"/>
  <c r="I475" i="31"/>
  <c r="K475" i="31"/>
  <c r="O475" i="31"/>
  <c r="Q475" i="31"/>
  <c r="V475" i="31"/>
  <c r="G480" i="31"/>
  <c r="I480" i="31"/>
  <c r="K480" i="31"/>
  <c r="M480" i="31"/>
  <c r="O480" i="31"/>
  <c r="Q480" i="31"/>
  <c r="V480" i="31"/>
  <c r="G484" i="31"/>
  <c r="M484" i="31" s="1"/>
  <c r="I484" i="31"/>
  <c r="K484" i="31"/>
  <c r="O484" i="31"/>
  <c r="Q484" i="31"/>
  <c r="V484" i="31"/>
  <c r="G488" i="31"/>
  <c r="M488" i="31" s="1"/>
  <c r="I488" i="31"/>
  <c r="K488" i="31"/>
  <c r="O488" i="31"/>
  <c r="Q488" i="31"/>
  <c r="V488" i="31"/>
  <c r="G493" i="31"/>
  <c r="M493" i="31" s="1"/>
  <c r="I493" i="31"/>
  <c r="K493" i="31"/>
  <c r="O493" i="31"/>
  <c r="Q493" i="31"/>
  <c r="V493" i="31"/>
  <c r="G500" i="31"/>
  <c r="I500" i="31"/>
  <c r="K500" i="31"/>
  <c r="M500" i="31"/>
  <c r="O500" i="31"/>
  <c r="Q500" i="31"/>
  <c r="V500" i="31"/>
  <c r="G524" i="31"/>
  <c r="M524" i="31" s="1"/>
  <c r="I524" i="31"/>
  <c r="K524" i="31"/>
  <c r="O524" i="31"/>
  <c r="Q524" i="31"/>
  <c r="V524" i="31"/>
  <c r="G548" i="31"/>
  <c r="M548" i="31" s="1"/>
  <c r="I548" i="31"/>
  <c r="K548" i="31"/>
  <c r="O548" i="31"/>
  <c r="Q548" i="31"/>
  <c r="V548" i="31"/>
  <c r="G553" i="31"/>
  <c r="M553" i="31" s="1"/>
  <c r="I553" i="31"/>
  <c r="K553" i="31"/>
  <c r="O553" i="31"/>
  <c r="Q553" i="31"/>
  <c r="V553" i="31"/>
  <c r="G558" i="31"/>
  <c r="I558" i="31"/>
  <c r="K558" i="31"/>
  <c r="M558" i="31"/>
  <c r="O558" i="31"/>
  <c r="Q558" i="31"/>
  <c r="V558" i="31"/>
  <c r="G563" i="31"/>
  <c r="M563" i="31" s="1"/>
  <c r="I563" i="31"/>
  <c r="K563" i="31"/>
  <c r="O563" i="31"/>
  <c r="Q563" i="31"/>
  <c r="V563" i="31"/>
  <c r="G568" i="31"/>
  <c r="M568" i="31" s="1"/>
  <c r="I568" i="31"/>
  <c r="K568" i="31"/>
  <c r="O568" i="31"/>
  <c r="Q568" i="31"/>
  <c r="V568" i="31"/>
  <c r="G576" i="31"/>
  <c r="M576" i="31" s="1"/>
  <c r="I576" i="31"/>
  <c r="K576" i="31"/>
  <c r="O576" i="31"/>
  <c r="Q576" i="31"/>
  <c r="V576" i="31"/>
  <c r="G582" i="31"/>
  <c r="I582" i="31"/>
  <c r="K582" i="31"/>
  <c r="M582" i="31"/>
  <c r="O582" i="31"/>
  <c r="Q582" i="31"/>
  <c r="V582" i="31"/>
  <c r="G589" i="31"/>
  <c r="M589" i="31" s="1"/>
  <c r="I589" i="31"/>
  <c r="K589" i="31"/>
  <c r="O589" i="31"/>
  <c r="Q589" i="31"/>
  <c r="V589" i="31"/>
  <c r="G593" i="31"/>
  <c r="M593" i="31" s="1"/>
  <c r="I593" i="31"/>
  <c r="K593" i="31"/>
  <c r="O593" i="31"/>
  <c r="Q593" i="31"/>
  <c r="V593" i="31"/>
  <c r="G600" i="31"/>
  <c r="M600" i="31" s="1"/>
  <c r="I600" i="31"/>
  <c r="K600" i="31"/>
  <c r="O600" i="31"/>
  <c r="Q600" i="31"/>
  <c r="V600" i="31"/>
  <c r="G605" i="31"/>
  <c r="I605" i="31"/>
  <c r="K605" i="31"/>
  <c r="M605" i="31"/>
  <c r="O605" i="31"/>
  <c r="Q605" i="31"/>
  <c r="V605" i="31"/>
  <c r="G608" i="31"/>
  <c r="I608" i="31"/>
  <c r="I607" i="31" s="1"/>
  <c r="K608" i="31"/>
  <c r="K607" i="31" s="1"/>
  <c r="O608" i="31"/>
  <c r="O607" i="31" s="1"/>
  <c r="Q608" i="31"/>
  <c r="Q607" i="31" s="1"/>
  <c r="V608" i="31"/>
  <c r="V607" i="31" s="1"/>
  <c r="G616" i="31"/>
  <c r="I616" i="31"/>
  <c r="K616" i="31"/>
  <c r="O616" i="31"/>
  <c r="Q616" i="31"/>
  <c r="V616" i="31"/>
  <c r="G618" i="31"/>
  <c r="M618" i="31" s="1"/>
  <c r="I618" i="31"/>
  <c r="K618" i="31"/>
  <c r="O618" i="31"/>
  <c r="Q618" i="31"/>
  <c r="V618" i="31"/>
  <c r="V615" i="31" s="1"/>
  <c r="G620" i="31"/>
  <c r="I620" i="31"/>
  <c r="K620" i="31"/>
  <c r="M620" i="31"/>
  <c r="O620" i="31"/>
  <c r="Q620" i="31"/>
  <c r="V620" i="31"/>
  <c r="G623" i="31"/>
  <c r="M623" i="31" s="1"/>
  <c r="I623" i="31"/>
  <c r="K623" i="31"/>
  <c r="K622" i="31" s="1"/>
  <c r="O623" i="31"/>
  <c r="Q623" i="31"/>
  <c r="V623" i="31"/>
  <c r="G634" i="31"/>
  <c r="M634" i="31" s="1"/>
  <c r="I634" i="31"/>
  <c r="K634" i="31"/>
  <c r="O634" i="31"/>
  <c r="Q634" i="31"/>
  <c r="V634" i="31"/>
  <c r="V622" i="31" s="1"/>
  <c r="G638" i="31"/>
  <c r="I638" i="31"/>
  <c r="K638" i="31"/>
  <c r="O638" i="31"/>
  <c r="Q638" i="31"/>
  <c r="V638" i="31"/>
  <c r="G649" i="31"/>
  <c r="I649" i="31"/>
  <c r="I637" i="31" s="1"/>
  <c r="K649" i="31"/>
  <c r="M649" i="31"/>
  <c r="O649" i="31"/>
  <c r="Q649" i="31"/>
  <c r="Q637" i="31" s="1"/>
  <c r="V649" i="31"/>
  <c r="G660" i="31"/>
  <c r="M660" i="31" s="1"/>
  <c r="I660" i="31"/>
  <c r="K660" i="31"/>
  <c r="O660" i="31"/>
  <c r="Q660" i="31"/>
  <c r="V660" i="31"/>
  <c r="G664" i="31"/>
  <c r="M664" i="31" s="1"/>
  <c r="I664" i="31"/>
  <c r="K664" i="31"/>
  <c r="O664" i="31"/>
  <c r="Q664" i="31"/>
  <c r="V664" i="31"/>
  <c r="G670" i="31"/>
  <c r="M670" i="31" s="1"/>
  <c r="I670" i="31"/>
  <c r="K670" i="31"/>
  <c r="O670" i="31"/>
  <c r="Q670" i="31"/>
  <c r="V670" i="31"/>
  <c r="G681" i="31"/>
  <c r="I681" i="31"/>
  <c r="K681" i="31"/>
  <c r="M681" i="31"/>
  <c r="O681" i="31"/>
  <c r="Q681" i="31"/>
  <c r="V681" i="31"/>
  <c r="G685" i="31"/>
  <c r="M685" i="31" s="1"/>
  <c r="I685" i="31"/>
  <c r="K685" i="31"/>
  <c r="O685" i="31"/>
  <c r="Q685" i="31"/>
  <c r="V685" i="31"/>
  <c r="G687" i="31"/>
  <c r="M687" i="31" s="1"/>
  <c r="I687" i="31"/>
  <c r="K687" i="31"/>
  <c r="O687" i="31"/>
  <c r="Q687" i="31"/>
  <c r="V687" i="31"/>
  <c r="V684" i="31" s="1"/>
  <c r="G691" i="31"/>
  <c r="I691" i="31"/>
  <c r="K691" i="31"/>
  <c r="O691" i="31"/>
  <c r="O690" i="31" s="1"/>
  <c r="Q691" i="31"/>
  <c r="V691" i="31"/>
  <c r="G693" i="31"/>
  <c r="I693" i="31"/>
  <c r="I690" i="31" s="1"/>
  <c r="K693" i="31"/>
  <c r="M693" i="31"/>
  <c r="O693" i="31"/>
  <c r="Q693" i="31"/>
  <c r="Q690" i="31" s="1"/>
  <c r="V693" i="31"/>
  <c r="G695" i="31"/>
  <c r="M695" i="31" s="1"/>
  <c r="I695" i="31"/>
  <c r="K695" i="31"/>
  <c r="O695" i="31"/>
  <c r="Q695" i="31"/>
  <c r="V695" i="31"/>
  <c r="G697" i="31"/>
  <c r="M697" i="31" s="1"/>
  <c r="I697" i="31"/>
  <c r="K697" i="31"/>
  <c r="O697" i="31"/>
  <c r="Q697" i="31"/>
  <c r="V697" i="31"/>
  <c r="G700" i="31"/>
  <c r="I700" i="31"/>
  <c r="I699" i="31" s="1"/>
  <c r="K700" i="31"/>
  <c r="M700" i="31"/>
  <c r="O700" i="31"/>
  <c r="Q700" i="31"/>
  <c r="V700" i="31"/>
  <c r="G702" i="31"/>
  <c r="M702" i="31" s="1"/>
  <c r="I702" i="31"/>
  <c r="K702" i="31"/>
  <c r="O702" i="31"/>
  <c r="Q702" i="31"/>
  <c r="V702" i="31"/>
  <c r="G704" i="31"/>
  <c r="M704" i="31" s="1"/>
  <c r="I704" i="31"/>
  <c r="K704" i="31"/>
  <c r="O704" i="31"/>
  <c r="Q704" i="31"/>
  <c r="V704" i="31"/>
  <c r="G706" i="31"/>
  <c r="M706" i="31" s="1"/>
  <c r="I706" i="31"/>
  <c r="K706" i="31"/>
  <c r="O706" i="31"/>
  <c r="Q706" i="31"/>
  <c r="V706" i="31"/>
  <c r="G708" i="31"/>
  <c r="I708" i="31"/>
  <c r="K708" i="31"/>
  <c r="M708" i="31"/>
  <c r="O708" i="31"/>
  <c r="Q708" i="31"/>
  <c r="V708" i="31"/>
  <c r="G710" i="31"/>
  <c r="M710" i="31" s="1"/>
  <c r="I710" i="31"/>
  <c r="K710" i="31"/>
  <c r="O710" i="31"/>
  <c r="Q710" i="31"/>
  <c r="V710" i="31"/>
  <c r="G714" i="31"/>
  <c r="M714" i="31" s="1"/>
  <c r="I714" i="31"/>
  <c r="K714" i="31"/>
  <c r="O714" i="31"/>
  <c r="Q714" i="31"/>
  <c r="V714" i="31"/>
  <c r="G716" i="31"/>
  <c r="M716" i="31" s="1"/>
  <c r="I716" i="31"/>
  <c r="K716" i="31"/>
  <c r="O716" i="31"/>
  <c r="Q716" i="31"/>
  <c r="V716" i="31"/>
  <c r="G718" i="31"/>
  <c r="I718" i="31"/>
  <c r="K718" i="31"/>
  <c r="M718" i="31"/>
  <c r="O718" i="31"/>
  <c r="Q718" i="31"/>
  <c r="V718" i="31"/>
  <c r="G720" i="31"/>
  <c r="M720" i="31" s="1"/>
  <c r="I720" i="31"/>
  <c r="K720" i="31"/>
  <c r="O720" i="31"/>
  <c r="Q720" i="31"/>
  <c r="V720" i="31"/>
  <c r="G722" i="31"/>
  <c r="M722" i="31" s="1"/>
  <c r="I722" i="31"/>
  <c r="K722" i="31"/>
  <c r="O722" i="31"/>
  <c r="Q722" i="31"/>
  <c r="V722" i="31"/>
  <c r="G724" i="31"/>
  <c r="M724" i="31" s="1"/>
  <c r="I724" i="31"/>
  <c r="K724" i="31"/>
  <c r="O724" i="31"/>
  <c r="Q724" i="31"/>
  <c r="V724" i="31"/>
  <c r="G728" i="31"/>
  <c r="I728" i="31"/>
  <c r="K728" i="31"/>
  <c r="O728" i="31"/>
  <c r="O727" i="31" s="1"/>
  <c r="Q728" i="31"/>
  <c r="V728" i="31"/>
  <c r="G734" i="31"/>
  <c r="I734" i="31"/>
  <c r="K734" i="31"/>
  <c r="M734" i="31"/>
  <c r="O734" i="31"/>
  <c r="Q734" i="31"/>
  <c r="Q727" i="31" s="1"/>
  <c r="V734" i="31"/>
  <c r="G739" i="31"/>
  <c r="M739" i="31" s="1"/>
  <c r="I739" i="31"/>
  <c r="K739" i="31"/>
  <c r="O739" i="31"/>
  <c r="Q739" i="31"/>
  <c r="V739" i="31"/>
  <c r="G744" i="31"/>
  <c r="M744" i="31" s="1"/>
  <c r="I744" i="31"/>
  <c r="K744" i="31"/>
  <c r="O744" i="31"/>
  <c r="Q744" i="31"/>
  <c r="V744" i="31"/>
  <c r="G749" i="31"/>
  <c r="M749" i="31" s="1"/>
  <c r="I749" i="31"/>
  <c r="K749" i="31"/>
  <c r="O749" i="31"/>
  <c r="Q749" i="31"/>
  <c r="V749" i="31"/>
  <c r="G757" i="31"/>
  <c r="I757" i="31"/>
  <c r="K757" i="31"/>
  <c r="M757" i="31"/>
  <c r="O757" i="31"/>
  <c r="Q757" i="31"/>
  <c r="V757" i="31"/>
  <c r="G761" i="31"/>
  <c r="I761" i="31"/>
  <c r="I760" i="31" s="1"/>
  <c r="K761" i="31"/>
  <c r="K760" i="31" s="1"/>
  <c r="O761" i="31"/>
  <c r="O760" i="31" s="1"/>
  <c r="Q761" i="31"/>
  <c r="Q760" i="31" s="1"/>
  <c r="V761" i="31"/>
  <c r="V760" i="31" s="1"/>
  <c r="G764" i="31"/>
  <c r="I764" i="31"/>
  <c r="K764" i="31"/>
  <c r="M764" i="31"/>
  <c r="O764" i="31"/>
  <c r="Q764" i="31"/>
  <c r="V764" i="31"/>
  <c r="G766" i="31"/>
  <c r="I766" i="31"/>
  <c r="K766" i="31"/>
  <c r="K763" i="31" s="1"/>
  <c r="O766" i="31"/>
  <c r="Q766" i="31"/>
  <c r="V766" i="31"/>
  <c r="G768" i="31"/>
  <c r="M768" i="31" s="1"/>
  <c r="I768" i="31"/>
  <c r="K768" i="31"/>
  <c r="O768" i="31"/>
  <c r="Q768" i="31"/>
  <c r="V768" i="31"/>
  <c r="G772" i="31"/>
  <c r="M772" i="31" s="1"/>
  <c r="I772" i="31"/>
  <c r="K772" i="31"/>
  <c r="O772" i="31"/>
  <c r="Q772" i="31"/>
  <c r="V772" i="31"/>
  <c r="V763" i="31" s="1"/>
  <c r="G777" i="31"/>
  <c r="I777" i="31"/>
  <c r="K777" i="31"/>
  <c r="M777" i="31"/>
  <c r="O777" i="31"/>
  <c r="Q777" i="31"/>
  <c r="V777" i="31"/>
  <c r="G794" i="31"/>
  <c r="M794" i="31" s="1"/>
  <c r="I794" i="31"/>
  <c r="K794" i="31"/>
  <c r="O794" i="31"/>
  <c r="Q794" i="31"/>
  <c r="V794" i="31"/>
  <c r="G810" i="31"/>
  <c r="M810" i="31" s="1"/>
  <c r="I810" i="31"/>
  <c r="K810" i="31"/>
  <c r="O810" i="31"/>
  <c r="Q810" i="31"/>
  <c r="V810" i="31"/>
  <c r="G820" i="31"/>
  <c r="I820" i="31"/>
  <c r="K820" i="31"/>
  <c r="M820" i="31"/>
  <c r="O820" i="31"/>
  <c r="Q820" i="31"/>
  <c r="V820" i="31"/>
  <c r="G830" i="31"/>
  <c r="M830" i="31" s="1"/>
  <c r="I830" i="31"/>
  <c r="K830" i="31"/>
  <c r="O830" i="31"/>
  <c r="Q830" i="31"/>
  <c r="V830" i="31"/>
  <c r="G842" i="31"/>
  <c r="M842" i="31" s="1"/>
  <c r="I842" i="31"/>
  <c r="K842" i="31"/>
  <c r="O842" i="31"/>
  <c r="Q842" i="31"/>
  <c r="V842" i="31"/>
  <c r="G850" i="31"/>
  <c r="M850" i="31" s="1"/>
  <c r="I850" i="31"/>
  <c r="K850" i="31"/>
  <c r="O850" i="31"/>
  <c r="Q850" i="31"/>
  <c r="V850" i="31"/>
  <c r="G861" i="31"/>
  <c r="I861" i="31"/>
  <c r="K861" i="31"/>
  <c r="M861" i="31"/>
  <c r="O861" i="31"/>
  <c r="Q861" i="31"/>
  <c r="V861" i="31"/>
  <c r="G871" i="31"/>
  <c r="M871" i="31" s="1"/>
  <c r="I871" i="31"/>
  <c r="K871" i="31"/>
  <c r="O871" i="31"/>
  <c r="Q871" i="31"/>
  <c r="V871" i="31"/>
  <c r="G883" i="31"/>
  <c r="M883" i="31" s="1"/>
  <c r="I883" i="31"/>
  <c r="K883" i="31"/>
  <c r="O883" i="31"/>
  <c r="Q883" i="31"/>
  <c r="V883" i="31"/>
  <c r="G894" i="31"/>
  <c r="M894" i="31" s="1"/>
  <c r="I894" i="31"/>
  <c r="K894" i="31"/>
  <c r="O894" i="31"/>
  <c r="Q894" i="31"/>
  <c r="V894" i="31"/>
  <c r="G898" i="31"/>
  <c r="I898" i="31"/>
  <c r="K898" i="31"/>
  <c r="O898" i="31"/>
  <c r="Q898" i="31"/>
  <c r="V898" i="31"/>
  <c r="G902" i="31"/>
  <c r="I902" i="31"/>
  <c r="I897" i="31" s="1"/>
  <c r="K902" i="31"/>
  <c r="M902" i="31"/>
  <c r="O902" i="31"/>
  <c r="Q902" i="31"/>
  <c r="V902" i="31"/>
  <c r="G907" i="31"/>
  <c r="M907" i="31" s="1"/>
  <c r="I907" i="31"/>
  <c r="K907" i="31"/>
  <c r="O907" i="31"/>
  <c r="Q907" i="31"/>
  <c r="V907" i="31"/>
  <c r="G911" i="31"/>
  <c r="M911" i="31" s="1"/>
  <c r="I911" i="31"/>
  <c r="K911" i="31"/>
  <c r="O911" i="31"/>
  <c r="Q911" i="31"/>
  <c r="V911" i="31"/>
  <c r="G932" i="31"/>
  <c r="M932" i="31" s="1"/>
  <c r="I932" i="31"/>
  <c r="K932" i="31"/>
  <c r="O932" i="31"/>
  <c r="Q932" i="31"/>
  <c r="V932" i="31"/>
  <c r="G936" i="31"/>
  <c r="I936" i="31"/>
  <c r="K936" i="31"/>
  <c r="M936" i="31"/>
  <c r="O936" i="31"/>
  <c r="Q936" i="31"/>
  <c r="V936" i="31"/>
  <c r="G940" i="31"/>
  <c r="M940" i="31" s="1"/>
  <c r="I940" i="31"/>
  <c r="K940" i="31"/>
  <c r="O940" i="31"/>
  <c r="Q940" i="31"/>
  <c r="V940" i="31"/>
  <c r="I942" i="31"/>
  <c r="G943" i="31"/>
  <c r="G942" i="31" s="1"/>
  <c r="I943" i="31"/>
  <c r="K943" i="31"/>
  <c r="K942" i="31" s="1"/>
  <c r="O943" i="31"/>
  <c r="O942" i="31" s="1"/>
  <c r="Q943" i="31"/>
  <c r="Q942" i="31" s="1"/>
  <c r="V943" i="31"/>
  <c r="V942" i="31" s="1"/>
  <c r="G955" i="31"/>
  <c r="I955" i="31"/>
  <c r="K955" i="31"/>
  <c r="K954" i="31" s="1"/>
  <c r="O955" i="31"/>
  <c r="Q955" i="31"/>
  <c r="V955" i="31"/>
  <c r="G994" i="31"/>
  <c r="M994" i="31" s="1"/>
  <c r="I994" i="31"/>
  <c r="I954" i="31" s="1"/>
  <c r="K994" i="31"/>
  <c r="O994" i="31"/>
  <c r="Q994" i="31"/>
  <c r="V994" i="31"/>
  <c r="G999" i="31"/>
  <c r="I150" i="1" s="1"/>
  <c r="K999" i="31"/>
  <c r="V999" i="31"/>
  <c r="G1000" i="31"/>
  <c r="I1000" i="31"/>
  <c r="I999" i="31" s="1"/>
  <c r="K1000" i="31"/>
  <c r="M1000" i="31"/>
  <c r="M999" i="31" s="1"/>
  <c r="O1000" i="31"/>
  <c r="O999" i="31" s="1"/>
  <c r="Q1000" i="31"/>
  <c r="Q999" i="31" s="1"/>
  <c r="V1000" i="31"/>
  <c r="G1003" i="31"/>
  <c r="M1003" i="31" s="1"/>
  <c r="I1003" i="31"/>
  <c r="K1003" i="31"/>
  <c r="O1003" i="31"/>
  <c r="Q1003" i="31"/>
  <c r="V1003" i="31"/>
  <c r="G1005" i="31"/>
  <c r="I1005" i="31"/>
  <c r="K1005" i="31"/>
  <c r="O1005" i="31"/>
  <c r="O1002" i="31" s="1"/>
  <c r="Q1005" i="31"/>
  <c r="V1005" i="31"/>
  <c r="G1007" i="31"/>
  <c r="I1007" i="31"/>
  <c r="K1007" i="31"/>
  <c r="M1007" i="31"/>
  <c r="O1007" i="31"/>
  <c r="Q1007" i="31"/>
  <c r="V1007" i="31"/>
  <c r="G1009" i="31"/>
  <c r="M1009" i="31" s="1"/>
  <c r="I1009" i="31"/>
  <c r="K1009" i="31"/>
  <c r="O1009" i="31"/>
  <c r="Q1009" i="31"/>
  <c r="V1009" i="31"/>
  <c r="G1011" i="31"/>
  <c r="M1011" i="31" s="1"/>
  <c r="I1011" i="31"/>
  <c r="K1011" i="31"/>
  <c r="O1011" i="31"/>
  <c r="Q1011" i="31"/>
  <c r="V1011" i="31"/>
  <c r="G1013" i="31"/>
  <c r="M1013" i="31" s="1"/>
  <c r="I1013" i="31"/>
  <c r="K1013" i="31"/>
  <c r="O1013" i="31"/>
  <c r="Q1013" i="31"/>
  <c r="V1013" i="31"/>
  <c r="G1016" i="31"/>
  <c r="I1016" i="31"/>
  <c r="K1016" i="31"/>
  <c r="O1016" i="31"/>
  <c r="O1015" i="31" s="1"/>
  <c r="Q1016" i="31"/>
  <c r="V1016" i="31"/>
  <c r="G1026" i="31"/>
  <c r="I1026" i="31"/>
  <c r="K1026" i="31"/>
  <c r="M1026" i="31"/>
  <c r="O1026" i="31"/>
  <c r="Q1026" i="31"/>
  <c r="Q1015" i="31" s="1"/>
  <c r="V1026" i="31"/>
  <c r="G1032" i="31"/>
  <c r="M1032" i="31" s="1"/>
  <c r="I1032" i="31"/>
  <c r="K1032" i="31"/>
  <c r="O1032" i="31"/>
  <c r="Q1032" i="31"/>
  <c r="V1032" i="31"/>
  <c r="G1037" i="31"/>
  <c r="M1037" i="31" s="1"/>
  <c r="I1037" i="31"/>
  <c r="K1037" i="31"/>
  <c r="O1037" i="31"/>
  <c r="Q1037" i="31"/>
  <c r="V1037" i="31"/>
  <c r="G1043" i="31"/>
  <c r="M1043" i="31" s="1"/>
  <c r="I1043" i="31"/>
  <c r="K1043" i="31"/>
  <c r="O1043" i="31"/>
  <c r="Q1043" i="31"/>
  <c r="V1043" i="31"/>
  <c r="G1048" i="31"/>
  <c r="I1048" i="31"/>
  <c r="K1048" i="31"/>
  <c r="M1048" i="31"/>
  <c r="O1048" i="31"/>
  <c r="Q1048" i="31"/>
  <c r="V1048" i="31"/>
  <c r="AE1054" i="31"/>
  <c r="F63" i="1" s="1"/>
  <c r="BA50" i="30"/>
  <c r="BA47" i="30"/>
  <c r="BA44" i="30"/>
  <c r="BA33" i="30"/>
  <c r="BA32" i="30"/>
  <c r="BA31" i="30"/>
  <c r="BA30" i="30"/>
  <c r="BA27" i="30"/>
  <c r="BA24" i="30"/>
  <c r="BA20" i="30"/>
  <c r="BA19" i="30"/>
  <c r="BA16" i="30"/>
  <c r="BA13" i="30"/>
  <c r="BA10" i="30"/>
  <c r="G9" i="30"/>
  <c r="AF66" i="30" s="1"/>
  <c r="I9" i="30"/>
  <c r="K9" i="30"/>
  <c r="O9" i="30"/>
  <c r="Q9" i="30"/>
  <c r="V9" i="30"/>
  <c r="G12" i="30"/>
  <c r="I12" i="30"/>
  <c r="K12" i="30"/>
  <c r="O12" i="30"/>
  <c r="Q12" i="30"/>
  <c r="V12" i="30"/>
  <c r="G15" i="30"/>
  <c r="I15" i="30"/>
  <c r="K15" i="30"/>
  <c r="M15" i="30"/>
  <c r="O15" i="30"/>
  <c r="Q15" i="30"/>
  <c r="V15" i="30"/>
  <c r="G18" i="30"/>
  <c r="M18" i="30" s="1"/>
  <c r="I18" i="30"/>
  <c r="K18" i="30"/>
  <c r="O18" i="30"/>
  <c r="Q18" i="30"/>
  <c r="V18" i="30"/>
  <c r="G23" i="30"/>
  <c r="I23" i="30"/>
  <c r="K23" i="30"/>
  <c r="M23" i="30"/>
  <c r="O23" i="30"/>
  <c r="Q23" i="30"/>
  <c r="V23" i="30"/>
  <c r="G37" i="30"/>
  <c r="M37" i="30" s="1"/>
  <c r="I37" i="30"/>
  <c r="K37" i="30"/>
  <c r="O37" i="30"/>
  <c r="Q37" i="30"/>
  <c r="V37" i="30"/>
  <c r="G40" i="30"/>
  <c r="I40" i="30"/>
  <c r="K40" i="30"/>
  <c r="O40" i="30"/>
  <c r="Q40" i="30"/>
  <c r="V40" i="30"/>
  <c r="G43" i="30"/>
  <c r="I43" i="30"/>
  <c r="K43" i="30"/>
  <c r="M43" i="30"/>
  <c r="O43" i="30"/>
  <c r="Q43" i="30"/>
  <c r="V43" i="30"/>
  <c r="G46" i="30"/>
  <c r="M46" i="30" s="1"/>
  <c r="I46" i="30"/>
  <c r="K46" i="30"/>
  <c r="O46" i="30"/>
  <c r="Q46" i="30"/>
  <c r="V46" i="30"/>
  <c r="G53" i="30"/>
  <c r="I53" i="30"/>
  <c r="K53" i="30"/>
  <c r="M53" i="30"/>
  <c r="O53" i="30"/>
  <c r="Q53" i="30"/>
  <c r="V53" i="30"/>
  <c r="G55" i="30"/>
  <c r="M55" i="30" s="1"/>
  <c r="I55" i="30"/>
  <c r="K55" i="30"/>
  <c r="O55" i="30"/>
  <c r="Q55" i="30"/>
  <c r="V55" i="30"/>
  <c r="G57" i="30"/>
  <c r="M57" i="30" s="1"/>
  <c r="I57" i="30"/>
  <c r="K57" i="30"/>
  <c r="O57" i="30"/>
  <c r="Q57" i="30"/>
  <c r="V57" i="30"/>
  <c r="G60" i="30"/>
  <c r="M60" i="30" s="1"/>
  <c r="I60" i="30"/>
  <c r="K60" i="30"/>
  <c r="O60" i="30"/>
  <c r="Q60" i="30"/>
  <c r="V60" i="30"/>
  <c r="AE66" i="30"/>
  <c r="G9" i="29"/>
  <c r="I9" i="29"/>
  <c r="I8" i="29" s="1"/>
  <c r="K9" i="29"/>
  <c r="O9" i="29"/>
  <c r="Q9" i="29"/>
  <c r="Q8" i="29" s="1"/>
  <c r="V9" i="29"/>
  <c r="G11" i="29"/>
  <c r="I11" i="29"/>
  <c r="K11" i="29"/>
  <c r="K8" i="29" s="1"/>
  <c r="O11" i="29"/>
  <c r="Q11" i="29"/>
  <c r="V11" i="29"/>
  <c r="V8" i="29" s="1"/>
  <c r="G14" i="29"/>
  <c r="I14" i="29"/>
  <c r="K14" i="29"/>
  <c r="M14" i="29"/>
  <c r="O14" i="29"/>
  <c r="O13" i="29" s="1"/>
  <c r="Q14" i="29"/>
  <c r="V14" i="29"/>
  <c r="G16" i="29"/>
  <c r="M16" i="29" s="1"/>
  <c r="I16" i="29"/>
  <c r="K16" i="29"/>
  <c r="O16" i="29"/>
  <c r="Q16" i="29"/>
  <c r="V16" i="29"/>
  <c r="G18" i="29"/>
  <c r="I18" i="29"/>
  <c r="K18" i="29"/>
  <c r="M18" i="29"/>
  <c r="O18" i="29"/>
  <c r="Q18" i="29"/>
  <c r="V18" i="29"/>
  <c r="G20" i="29"/>
  <c r="M20" i="29" s="1"/>
  <c r="I20" i="29"/>
  <c r="K20" i="29"/>
  <c r="O20" i="29"/>
  <c r="Q20" i="29"/>
  <c r="V20" i="29"/>
  <c r="G23" i="29"/>
  <c r="I23" i="29"/>
  <c r="I22" i="29" s="1"/>
  <c r="K23" i="29"/>
  <c r="M23" i="29"/>
  <c r="O23" i="29"/>
  <c r="Q23" i="29"/>
  <c r="V23" i="29"/>
  <c r="G25" i="29"/>
  <c r="I25" i="29"/>
  <c r="K25" i="29"/>
  <c r="O25" i="29"/>
  <c r="O22" i="29" s="1"/>
  <c r="Q25" i="29"/>
  <c r="V25" i="29"/>
  <c r="G27" i="29"/>
  <c r="M27" i="29" s="1"/>
  <c r="I27" i="29"/>
  <c r="K27" i="29"/>
  <c r="O27" i="29"/>
  <c r="Q27" i="29"/>
  <c r="V27" i="29"/>
  <c r="G30" i="29"/>
  <c r="I30" i="29"/>
  <c r="K30" i="29"/>
  <c r="M30" i="29"/>
  <c r="O30" i="29"/>
  <c r="Q30" i="29"/>
  <c r="Q29" i="29" s="1"/>
  <c r="V30" i="29"/>
  <c r="G32" i="29"/>
  <c r="I32" i="29"/>
  <c r="K32" i="29"/>
  <c r="O32" i="29"/>
  <c r="Q32" i="29"/>
  <c r="V32" i="29"/>
  <c r="G34" i="29"/>
  <c r="M34" i="29" s="1"/>
  <c r="I34" i="29"/>
  <c r="K34" i="29"/>
  <c r="O34" i="29"/>
  <c r="Q34" i="29"/>
  <c r="V34" i="29"/>
  <c r="G36" i="29"/>
  <c r="M36" i="29" s="1"/>
  <c r="I36" i="29"/>
  <c r="K36" i="29"/>
  <c r="O36" i="29"/>
  <c r="Q36" i="29"/>
  <c r="V36" i="29"/>
  <c r="G38" i="29"/>
  <c r="I38" i="29"/>
  <c r="K38" i="29"/>
  <c r="M38" i="29"/>
  <c r="O38" i="29"/>
  <c r="Q38" i="29"/>
  <c r="V38" i="29"/>
  <c r="G41" i="29"/>
  <c r="M41" i="29" s="1"/>
  <c r="I41" i="29"/>
  <c r="K41" i="29"/>
  <c r="O41" i="29"/>
  <c r="Q41" i="29"/>
  <c r="Q40" i="29" s="1"/>
  <c r="V41" i="29"/>
  <c r="G43" i="29"/>
  <c r="I43" i="29"/>
  <c r="K43" i="29"/>
  <c r="K40" i="29" s="1"/>
  <c r="O43" i="29"/>
  <c r="Q43" i="29"/>
  <c r="V43" i="29"/>
  <c r="V40" i="29" s="1"/>
  <c r="G45" i="29"/>
  <c r="I45" i="29"/>
  <c r="K45" i="29"/>
  <c r="M45" i="29"/>
  <c r="O45" i="29"/>
  <c r="Q45" i="29"/>
  <c r="V45" i="29"/>
  <c r="G48" i="29"/>
  <c r="M48" i="29" s="1"/>
  <c r="I48" i="29"/>
  <c r="K48" i="29"/>
  <c r="O48" i="29"/>
  <c r="Q48" i="29"/>
  <c r="Q47" i="29" s="1"/>
  <c r="V48" i="29"/>
  <c r="G50" i="29"/>
  <c r="I50" i="29"/>
  <c r="K50" i="29"/>
  <c r="K47" i="29" s="1"/>
  <c r="O50" i="29"/>
  <c r="Q50" i="29"/>
  <c r="V50" i="29"/>
  <c r="G52" i="29"/>
  <c r="M52" i="29" s="1"/>
  <c r="I52" i="29"/>
  <c r="K52" i="29"/>
  <c r="O52" i="29"/>
  <c r="Q52" i="29"/>
  <c r="V52" i="29"/>
  <c r="G54" i="29"/>
  <c r="M54" i="29" s="1"/>
  <c r="I54" i="29"/>
  <c r="K54" i="29"/>
  <c r="O54" i="29"/>
  <c r="Q54" i="29"/>
  <c r="V54" i="29"/>
  <c r="G57" i="29"/>
  <c r="G56" i="29" s="1"/>
  <c r="I201" i="1" s="1"/>
  <c r="I57" i="29"/>
  <c r="I56" i="29" s="1"/>
  <c r="K57" i="29"/>
  <c r="K56" i="29" s="1"/>
  <c r="O57" i="29"/>
  <c r="O56" i="29" s="1"/>
  <c r="Q57" i="29"/>
  <c r="Q56" i="29" s="1"/>
  <c r="V57" i="29"/>
  <c r="V56" i="29" s="1"/>
  <c r="AE60" i="29"/>
  <c r="F60" i="1" s="1"/>
  <c r="G9" i="28"/>
  <c r="I9" i="28"/>
  <c r="K9" i="28"/>
  <c r="M9" i="28"/>
  <c r="O9" i="28"/>
  <c r="Q9" i="28"/>
  <c r="V9" i="28"/>
  <c r="G11" i="28"/>
  <c r="I11" i="28"/>
  <c r="K11" i="28"/>
  <c r="O11" i="28"/>
  <c r="Q11" i="28"/>
  <c r="V11" i="28"/>
  <c r="G13" i="28"/>
  <c r="I13" i="28"/>
  <c r="K13" i="28"/>
  <c r="M13" i="28"/>
  <c r="O13" i="28"/>
  <c r="Q13" i="28"/>
  <c r="V13" i="28"/>
  <c r="G15" i="28"/>
  <c r="M15" i="28" s="1"/>
  <c r="I15" i="28"/>
  <c r="K15" i="28"/>
  <c r="O15" i="28"/>
  <c r="Q15" i="28"/>
  <c r="V15" i="28"/>
  <c r="G17" i="28"/>
  <c r="I17" i="28"/>
  <c r="K17" i="28"/>
  <c r="M17" i="28"/>
  <c r="O17" i="28"/>
  <c r="Q17" i="28"/>
  <c r="V17" i="28"/>
  <c r="G19" i="28"/>
  <c r="M19" i="28" s="1"/>
  <c r="I19" i="28"/>
  <c r="K19" i="28"/>
  <c r="O19" i="28"/>
  <c r="Q19" i="28"/>
  <c r="V19" i="28"/>
  <c r="G21" i="28"/>
  <c r="M21" i="28" s="1"/>
  <c r="I21" i="28"/>
  <c r="K21" i="28"/>
  <c r="O21" i="28"/>
  <c r="Q21" i="28"/>
  <c r="V21" i="28"/>
  <c r="G23" i="28"/>
  <c r="M23" i="28" s="1"/>
  <c r="I23" i="28"/>
  <c r="K23" i="28"/>
  <c r="O23" i="28"/>
  <c r="Q23" i="28"/>
  <c r="V23" i="28"/>
  <c r="G25" i="28"/>
  <c r="M25" i="28" s="1"/>
  <c r="I25" i="28"/>
  <c r="K25" i="28"/>
  <c r="O25" i="28"/>
  <c r="Q25" i="28"/>
  <c r="V25" i="28"/>
  <c r="G27" i="28"/>
  <c r="M27" i="28" s="1"/>
  <c r="I27" i="28"/>
  <c r="K27" i="28"/>
  <c r="O27" i="28"/>
  <c r="Q27" i="28"/>
  <c r="V27" i="28"/>
  <c r="G29" i="28"/>
  <c r="I29" i="28"/>
  <c r="K29" i="28"/>
  <c r="M29" i="28"/>
  <c r="O29" i="28"/>
  <c r="Q29" i="28"/>
  <c r="V29" i="28"/>
  <c r="G31" i="28"/>
  <c r="M31" i="28" s="1"/>
  <c r="I31" i="28"/>
  <c r="K31" i="28"/>
  <c r="O31" i="28"/>
  <c r="Q31" i="28"/>
  <c r="V31" i="28"/>
  <c r="G33" i="28"/>
  <c r="I33" i="28"/>
  <c r="K33" i="28"/>
  <c r="M33" i="28"/>
  <c r="O33" i="28"/>
  <c r="Q33" i="28"/>
  <c r="V33" i="28"/>
  <c r="G36" i="28"/>
  <c r="I36" i="28"/>
  <c r="K36" i="28"/>
  <c r="M36" i="28"/>
  <c r="O36" i="28"/>
  <c r="Q36" i="28"/>
  <c r="V36" i="28"/>
  <c r="G38" i="28"/>
  <c r="G35" i="28" s="1"/>
  <c r="I38" i="28"/>
  <c r="K38" i="28"/>
  <c r="O38" i="28"/>
  <c r="Q38" i="28"/>
  <c r="V38" i="28"/>
  <c r="G40" i="28"/>
  <c r="I40" i="28"/>
  <c r="K40" i="28"/>
  <c r="M40" i="28"/>
  <c r="O40" i="28"/>
  <c r="Q40" i="28"/>
  <c r="V40" i="28"/>
  <c r="G42" i="28"/>
  <c r="M42" i="28" s="1"/>
  <c r="I42" i="28"/>
  <c r="K42" i="28"/>
  <c r="O42" i="28"/>
  <c r="Q42" i="28"/>
  <c r="V42" i="28"/>
  <c r="G44" i="28"/>
  <c r="M44" i="28" s="1"/>
  <c r="I44" i="28"/>
  <c r="K44" i="28"/>
  <c r="O44" i="28"/>
  <c r="Q44" i="28"/>
  <c r="V44" i="28"/>
  <c r="G47" i="28"/>
  <c r="M47" i="28" s="1"/>
  <c r="I47" i="28"/>
  <c r="K47" i="28"/>
  <c r="O47" i="28"/>
  <c r="Q47" i="28"/>
  <c r="V47" i="28"/>
  <c r="G50" i="28"/>
  <c r="M50" i="28" s="1"/>
  <c r="I50" i="28"/>
  <c r="K50" i="28"/>
  <c r="O50" i="28"/>
  <c r="Q50" i="28"/>
  <c r="V50" i="28"/>
  <c r="G52" i="28"/>
  <c r="M52" i="28" s="1"/>
  <c r="I52" i="28"/>
  <c r="K52" i="28"/>
  <c r="O52" i="28"/>
  <c r="Q52" i="28"/>
  <c r="V52" i="28"/>
  <c r="G55" i="28"/>
  <c r="I55" i="28"/>
  <c r="K55" i="28"/>
  <c r="K54" i="28" s="1"/>
  <c r="O55" i="28"/>
  <c r="O54" i="28" s="1"/>
  <c r="Q55" i="28"/>
  <c r="V55" i="28"/>
  <c r="G57" i="28"/>
  <c r="M57" i="28" s="1"/>
  <c r="I57" i="28"/>
  <c r="K57" i="28"/>
  <c r="O57" i="28"/>
  <c r="Q57" i="28"/>
  <c r="Q54" i="28" s="1"/>
  <c r="V57" i="28"/>
  <c r="G59" i="28"/>
  <c r="M59" i="28" s="1"/>
  <c r="I59" i="28"/>
  <c r="K59" i="28"/>
  <c r="O59" i="28"/>
  <c r="Q59" i="28"/>
  <c r="V59" i="28"/>
  <c r="G61" i="28"/>
  <c r="I61" i="28"/>
  <c r="K61" i="28"/>
  <c r="M61" i="28"/>
  <c r="O61" i="28"/>
  <c r="Q61" i="28"/>
  <c r="V61" i="28"/>
  <c r="AE64" i="28"/>
  <c r="F59" i="1" s="1"/>
  <c r="G9" i="27"/>
  <c r="I9" i="27"/>
  <c r="K9" i="27"/>
  <c r="M9" i="27"/>
  <c r="O9" i="27"/>
  <c r="Q9" i="27"/>
  <c r="V9" i="27"/>
  <c r="G14" i="27"/>
  <c r="I14" i="27"/>
  <c r="K14" i="27"/>
  <c r="K8" i="27" s="1"/>
  <c r="O14" i="27"/>
  <c r="O8" i="27" s="1"/>
  <c r="Q14" i="27"/>
  <c r="V14" i="27"/>
  <c r="G19" i="27"/>
  <c r="M19" i="27" s="1"/>
  <c r="I19" i="27"/>
  <c r="K19" i="27"/>
  <c r="O19" i="27"/>
  <c r="Q19" i="27"/>
  <c r="V19" i="27"/>
  <c r="G24" i="27"/>
  <c r="M24" i="27" s="1"/>
  <c r="I24" i="27"/>
  <c r="K24" i="27"/>
  <c r="O24" i="27"/>
  <c r="Q24" i="27"/>
  <c r="V24" i="27"/>
  <c r="G29" i="27"/>
  <c r="M29" i="27" s="1"/>
  <c r="I29" i="27"/>
  <c r="K29" i="27"/>
  <c r="O29" i="27"/>
  <c r="Q29" i="27"/>
  <c r="V29" i="27"/>
  <c r="G34" i="27"/>
  <c r="M34" i="27" s="1"/>
  <c r="I34" i="27"/>
  <c r="K34" i="27"/>
  <c r="O34" i="27"/>
  <c r="Q34" i="27"/>
  <c r="V34" i="27"/>
  <c r="G39" i="27"/>
  <c r="I39" i="27"/>
  <c r="K39" i="27"/>
  <c r="M39" i="27"/>
  <c r="O39" i="27"/>
  <c r="Q39" i="27"/>
  <c r="V39" i="27"/>
  <c r="G44" i="27"/>
  <c r="M44" i="27" s="1"/>
  <c r="I44" i="27"/>
  <c r="K44" i="27"/>
  <c r="O44" i="27"/>
  <c r="Q44" i="27"/>
  <c r="V44" i="27"/>
  <c r="G49" i="27"/>
  <c r="I49" i="27"/>
  <c r="K49" i="27"/>
  <c r="M49" i="27"/>
  <c r="O49" i="27"/>
  <c r="Q49" i="27"/>
  <c r="V49" i="27"/>
  <c r="G54" i="27"/>
  <c r="M54" i="27" s="1"/>
  <c r="I54" i="27"/>
  <c r="K54" i="27"/>
  <c r="O54" i="27"/>
  <c r="Q54" i="27"/>
  <c r="V54" i="27"/>
  <c r="I59" i="27"/>
  <c r="Q59" i="27"/>
  <c r="G60" i="27"/>
  <c r="G59" i="27" s="1"/>
  <c r="I162" i="1" s="1"/>
  <c r="I60" i="27"/>
  <c r="K60" i="27"/>
  <c r="K59" i="27" s="1"/>
  <c r="O60" i="27"/>
  <c r="O59" i="27" s="1"/>
  <c r="Q60" i="27"/>
  <c r="V60" i="27"/>
  <c r="V59" i="27" s="1"/>
  <c r="G66" i="27"/>
  <c r="I66" i="27"/>
  <c r="I65" i="27" s="1"/>
  <c r="K66" i="27"/>
  <c r="K65" i="27" s="1"/>
  <c r="O66" i="27"/>
  <c r="O65" i="27" s="1"/>
  <c r="Q66" i="27"/>
  <c r="Q65" i="27" s="1"/>
  <c r="V66" i="27"/>
  <c r="V65" i="27" s="1"/>
  <c r="G71" i="27"/>
  <c r="I181" i="1" s="1"/>
  <c r="K71" i="27"/>
  <c r="O71" i="27"/>
  <c r="G72" i="27"/>
  <c r="I72" i="27"/>
  <c r="I71" i="27" s="1"/>
  <c r="K72" i="27"/>
  <c r="M72" i="27"/>
  <c r="M71" i="27" s="1"/>
  <c r="O72" i="27"/>
  <c r="Q72" i="27"/>
  <c r="Q71" i="27" s="1"/>
  <c r="V72" i="27"/>
  <c r="V71" i="27" s="1"/>
  <c r="AE78" i="27"/>
  <c r="F58" i="1" s="1"/>
  <c r="G9" i="26"/>
  <c r="I9" i="26"/>
  <c r="K9" i="26"/>
  <c r="O9" i="26"/>
  <c r="Q9" i="26"/>
  <c r="V9" i="26"/>
  <c r="G11" i="26"/>
  <c r="G8" i="26" s="1"/>
  <c r="I11" i="26"/>
  <c r="K11" i="26"/>
  <c r="O11" i="26"/>
  <c r="Q11" i="26"/>
  <c r="V11" i="26"/>
  <c r="G13" i="26"/>
  <c r="I13" i="26"/>
  <c r="K13" i="26"/>
  <c r="M13" i="26"/>
  <c r="O13" i="26"/>
  <c r="Q13" i="26"/>
  <c r="V13" i="26"/>
  <c r="G15" i="26"/>
  <c r="M15" i="26" s="1"/>
  <c r="I15" i="26"/>
  <c r="K15" i="26"/>
  <c r="O15" i="26"/>
  <c r="Q15" i="26"/>
  <c r="V15" i="26"/>
  <c r="G17" i="26"/>
  <c r="I17" i="26"/>
  <c r="K17" i="26"/>
  <c r="M17" i="26"/>
  <c r="O17" i="26"/>
  <c r="Q17" i="26"/>
  <c r="V17" i="26"/>
  <c r="G20" i="26"/>
  <c r="I20" i="26"/>
  <c r="K20" i="26"/>
  <c r="M20" i="26"/>
  <c r="O20" i="26"/>
  <c r="Q20" i="26"/>
  <c r="V20" i="26"/>
  <c r="G22" i="26"/>
  <c r="G19" i="26" s="1"/>
  <c r="I160" i="1" s="1"/>
  <c r="I22" i="26"/>
  <c r="K22" i="26"/>
  <c r="O22" i="26"/>
  <c r="Q22" i="26"/>
  <c r="V22" i="26"/>
  <c r="G24" i="26"/>
  <c r="I24" i="26"/>
  <c r="K24" i="26"/>
  <c r="M24" i="26"/>
  <c r="O24" i="26"/>
  <c r="Q24" i="26"/>
  <c r="V24" i="26"/>
  <c r="G26" i="26"/>
  <c r="M26" i="26" s="1"/>
  <c r="I26" i="26"/>
  <c r="K26" i="26"/>
  <c r="O26" i="26"/>
  <c r="Q26" i="26"/>
  <c r="V26" i="26"/>
  <c r="G28" i="26"/>
  <c r="M28" i="26" s="1"/>
  <c r="I28" i="26"/>
  <c r="K28" i="26"/>
  <c r="O28" i="26"/>
  <c r="Q28" i="26"/>
  <c r="V28" i="26"/>
  <c r="G30" i="26"/>
  <c r="M30" i="26" s="1"/>
  <c r="I30" i="26"/>
  <c r="K30" i="26"/>
  <c r="O30" i="26"/>
  <c r="Q30" i="26"/>
  <c r="V30" i="26"/>
  <c r="G32" i="26"/>
  <c r="M32" i="26" s="1"/>
  <c r="I32" i="26"/>
  <c r="K32" i="26"/>
  <c r="O32" i="26"/>
  <c r="Q32" i="26"/>
  <c r="V32" i="26"/>
  <c r="G34" i="26"/>
  <c r="M34" i="26" s="1"/>
  <c r="I34" i="26"/>
  <c r="K34" i="26"/>
  <c r="O34" i="26"/>
  <c r="Q34" i="26"/>
  <c r="V34" i="26"/>
  <c r="G36" i="26"/>
  <c r="I36" i="26"/>
  <c r="K36" i="26"/>
  <c r="M36" i="26"/>
  <c r="O36" i="26"/>
  <c r="Q36" i="26"/>
  <c r="V36" i="26"/>
  <c r="G39" i="26"/>
  <c r="M39" i="26" s="1"/>
  <c r="I39" i="26"/>
  <c r="K39" i="26"/>
  <c r="O39" i="26"/>
  <c r="Q39" i="26"/>
  <c r="V39" i="26"/>
  <c r="G41" i="26"/>
  <c r="I41" i="26"/>
  <c r="K41" i="26"/>
  <c r="K38" i="26" s="1"/>
  <c r="O41" i="26"/>
  <c r="Q41" i="26"/>
  <c r="V41" i="26"/>
  <c r="V38" i="26" s="1"/>
  <c r="G44" i="26"/>
  <c r="I44" i="26"/>
  <c r="K44" i="26"/>
  <c r="K43" i="26" s="1"/>
  <c r="O44" i="26"/>
  <c r="O43" i="26" s="1"/>
  <c r="Q44" i="26"/>
  <c r="V44" i="26"/>
  <c r="G46" i="26"/>
  <c r="M46" i="26" s="1"/>
  <c r="I46" i="26"/>
  <c r="I43" i="26" s="1"/>
  <c r="K46" i="26"/>
  <c r="O46" i="26"/>
  <c r="Q46" i="26"/>
  <c r="Q43" i="26" s="1"/>
  <c r="V46" i="26"/>
  <c r="G48" i="26"/>
  <c r="M48" i="26" s="1"/>
  <c r="I48" i="26"/>
  <c r="K48" i="26"/>
  <c r="O48" i="26"/>
  <c r="Q48" i="26"/>
  <c r="V48" i="26"/>
  <c r="I50" i="26"/>
  <c r="Q50" i="26"/>
  <c r="G51" i="26"/>
  <c r="G50" i="26" s="1"/>
  <c r="I178" i="1" s="1"/>
  <c r="I51" i="26"/>
  <c r="K51" i="26"/>
  <c r="K50" i="26" s="1"/>
  <c r="O51" i="26"/>
  <c r="O50" i="26" s="1"/>
  <c r="Q51" i="26"/>
  <c r="V51" i="26"/>
  <c r="V50" i="26" s="1"/>
  <c r="G54" i="26"/>
  <c r="G53" i="26" s="1"/>
  <c r="I184" i="1" s="1"/>
  <c r="I54" i="26"/>
  <c r="K54" i="26"/>
  <c r="O54" i="26"/>
  <c r="O53" i="26" s="1"/>
  <c r="Q54" i="26"/>
  <c r="Q53" i="26" s="1"/>
  <c r="V54" i="26"/>
  <c r="G56" i="26"/>
  <c r="I56" i="26"/>
  <c r="K56" i="26"/>
  <c r="M56" i="26"/>
  <c r="O56" i="26"/>
  <c r="Q56" i="26"/>
  <c r="V56" i="26"/>
  <c r="G58" i="26"/>
  <c r="I58" i="26"/>
  <c r="K58" i="26"/>
  <c r="M58" i="26"/>
  <c r="O58" i="26"/>
  <c r="Q58" i="26"/>
  <c r="V58" i="26"/>
  <c r="G61" i="26"/>
  <c r="M61" i="26" s="1"/>
  <c r="I61" i="26"/>
  <c r="K61" i="26"/>
  <c r="O61" i="26"/>
  <c r="Q61" i="26"/>
  <c r="V61" i="26"/>
  <c r="G63" i="26"/>
  <c r="M63" i="26" s="1"/>
  <c r="I63" i="26"/>
  <c r="K63" i="26"/>
  <c r="O63" i="26"/>
  <c r="Q63" i="26"/>
  <c r="V63" i="26"/>
  <c r="V60" i="26" s="1"/>
  <c r="G65" i="26"/>
  <c r="I65" i="26"/>
  <c r="K65" i="26"/>
  <c r="M65" i="26"/>
  <c r="O65" i="26"/>
  <c r="Q65" i="26"/>
  <c r="V65" i="26"/>
  <c r="G67" i="26"/>
  <c r="M67" i="26" s="1"/>
  <c r="I67" i="26"/>
  <c r="K67" i="26"/>
  <c r="O67" i="26"/>
  <c r="Q67" i="26"/>
  <c r="V67" i="26"/>
  <c r="G69" i="26"/>
  <c r="I69" i="26"/>
  <c r="K69" i="26"/>
  <c r="M69" i="26"/>
  <c r="O69" i="26"/>
  <c r="Q69" i="26"/>
  <c r="V69" i="26"/>
  <c r="G71" i="26"/>
  <c r="M71" i="26" s="1"/>
  <c r="I71" i="26"/>
  <c r="K71" i="26"/>
  <c r="O71" i="26"/>
  <c r="Q71" i="26"/>
  <c r="V71" i="26"/>
  <c r="G74" i="26"/>
  <c r="G73" i="26" s="1"/>
  <c r="I200" i="1" s="1"/>
  <c r="I74" i="26"/>
  <c r="I73" i="26" s="1"/>
  <c r="K74" i="26"/>
  <c r="K73" i="26" s="1"/>
  <c r="O74" i="26"/>
  <c r="O73" i="26" s="1"/>
  <c r="Q74" i="26"/>
  <c r="Q73" i="26" s="1"/>
  <c r="V74" i="26"/>
  <c r="V73" i="26" s="1"/>
  <c r="G77" i="26"/>
  <c r="I77" i="26"/>
  <c r="K77" i="26"/>
  <c r="M77" i="26"/>
  <c r="O77" i="26"/>
  <c r="Q77" i="26"/>
  <c r="V77" i="26"/>
  <c r="G79" i="26"/>
  <c r="M79" i="26" s="1"/>
  <c r="I79" i="26"/>
  <c r="K79" i="26"/>
  <c r="O79" i="26"/>
  <c r="Q79" i="26"/>
  <c r="V79" i="26"/>
  <c r="G81" i="26"/>
  <c r="I81" i="26"/>
  <c r="K81" i="26"/>
  <c r="M81" i="26"/>
  <c r="O81" i="26"/>
  <c r="Q81" i="26"/>
  <c r="V81" i="26"/>
  <c r="G83" i="26"/>
  <c r="I83" i="26"/>
  <c r="K83" i="26"/>
  <c r="M83" i="26"/>
  <c r="O83" i="26"/>
  <c r="Q83" i="26"/>
  <c r="V83" i="26"/>
  <c r="G85" i="26"/>
  <c r="M85" i="26" s="1"/>
  <c r="I85" i="26"/>
  <c r="K85" i="26"/>
  <c r="O85" i="26"/>
  <c r="Q85" i="26"/>
  <c r="V85" i="26"/>
  <c r="G87" i="26"/>
  <c r="M87" i="26" s="1"/>
  <c r="I87" i="26"/>
  <c r="K87" i="26"/>
  <c r="O87" i="26"/>
  <c r="Q87" i="26"/>
  <c r="V87" i="26"/>
  <c r="AE90" i="26"/>
  <c r="F57" i="1" s="1"/>
  <c r="G9" i="25"/>
  <c r="I9" i="25"/>
  <c r="K9" i="25"/>
  <c r="M9" i="25"/>
  <c r="O9" i="25"/>
  <c r="Q9" i="25"/>
  <c r="V9" i="25"/>
  <c r="G14" i="25"/>
  <c r="M14" i="25" s="1"/>
  <c r="I14" i="25"/>
  <c r="K14" i="25"/>
  <c r="O14" i="25"/>
  <c r="Q14" i="25"/>
  <c r="V14" i="25"/>
  <c r="G19" i="25"/>
  <c r="I19" i="25"/>
  <c r="K19" i="25"/>
  <c r="M19" i="25"/>
  <c r="O19" i="25"/>
  <c r="Q19" i="25"/>
  <c r="V19" i="25"/>
  <c r="G24" i="25"/>
  <c r="M24" i="25" s="1"/>
  <c r="I24" i="25"/>
  <c r="K24" i="25"/>
  <c r="O24" i="25"/>
  <c r="Q24" i="25"/>
  <c r="V24" i="25"/>
  <c r="G29" i="25"/>
  <c r="I29" i="25"/>
  <c r="K29" i="25"/>
  <c r="O29" i="25"/>
  <c r="Q29" i="25"/>
  <c r="V29" i="25"/>
  <c r="G34" i="25"/>
  <c r="M34" i="25" s="1"/>
  <c r="I34" i="25"/>
  <c r="K34" i="25"/>
  <c r="O34" i="25"/>
  <c r="Q34" i="25"/>
  <c r="V34" i="25"/>
  <c r="G39" i="25"/>
  <c r="I39" i="25"/>
  <c r="K39" i="25"/>
  <c r="M39" i="25"/>
  <c r="O39" i="25"/>
  <c r="Q39" i="25"/>
  <c r="V39" i="25"/>
  <c r="G44" i="25"/>
  <c r="M44" i="25" s="1"/>
  <c r="I44" i="25"/>
  <c r="K44" i="25"/>
  <c r="O44" i="25"/>
  <c r="Q44" i="25"/>
  <c r="V44" i="25"/>
  <c r="G49" i="25"/>
  <c r="I49" i="25"/>
  <c r="K49" i="25"/>
  <c r="M49" i="25"/>
  <c r="O49" i="25"/>
  <c r="Q49" i="25"/>
  <c r="V49" i="25"/>
  <c r="G54" i="25"/>
  <c r="M54" i="25" s="1"/>
  <c r="I54" i="25"/>
  <c r="K54" i="25"/>
  <c r="O54" i="25"/>
  <c r="Q54" i="25"/>
  <c r="V54" i="25"/>
  <c r="G59" i="25"/>
  <c r="I59" i="25"/>
  <c r="K59" i="25"/>
  <c r="M59" i="25"/>
  <c r="O59" i="25"/>
  <c r="Q59" i="25"/>
  <c r="V59" i="25"/>
  <c r="G64" i="25"/>
  <c r="M64" i="25" s="1"/>
  <c r="I64" i="25"/>
  <c r="K64" i="25"/>
  <c r="O64" i="25"/>
  <c r="Q64" i="25"/>
  <c r="V64" i="25"/>
  <c r="G69" i="25"/>
  <c r="M69" i="25" s="1"/>
  <c r="I69" i="25"/>
  <c r="K69" i="25"/>
  <c r="O69" i="25"/>
  <c r="Q69" i="25"/>
  <c r="V69" i="25"/>
  <c r="G74" i="25"/>
  <c r="M74" i="25" s="1"/>
  <c r="I74" i="25"/>
  <c r="K74" i="25"/>
  <c r="O74" i="25"/>
  <c r="Q74" i="25"/>
  <c r="V74" i="25"/>
  <c r="G79" i="25"/>
  <c r="M79" i="25" s="1"/>
  <c r="I79" i="25"/>
  <c r="K79" i="25"/>
  <c r="O79" i="25"/>
  <c r="Q79" i="25"/>
  <c r="V79" i="25"/>
  <c r="G84" i="25"/>
  <c r="M84" i="25" s="1"/>
  <c r="I84" i="25"/>
  <c r="K84" i="25"/>
  <c r="O84" i="25"/>
  <c r="Q84" i="25"/>
  <c r="V84" i="25"/>
  <c r="G89" i="25"/>
  <c r="I89" i="25"/>
  <c r="K89" i="25"/>
  <c r="M89" i="25"/>
  <c r="O89" i="25"/>
  <c r="Q89" i="25"/>
  <c r="V89" i="25"/>
  <c r="G94" i="25"/>
  <c r="M94" i="25" s="1"/>
  <c r="I94" i="25"/>
  <c r="K94" i="25"/>
  <c r="O94" i="25"/>
  <c r="Q94" i="25"/>
  <c r="V94" i="25"/>
  <c r="G99" i="25"/>
  <c r="I99" i="25"/>
  <c r="K99" i="25"/>
  <c r="M99" i="25"/>
  <c r="O99" i="25"/>
  <c r="Q99" i="25"/>
  <c r="V99" i="25"/>
  <c r="G104" i="25"/>
  <c r="M104" i="25" s="1"/>
  <c r="I104" i="25"/>
  <c r="K104" i="25"/>
  <c r="O104" i="25"/>
  <c r="Q104" i="25"/>
  <c r="V104" i="25"/>
  <c r="G109" i="25"/>
  <c r="M109" i="25" s="1"/>
  <c r="I109" i="25"/>
  <c r="K109" i="25"/>
  <c r="O109" i="25"/>
  <c r="Q109" i="25"/>
  <c r="V109" i="25"/>
  <c r="G114" i="25"/>
  <c r="M114" i="25" s="1"/>
  <c r="I114" i="25"/>
  <c r="K114" i="25"/>
  <c r="O114" i="25"/>
  <c r="Q114" i="25"/>
  <c r="V114" i="25"/>
  <c r="G119" i="25"/>
  <c r="M119" i="25" s="1"/>
  <c r="I119" i="25"/>
  <c r="K119" i="25"/>
  <c r="O119" i="25"/>
  <c r="Q119" i="25"/>
  <c r="V119" i="25"/>
  <c r="G124" i="25"/>
  <c r="M124" i="25" s="1"/>
  <c r="I124" i="25"/>
  <c r="K124" i="25"/>
  <c r="O124" i="25"/>
  <c r="Q124" i="25"/>
  <c r="V124" i="25"/>
  <c r="G129" i="25"/>
  <c r="I129" i="25"/>
  <c r="K129" i="25"/>
  <c r="M129" i="25"/>
  <c r="O129" i="25"/>
  <c r="Q129" i="25"/>
  <c r="V129" i="25"/>
  <c r="G134" i="25"/>
  <c r="M134" i="25" s="1"/>
  <c r="I134" i="25"/>
  <c r="K134" i="25"/>
  <c r="O134" i="25"/>
  <c r="Q134" i="25"/>
  <c r="V134" i="25"/>
  <c r="G139" i="25"/>
  <c r="I139" i="25"/>
  <c r="K139" i="25"/>
  <c r="M139" i="25"/>
  <c r="O139" i="25"/>
  <c r="Q139" i="25"/>
  <c r="V139" i="25"/>
  <c r="G143" i="25"/>
  <c r="M143" i="25" s="1"/>
  <c r="I143" i="25"/>
  <c r="K143" i="25"/>
  <c r="O143" i="25"/>
  <c r="Q143" i="25"/>
  <c r="V143" i="25"/>
  <c r="G147" i="25"/>
  <c r="M147" i="25" s="1"/>
  <c r="I147" i="25"/>
  <c r="K147" i="25"/>
  <c r="O147" i="25"/>
  <c r="Q147" i="25"/>
  <c r="V147" i="25"/>
  <c r="G151" i="25"/>
  <c r="M151" i="25" s="1"/>
  <c r="I151" i="25"/>
  <c r="K151" i="25"/>
  <c r="O151" i="25"/>
  <c r="Q151" i="25"/>
  <c r="V151" i="25"/>
  <c r="G155" i="25"/>
  <c r="I155" i="25"/>
  <c r="K155" i="25"/>
  <c r="M155" i="25"/>
  <c r="O155" i="25"/>
  <c r="Q155" i="25"/>
  <c r="V155" i="25"/>
  <c r="G159" i="25"/>
  <c r="M159" i="25" s="1"/>
  <c r="I159" i="25"/>
  <c r="K159" i="25"/>
  <c r="O159" i="25"/>
  <c r="Q159" i="25"/>
  <c r="V159" i="25"/>
  <c r="G164" i="25"/>
  <c r="I164" i="25"/>
  <c r="K164" i="25"/>
  <c r="M164" i="25"/>
  <c r="O164" i="25"/>
  <c r="Q164" i="25"/>
  <c r="V164" i="25"/>
  <c r="G168" i="25"/>
  <c r="M168" i="25" s="1"/>
  <c r="I168" i="25"/>
  <c r="K168" i="25"/>
  <c r="O168" i="25"/>
  <c r="Q168" i="25"/>
  <c r="V168" i="25"/>
  <c r="G172" i="25"/>
  <c r="I172" i="25"/>
  <c r="K172" i="25"/>
  <c r="M172" i="25"/>
  <c r="O172" i="25"/>
  <c r="Q172" i="25"/>
  <c r="V172" i="25"/>
  <c r="G176" i="25"/>
  <c r="M176" i="25" s="1"/>
  <c r="I176" i="25"/>
  <c r="K176" i="25"/>
  <c r="O176" i="25"/>
  <c r="Q176" i="25"/>
  <c r="V176" i="25"/>
  <c r="AE181" i="25"/>
  <c r="F56" i="1" s="1"/>
  <c r="G9" i="24"/>
  <c r="I9" i="24"/>
  <c r="I8" i="24" s="1"/>
  <c r="K9" i="24"/>
  <c r="M9" i="24"/>
  <c r="O9" i="24"/>
  <c r="Q9" i="24"/>
  <c r="V9" i="24"/>
  <c r="G11" i="24"/>
  <c r="I11" i="24"/>
  <c r="K11" i="24"/>
  <c r="K8" i="24" s="1"/>
  <c r="O11" i="24"/>
  <c r="O8" i="24" s="1"/>
  <c r="Q11" i="24"/>
  <c r="V11" i="24"/>
  <c r="G13" i="24"/>
  <c r="M13" i="24" s="1"/>
  <c r="I13" i="24"/>
  <c r="K13" i="24"/>
  <c r="O13" i="24"/>
  <c r="Q13" i="24"/>
  <c r="V13" i="24"/>
  <c r="G15" i="24"/>
  <c r="M15" i="24" s="1"/>
  <c r="I15" i="24"/>
  <c r="K15" i="24"/>
  <c r="O15" i="24"/>
  <c r="Q15" i="24"/>
  <c r="V15" i="24"/>
  <c r="G17" i="24"/>
  <c r="M17" i="24" s="1"/>
  <c r="I17" i="24"/>
  <c r="K17" i="24"/>
  <c r="O17" i="24"/>
  <c r="Q17" i="24"/>
  <c r="V17" i="24"/>
  <c r="G19" i="24"/>
  <c r="M19" i="24" s="1"/>
  <c r="I19" i="24"/>
  <c r="K19" i="24"/>
  <c r="O19" i="24"/>
  <c r="Q19" i="24"/>
  <c r="V19" i="24"/>
  <c r="G22" i="24"/>
  <c r="I22" i="24"/>
  <c r="K22" i="24"/>
  <c r="M22" i="24"/>
  <c r="O22" i="24"/>
  <c r="Q22" i="24"/>
  <c r="V22" i="24"/>
  <c r="V21" i="24" s="1"/>
  <c r="G24" i="24"/>
  <c r="M24" i="24" s="1"/>
  <c r="I24" i="24"/>
  <c r="K24" i="24"/>
  <c r="O24" i="24"/>
  <c r="Q24" i="24"/>
  <c r="V24" i="24"/>
  <c r="G26" i="24"/>
  <c r="M26" i="24" s="1"/>
  <c r="I26" i="24"/>
  <c r="K26" i="24"/>
  <c r="O26" i="24"/>
  <c r="Q26" i="24"/>
  <c r="V26" i="24"/>
  <c r="G28" i="24"/>
  <c r="I28" i="24"/>
  <c r="K28" i="24"/>
  <c r="M28" i="24"/>
  <c r="O28" i="24"/>
  <c r="Q28" i="24"/>
  <c r="V28" i="24"/>
  <c r="G31" i="24"/>
  <c r="I31" i="24"/>
  <c r="K31" i="24"/>
  <c r="M31" i="24"/>
  <c r="O31" i="24"/>
  <c r="Q31" i="24"/>
  <c r="V31" i="24"/>
  <c r="G33" i="24"/>
  <c r="I33" i="24"/>
  <c r="K33" i="24"/>
  <c r="O33" i="24"/>
  <c r="Q33" i="24"/>
  <c r="V33" i="24"/>
  <c r="G35" i="24"/>
  <c r="I35" i="24"/>
  <c r="K35" i="24"/>
  <c r="M35" i="24"/>
  <c r="O35" i="24"/>
  <c r="Q35" i="24"/>
  <c r="V35" i="24"/>
  <c r="G37" i="24"/>
  <c r="M37" i="24" s="1"/>
  <c r="I37" i="24"/>
  <c r="K37" i="24"/>
  <c r="O37" i="24"/>
  <c r="Q37" i="24"/>
  <c r="V37" i="24"/>
  <c r="G39" i="24"/>
  <c r="M39" i="24" s="1"/>
  <c r="I39" i="24"/>
  <c r="K39" i="24"/>
  <c r="O39" i="24"/>
  <c r="Q39" i="24"/>
  <c r="V39" i="24"/>
  <c r="G41" i="24"/>
  <c r="M41" i="24" s="1"/>
  <c r="I41" i="24"/>
  <c r="K41" i="24"/>
  <c r="O41" i="24"/>
  <c r="Q41" i="24"/>
  <c r="V41" i="24"/>
  <c r="G43" i="24"/>
  <c r="I43" i="24"/>
  <c r="K43" i="24"/>
  <c r="M43" i="24"/>
  <c r="O43" i="24"/>
  <c r="Q43" i="24"/>
  <c r="V43" i="24"/>
  <c r="G45" i="24"/>
  <c r="M45" i="24" s="1"/>
  <c r="I45" i="24"/>
  <c r="K45" i="24"/>
  <c r="O45" i="24"/>
  <c r="Q45" i="24"/>
  <c r="V45" i="24"/>
  <c r="G48" i="24"/>
  <c r="I48" i="24"/>
  <c r="K48" i="24"/>
  <c r="M48" i="24"/>
  <c r="O48" i="24"/>
  <c r="Q48" i="24"/>
  <c r="V48" i="24"/>
  <c r="G50" i="24"/>
  <c r="M50" i="24" s="1"/>
  <c r="I50" i="24"/>
  <c r="K50" i="24"/>
  <c r="O50" i="24"/>
  <c r="Q50" i="24"/>
  <c r="V50" i="24"/>
  <c r="G52" i="24"/>
  <c r="I52" i="24"/>
  <c r="K52" i="24"/>
  <c r="M52" i="24"/>
  <c r="O52" i="24"/>
  <c r="Q52" i="24"/>
  <c r="V52" i="24"/>
  <c r="G54" i="24"/>
  <c r="M54" i="24" s="1"/>
  <c r="I54" i="24"/>
  <c r="K54" i="24"/>
  <c r="O54" i="24"/>
  <c r="Q54" i="24"/>
  <c r="V54" i="24"/>
  <c r="G56" i="24"/>
  <c r="M56" i="24" s="1"/>
  <c r="I56" i="24"/>
  <c r="K56" i="24"/>
  <c r="O56" i="24"/>
  <c r="Q56" i="24"/>
  <c r="V56" i="24"/>
  <c r="G58" i="24"/>
  <c r="I58" i="24"/>
  <c r="K58" i="24"/>
  <c r="M58" i="24"/>
  <c r="O58" i="24"/>
  <c r="Q58" i="24"/>
  <c r="V58" i="24"/>
  <c r="G60" i="24"/>
  <c r="I60" i="24"/>
  <c r="K60" i="24"/>
  <c r="M60" i="24"/>
  <c r="O60" i="24"/>
  <c r="Q60" i="24"/>
  <c r="V60" i="24"/>
  <c r="G62" i="24"/>
  <c r="M62" i="24" s="1"/>
  <c r="I62" i="24"/>
  <c r="K62" i="24"/>
  <c r="O62" i="24"/>
  <c r="Q62" i="24"/>
  <c r="V62" i="24"/>
  <c r="G64" i="24"/>
  <c r="M64" i="24" s="1"/>
  <c r="I64" i="24"/>
  <c r="K64" i="24"/>
  <c r="O64" i="24"/>
  <c r="Q64" i="24"/>
  <c r="V64" i="24"/>
  <c r="G67" i="24"/>
  <c r="I67" i="24"/>
  <c r="K67" i="24"/>
  <c r="M67" i="24"/>
  <c r="O67" i="24"/>
  <c r="Q67" i="24"/>
  <c r="V67" i="24"/>
  <c r="G69" i="24"/>
  <c r="M69" i="24" s="1"/>
  <c r="I69" i="24"/>
  <c r="K69" i="24"/>
  <c r="O69" i="24"/>
  <c r="Q69" i="24"/>
  <c r="V69" i="24"/>
  <c r="G71" i="24"/>
  <c r="M71" i="24" s="1"/>
  <c r="I71" i="24"/>
  <c r="K71" i="24"/>
  <c r="O71" i="24"/>
  <c r="Q71" i="24"/>
  <c r="V71" i="24"/>
  <c r="G73" i="24"/>
  <c r="M73" i="24" s="1"/>
  <c r="I73" i="24"/>
  <c r="K73" i="24"/>
  <c r="O73" i="24"/>
  <c r="Q73" i="24"/>
  <c r="V73" i="24"/>
  <c r="G75" i="24"/>
  <c r="M75" i="24" s="1"/>
  <c r="I75" i="24"/>
  <c r="K75" i="24"/>
  <c r="O75" i="24"/>
  <c r="Q75" i="24"/>
  <c r="V75" i="24"/>
  <c r="G77" i="24"/>
  <c r="M77" i="24" s="1"/>
  <c r="I77" i="24"/>
  <c r="K77" i="24"/>
  <c r="O77" i="24"/>
  <c r="Q77" i="24"/>
  <c r="V77" i="24"/>
  <c r="G79" i="24"/>
  <c r="I79" i="24"/>
  <c r="K79" i="24"/>
  <c r="M79" i="24"/>
  <c r="O79" i="24"/>
  <c r="Q79" i="24"/>
  <c r="V79" i="24"/>
  <c r="G81" i="24"/>
  <c r="M81" i="24" s="1"/>
  <c r="I81" i="24"/>
  <c r="K81" i="24"/>
  <c r="O81" i="24"/>
  <c r="Q81" i="24"/>
  <c r="V81" i="24"/>
  <c r="G83" i="24"/>
  <c r="I83" i="24"/>
  <c r="K83" i="24"/>
  <c r="M83" i="24"/>
  <c r="O83" i="24"/>
  <c r="Q83" i="24"/>
  <c r="V83" i="24"/>
  <c r="G85" i="24"/>
  <c r="M85" i="24" s="1"/>
  <c r="I85" i="24"/>
  <c r="K85" i="24"/>
  <c r="O85" i="24"/>
  <c r="Q85" i="24"/>
  <c r="V85" i="24"/>
  <c r="G87" i="24"/>
  <c r="M87" i="24" s="1"/>
  <c r="I87" i="24"/>
  <c r="K87" i="24"/>
  <c r="O87" i="24"/>
  <c r="Q87" i="24"/>
  <c r="V87" i="24"/>
  <c r="G89" i="24"/>
  <c r="M89" i="24" s="1"/>
  <c r="I89" i="24"/>
  <c r="K89" i="24"/>
  <c r="O89" i="24"/>
  <c r="Q89" i="24"/>
  <c r="V89" i="24"/>
  <c r="G92" i="24"/>
  <c r="I92" i="24"/>
  <c r="K92" i="24"/>
  <c r="M92" i="24"/>
  <c r="O92" i="24"/>
  <c r="Q92" i="24"/>
  <c r="V92" i="24"/>
  <c r="G94" i="24"/>
  <c r="M94" i="24" s="1"/>
  <c r="I94" i="24"/>
  <c r="K94" i="24"/>
  <c r="O94" i="24"/>
  <c r="Q94" i="24"/>
  <c r="V94" i="24"/>
  <c r="G96" i="24"/>
  <c r="I96" i="24"/>
  <c r="K96" i="24"/>
  <c r="M96" i="24"/>
  <c r="O96" i="24"/>
  <c r="Q96" i="24"/>
  <c r="V96" i="24"/>
  <c r="AE99" i="24"/>
  <c r="F55" i="1" s="1"/>
  <c r="G9" i="23"/>
  <c r="I9" i="23"/>
  <c r="K9" i="23"/>
  <c r="O9" i="23"/>
  <c r="Q9" i="23"/>
  <c r="V9" i="23"/>
  <c r="G13" i="23"/>
  <c r="I13" i="23"/>
  <c r="K13" i="23"/>
  <c r="O13" i="23"/>
  <c r="Q13" i="23"/>
  <c r="V13" i="23"/>
  <c r="G17" i="23"/>
  <c r="I17" i="23"/>
  <c r="K17" i="23"/>
  <c r="M17" i="23"/>
  <c r="O17" i="23"/>
  <c r="Q17" i="23"/>
  <c r="V17" i="23"/>
  <c r="G21" i="23"/>
  <c r="M21" i="23" s="1"/>
  <c r="I21" i="23"/>
  <c r="K21" i="23"/>
  <c r="O21" i="23"/>
  <c r="Q21" i="23"/>
  <c r="V21" i="23"/>
  <c r="G25" i="23"/>
  <c r="I25" i="23"/>
  <c r="K25" i="23"/>
  <c r="M25" i="23"/>
  <c r="O25" i="23"/>
  <c r="Q25" i="23"/>
  <c r="V25" i="23"/>
  <c r="G29" i="23"/>
  <c r="M29" i="23" s="1"/>
  <c r="I29" i="23"/>
  <c r="K29" i="23"/>
  <c r="O29" i="23"/>
  <c r="Q29" i="23"/>
  <c r="V29" i="23"/>
  <c r="G33" i="23"/>
  <c r="M33" i="23" s="1"/>
  <c r="I33" i="23"/>
  <c r="K33" i="23"/>
  <c r="O33" i="23"/>
  <c r="Q33" i="23"/>
  <c r="V33" i="23"/>
  <c r="G37" i="23"/>
  <c r="M37" i="23" s="1"/>
  <c r="I37" i="23"/>
  <c r="K37" i="23"/>
  <c r="O37" i="23"/>
  <c r="Q37" i="23"/>
  <c r="V37" i="23"/>
  <c r="G41" i="23"/>
  <c r="M41" i="23" s="1"/>
  <c r="I41" i="23"/>
  <c r="K41" i="23"/>
  <c r="O41" i="23"/>
  <c r="Q41" i="23"/>
  <c r="V41" i="23"/>
  <c r="G45" i="23"/>
  <c r="M45" i="23" s="1"/>
  <c r="I45" i="23"/>
  <c r="K45" i="23"/>
  <c r="O45" i="23"/>
  <c r="Q45" i="23"/>
  <c r="V45" i="23"/>
  <c r="G49" i="23"/>
  <c r="I49" i="23"/>
  <c r="K49" i="23"/>
  <c r="M49" i="23"/>
  <c r="O49" i="23"/>
  <c r="Q49" i="23"/>
  <c r="V49" i="23"/>
  <c r="G53" i="23"/>
  <c r="M53" i="23" s="1"/>
  <c r="I53" i="23"/>
  <c r="K53" i="23"/>
  <c r="O53" i="23"/>
  <c r="Q53" i="23"/>
  <c r="V53" i="23"/>
  <c r="G57" i="23"/>
  <c r="I57" i="23"/>
  <c r="K57" i="23"/>
  <c r="M57" i="23"/>
  <c r="O57" i="23"/>
  <c r="Q57" i="23"/>
  <c r="V57" i="23"/>
  <c r="G61" i="23"/>
  <c r="M61" i="23" s="1"/>
  <c r="I61" i="23"/>
  <c r="K61" i="23"/>
  <c r="O61" i="23"/>
  <c r="Q61" i="23"/>
  <c r="V61" i="23"/>
  <c r="G65" i="23"/>
  <c r="M65" i="23" s="1"/>
  <c r="I65" i="23"/>
  <c r="K65" i="23"/>
  <c r="O65" i="23"/>
  <c r="Q65" i="23"/>
  <c r="V65" i="23"/>
  <c r="G69" i="23"/>
  <c r="M69" i="23" s="1"/>
  <c r="I69" i="23"/>
  <c r="K69" i="23"/>
  <c r="O69" i="23"/>
  <c r="Q69" i="23"/>
  <c r="V69" i="23"/>
  <c r="G73" i="23"/>
  <c r="I73" i="23"/>
  <c r="K73" i="23"/>
  <c r="M73" i="23"/>
  <c r="O73" i="23"/>
  <c r="Q73" i="23"/>
  <c r="V73" i="23"/>
  <c r="G77" i="23"/>
  <c r="M77" i="23" s="1"/>
  <c r="I77" i="23"/>
  <c r="K77" i="23"/>
  <c r="O77" i="23"/>
  <c r="Q77" i="23"/>
  <c r="V77" i="23"/>
  <c r="G81" i="23"/>
  <c r="M81" i="23" s="1"/>
  <c r="I81" i="23"/>
  <c r="K81" i="23"/>
  <c r="O81" i="23"/>
  <c r="Q81" i="23"/>
  <c r="V81" i="23"/>
  <c r="G85" i="23"/>
  <c r="M85" i="23" s="1"/>
  <c r="I85" i="23"/>
  <c r="K85" i="23"/>
  <c r="O85" i="23"/>
  <c r="Q85" i="23"/>
  <c r="V85" i="23"/>
  <c r="G89" i="23"/>
  <c r="I89" i="23"/>
  <c r="K89" i="23"/>
  <c r="M89" i="23"/>
  <c r="O89" i="23"/>
  <c r="Q89" i="23"/>
  <c r="V89" i="23"/>
  <c r="G92" i="23"/>
  <c r="M92" i="23" s="1"/>
  <c r="I92" i="23"/>
  <c r="K92" i="23"/>
  <c r="O92" i="23"/>
  <c r="Q92" i="23"/>
  <c r="V92" i="23"/>
  <c r="G96" i="23"/>
  <c r="I96" i="23"/>
  <c r="K96" i="23"/>
  <c r="O96" i="23"/>
  <c r="Q96" i="23"/>
  <c r="V96" i="23"/>
  <c r="G100" i="23"/>
  <c r="I100" i="23"/>
  <c r="K100" i="23"/>
  <c r="M100" i="23"/>
  <c r="O100" i="23"/>
  <c r="Q100" i="23"/>
  <c r="V100" i="23"/>
  <c r="G104" i="23"/>
  <c r="M104" i="23" s="1"/>
  <c r="I104" i="23"/>
  <c r="K104" i="23"/>
  <c r="O104" i="23"/>
  <c r="Q104" i="23"/>
  <c r="V104" i="23"/>
  <c r="G108" i="23"/>
  <c r="M108" i="23" s="1"/>
  <c r="I108" i="23"/>
  <c r="K108" i="23"/>
  <c r="O108" i="23"/>
  <c r="Q108" i="23"/>
  <c r="V108" i="23"/>
  <c r="G112" i="23"/>
  <c r="M112" i="23" s="1"/>
  <c r="I112" i="23"/>
  <c r="K112" i="23"/>
  <c r="O112" i="23"/>
  <c r="Q112" i="23"/>
  <c r="V112" i="23"/>
  <c r="G116" i="23"/>
  <c r="I116" i="23"/>
  <c r="K116" i="23"/>
  <c r="M116" i="23"/>
  <c r="O116" i="23"/>
  <c r="Q116" i="23"/>
  <c r="V116" i="23"/>
  <c r="G120" i="23"/>
  <c r="M120" i="23" s="1"/>
  <c r="I120" i="23"/>
  <c r="K120" i="23"/>
  <c r="O120" i="23"/>
  <c r="Q120" i="23"/>
  <c r="V120" i="23"/>
  <c r="G124" i="23"/>
  <c r="I124" i="23"/>
  <c r="K124" i="23"/>
  <c r="M124" i="23"/>
  <c r="O124" i="23"/>
  <c r="Q124" i="23"/>
  <c r="V124" i="23"/>
  <c r="G128" i="23"/>
  <c r="M128" i="23" s="1"/>
  <c r="I128" i="23"/>
  <c r="K128" i="23"/>
  <c r="O128" i="23"/>
  <c r="Q128" i="23"/>
  <c r="V128" i="23"/>
  <c r="G132" i="23"/>
  <c r="I132" i="23"/>
  <c r="K132" i="23"/>
  <c r="M132" i="23"/>
  <c r="O132" i="23"/>
  <c r="Q132" i="23"/>
  <c r="V132" i="23"/>
  <c r="G135" i="23"/>
  <c r="I135" i="23"/>
  <c r="K135" i="23"/>
  <c r="M135" i="23"/>
  <c r="O135" i="23"/>
  <c r="Q135" i="23"/>
  <c r="V135" i="23"/>
  <c r="G139" i="23"/>
  <c r="I139" i="23"/>
  <c r="K139" i="23"/>
  <c r="O139" i="23"/>
  <c r="Q139" i="23"/>
  <c r="V139" i="23"/>
  <c r="G143" i="23"/>
  <c r="I143" i="23"/>
  <c r="K143" i="23"/>
  <c r="M143" i="23"/>
  <c r="O143" i="23"/>
  <c r="Q143" i="23"/>
  <c r="V143" i="23"/>
  <c r="G147" i="23"/>
  <c r="M147" i="23" s="1"/>
  <c r="I147" i="23"/>
  <c r="K147" i="23"/>
  <c r="O147" i="23"/>
  <c r="Q147" i="23"/>
  <c r="V147" i="23"/>
  <c r="G151" i="23"/>
  <c r="M151" i="23" s="1"/>
  <c r="I151" i="23"/>
  <c r="K151" i="23"/>
  <c r="O151" i="23"/>
  <c r="Q151" i="23"/>
  <c r="V151" i="23"/>
  <c r="G155" i="23"/>
  <c r="M155" i="23" s="1"/>
  <c r="I155" i="23"/>
  <c r="K155" i="23"/>
  <c r="O155" i="23"/>
  <c r="Q155" i="23"/>
  <c r="V155" i="23"/>
  <c r="G159" i="23"/>
  <c r="M159" i="23" s="1"/>
  <c r="I159" i="23"/>
  <c r="K159" i="23"/>
  <c r="O159" i="23"/>
  <c r="Q159" i="23"/>
  <c r="V159" i="23"/>
  <c r="G164" i="23"/>
  <c r="M164" i="23" s="1"/>
  <c r="I164" i="23"/>
  <c r="K164" i="23"/>
  <c r="O164" i="23"/>
  <c r="Q164" i="23"/>
  <c r="V164" i="23"/>
  <c r="G168" i="23"/>
  <c r="M168" i="23" s="1"/>
  <c r="I168" i="23"/>
  <c r="K168" i="23"/>
  <c r="O168" i="23"/>
  <c r="Q168" i="23"/>
  <c r="V168" i="23"/>
  <c r="G172" i="23"/>
  <c r="M172" i="23" s="1"/>
  <c r="I172" i="23"/>
  <c r="K172" i="23"/>
  <c r="O172" i="23"/>
  <c r="Q172" i="23"/>
  <c r="V172" i="23"/>
  <c r="G176" i="23"/>
  <c r="I176" i="23"/>
  <c r="K176" i="23"/>
  <c r="M176" i="23"/>
  <c r="O176" i="23"/>
  <c r="Q176" i="23"/>
  <c r="V176" i="23"/>
  <c r="G180" i="23"/>
  <c r="M180" i="23" s="1"/>
  <c r="I180" i="23"/>
  <c r="K180" i="23"/>
  <c r="O180" i="23"/>
  <c r="Q180" i="23"/>
  <c r="V180" i="23"/>
  <c r="G182" i="23"/>
  <c r="G183" i="23"/>
  <c r="M183" i="23" s="1"/>
  <c r="M182" i="23" s="1"/>
  <c r="I183" i="23"/>
  <c r="I182" i="23" s="1"/>
  <c r="K183" i="23"/>
  <c r="K182" i="23" s="1"/>
  <c r="O183" i="23"/>
  <c r="O182" i="23" s="1"/>
  <c r="Q183" i="23"/>
  <c r="Q182" i="23" s="1"/>
  <c r="V183" i="23"/>
  <c r="V182" i="23" s="1"/>
  <c r="G189" i="23"/>
  <c r="I189" i="23"/>
  <c r="I188" i="23" s="1"/>
  <c r="K189" i="23"/>
  <c r="M189" i="23"/>
  <c r="O189" i="23"/>
  <c r="Q189" i="23"/>
  <c r="Q188" i="23" s="1"/>
  <c r="V189" i="23"/>
  <c r="G193" i="23"/>
  <c r="M193" i="23" s="1"/>
  <c r="I193" i="23"/>
  <c r="K193" i="23"/>
  <c r="K188" i="23" s="1"/>
  <c r="O193" i="23"/>
  <c r="Q193" i="23"/>
  <c r="V193" i="23"/>
  <c r="G197" i="23"/>
  <c r="M197" i="23" s="1"/>
  <c r="I197" i="23"/>
  <c r="K197" i="23"/>
  <c r="O197" i="23"/>
  <c r="Q197" i="23"/>
  <c r="V197" i="23"/>
  <c r="G202" i="23"/>
  <c r="I202" i="23"/>
  <c r="I201" i="23" s="1"/>
  <c r="K202" i="23"/>
  <c r="M202" i="23"/>
  <c r="O202" i="23"/>
  <c r="Q202" i="23"/>
  <c r="Q201" i="23" s="1"/>
  <c r="V202" i="23"/>
  <c r="G207" i="23"/>
  <c r="M207" i="23" s="1"/>
  <c r="I207" i="23"/>
  <c r="K207" i="23"/>
  <c r="O207" i="23"/>
  <c r="O201" i="23" s="1"/>
  <c r="Q207" i="23"/>
  <c r="V207" i="23"/>
  <c r="AE212" i="23"/>
  <c r="F54" i="1" s="1"/>
  <c r="BA727" i="22"/>
  <c r="BA709" i="22"/>
  <c r="BA609" i="22"/>
  <c r="BA599" i="22"/>
  <c r="BA307" i="22"/>
  <c r="BA118" i="22"/>
  <c r="BA26" i="22"/>
  <c r="BA19" i="22"/>
  <c r="BA13" i="22"/>
  <c r="G8" i="22"/>
  <c r="K8" i="22"/>
  <c r="G9" i="22"/>
  <c r="M9" i="22" s="1"/>
  <c r="M8" i="22" s="1"/>
  <c r="I9" i="22"/>
  <c r="I8" i="22" s="1"/>
  <c r="K9" i="22"/>
  <c r="O9" i="22"/>
  <c r="O8" i="22" s="1"/>
  <c r="Q9" i="22"/>
  <c r="Q8" i="22" s="1"/>
  <c r="V9" i="22"/>
  <c r="V8" i="22" s="1"/>
  <c r="K11" i="22"/>
  <c r="O11" i="22"/>
  <c r="V11" i="22"/>
  <c r="G12" i="22"/>
  <c r="G11" i="22" s="1"/>
  <c r="I12" i="22"/>
  <c r="I11" i="22" s="1"/>
  <c r="K12" i="22"/>
  <c r="M12" i="22"/>
  <c r="M11" i="22" s="1"/>
  <c r="O12" i="22"/>
  <c r="Q12" i="22"/>
  <c r="Q11" i="22" s="1"/>
  <c r="V12" i="22"/>
  <c r="G18" i="22"/>
  <c r="M18" i="22" s="1"/>
  <c r="I18" i="22"/>
  <c r="K18" i="22"/>
  <c r="O18" i="22"/>
  <c r="Q18" i="22"/>
  <c r="V18" i="22"/>
  <c r="G25" i="22"/>
  <c r="M25" i="22" s="1"/>
  <c r="I25" i="22"/>
  <c r="K25" i="22"/>
  <c r="O25" i="22"/>
  <c r="Q25" i="22"/>
  <c r="V25" i="22"/>
  <c r="G32" i="22"/>
  <c r="I32" i="22"/>
  <c r="K32" i="22"/>
  <c r="M32" i="22"/>
  <c r="O32" i="22"/>
  <c r="Q32" i="22"/>
  <c r="V32" i="22"/>
  <c r="G36" i="22"/>
  <c r="M36" i="22" s="1"/>
  <c r="I36" i="22"/>
  <c r="K36" i="22"/>
  <c r="O36" i="22"/>
  <c r="Q36" i="22"/>
  <c r="V36" i="22"/>
  <c r="G40" i="22"/>
  <c r="M40" i="22" s="1"/>
  <c r="I40" i="22"/>
  <c r="K40" i="22"/>
  <c r="O40" i="22"/>
  <c r="Q40" i="22"/>
  <c r="V40" i="22"/>
  <c r="G44" i="22"/>
  <c r="M44" i="22" s="1"/>
  <c r="I44" i="22"/>
  <c r="K44" i="22"/>
  <c r="O44" i="22"/>
  <c r="Q44" i="22"/>
  <c r="V44" i="22"/>
  <c r="G50" i="22"/>
  <c r="I50" i="22"/>
  <c r="K50" i="22"/>
  <c r="O50" i="22"/>
  <c r="Q50" i="22"/>
  <c r="V50" i="22"/>
  <c r="G54" i="22"/>
  <c r="M54" i="22" s="1"/>
  <c r="I54" i="22"/>
  <c r="K54" i="22"/>
  <c r="O54" i="22"/>
  <c r="Q54" i="22"/>
  <c r="V54" i="22"/>
  <c r="G61" i="22"/>
  <c r="I61" i="22"/>
  <c r="K61" i="22"/>
  <c r="M61" i="22"/>
  <c r="O61" i="22"/>
  <c r="Q61" i="22"/>
  <c r="V61" i="22"/>
  <c r="G65" i="22"/>
  <c r="M65" i="22" s="1"/>
  <c r="I65" i="22"/>
  <c r="K65" i="22"/>
  <c r="O65" i="22"/>
  <c r="Q65" i="22"/>
  <c r="V65" i="22"/>
  <c r="G69" i="22"/>
  <c r="M69" i="22" s="1"/>
  <c r="I69" i="22"/>
  <c r="K69" i="22"/>
  <c r="O69" i="22"/>
  <c r="Q69" i="22"/>
  <c r="V69" i="22"/>
  <c r="G73" i="22"/>
  <c r="M73" i="22" s="1"/>
  <c r="I73" i="22"/>
  <c r="K73" i="22"/>
  <c r="O73" i="22"/>
  <c r="Q73" i="22"/>
  <c r="V73" i="22"/>
  <c r="G77" i="22"/>
  <c r="M77" i="22" s="1"/>
  <c r="I77" i="22"/>
  <c r="K77" i="22"/>
  <c r="O77" i="22"/>
  <c r="Q77" i="22"/>
  <c r="V77" i="22"/>
  <c r="G81" i="22"/>
  <c r="M81" i="22" s="1"/>
  <c r="I81" i="22"/>
  <c r="K81" i="22"/>
  <c r="O81" i="22"/>
  <c r="Q81" i="22"/>
  <c r="V81" i="22"/>
  <c r="G85" i="22"/>
  <c r="I85" i="22"/>
  <c r="K85" i="22"/>
  <c r="M85" i="22"/>
  <c r="O85" i="22"/>
  <c r="Q85" i="22"/>
  <c r="V85" i="22"/>
  <c r="G89" i="22"/>
  <c r="M89" i="22" s="1"/>
  <c r="I89" i="22"/>
  <c r="K89" i="22"/>
  <c r="O89" i="22"/>
  <c r="Q89" i="22"/>
  <c r="V89" i="22"/>
  <c r="G97" i="22"/>
  <c r="I97" i="22"/>
  <c r="K97" i="22"/>
  <c r="O97" i="22"/>
  <c r="Q97" i="22"/>
  <c r="V97" i="22"/>
  <c r="G105" i="22"/>
  <c r="M105" i="22" s="1"/>
  <c r="I105" i="22"/>
  <c r="I96" i="22" s="1"/>
  <c r="K105" i="22"/>
  <c r="O105" i="22"/>
  <c r="Q105" i="22"/>
  <c r="V105" i="22"/>
  <c r="G109" i="22"/>
  <c r="M109" i="22" s="1"/>
  <c r="I109" i="22"/>
  <c r="K109" i="22"/>
  <c r="O109" i="22"/>
  <c r="Q109" i="22"/>
  <c r="V109" i="22"/>
  <c r="G117" i="22"/>
  <c r="I117" i="22"/>
  <c r="K117" i="22"/>
  <c r="M117" i="22"/>
  <c r="O117" i="22"/>
  <c r="Q117" i="22"/>
  <c r="V117" i="22"/>
  <c r="G122" i="22"/>
  <c r="M122" i="22" s="1"/>
  <c r="I122" i="22"/>
  <c r="K122" i="22"/>
  <c r="O122" i="22"/>
  <c r="Q122" i="22"/>
  <c r="V122" i="22"/>
  <c r="G130" i="22"/>
  <c r="I130" i="22"/>
  <c r="K130" i="22"/>
  <c r="M130" i="22"/>
  <c r="O130" i="22"/>
  <c r="Q130" i="22"/>
  <c r="V130" i="22"/>
  <c r="G139" i="22"/>
  <c r="M139" i="22" s="1"/>
  <c r="I139" i="22"/>
  <c r="K139" i="22"/>
  <c r="O139" i="22"/>
  <c r="Q139" i="22"/>
  <c r="V139" i="22"/>
  <c r="G143" i="22"/>
  <c r="M143" i="22" s="1"/>
  <c r="I143" i="22"/>
  <c r="K143" i="22"/>
  <c r="O143" i="22"/>
  <c r="Q143" i="22"/>
  <c r="V143" i="22"/>
  <c r="G150" i="22"/>
  <c r="I150" i="22"/>
  <c r="K150" i="22"/>
  <c r="M150" i="22"/>
  <c r="O150" i="22"/>
  <c r="Q150" i="22"/>
  <c r="V150" i="22"/>
  <c r="G161" i="22"/>
  <c r="M161" i="22" s="1"/>
  <c r="I161" i="22"/>
  <c r="K161" i="22"/>
  <c r="O161" i="22"/>
  <c r="O149" i="22" s="1"/>
  <c r="Q161" i="22"/>
  <c r="V161" i="22"/>
  <c r="G176" i="22"/>
  <c r="M176" i="22" s="1"/>
  <c r="I176" i="22"/>
  <c r="K176" i="22"/>
  <c r="O176" i="22"/>
  <c r="Q176" i="22"/>
  <c r="V176" i="22"/>
  <c r="G187" i="22"/>
  <c r="M187" i="22" s="1"/>
  <c r="I187" i="22"/>
  <c r="K187" i="22"/>
  <c r="O187" i="22"/>
  <c r="Q187" i="22"/>
  <c r="V187" i="22"/>
  <c r="G198" i="22"/>
  <c r="M198" i="22" s="1"/>
  <c r="I198" i="22"/>
  <c r="K198" i="22"/>
  <c r="O198" i="22"/>
  <c r="Q198" i="22"/>
  <c r="V198" i="22"/>
  <c r="K204" i="22"/>
  <c r="O204" i="22"/>
  <c r="G205" i="22"/>
  <c r="M205" i="22" s="1"/>
  <c r="M204" i="22" s="1"/>
  <c r="I205" i="22"/>
  <c r="I204" i="22" s="1"/>
  <c r="K205" i="22"/>
  <c r="O205" i="22"/>
  <c r="Q205" i="22"/>
  <c r="Q204" i="22" s="1"/>
  <c r="V205" i="22"/>
  <c r="V204" i="22" s="1"/>
  <c r="G210" i="22"/>
  <c r="I210" i="22"/>
  <c r="K210" i="22"/>
  <c r="M210" i="22"/>
  <c r="O210" i="22"/>
  <c r="Q210" i="22"/>
  <c r="V210" i="22"/>
  <c r="G223" i="22"/>
  <c r="M223" i="22" s="1"/>
  <c r="I223" i="22"/>
  <c r="K223" i="22"/>
  <c r="O223" i="22"/>
  <c r="Q223" i="22"/>
  <c r="V223" i="22"/>
  <c r="G227" i="22"/>
  <c r="M227" i="22" s="1"/>
  <c r="I227" i="22"/>
  <c r="K227" i="22"/>
  <c r="O227" i="22"/>
  <c r="Q227" i="22"/>
  <c r="V227" i="22"/>
  <c r="G231" i="22"/>
  <c r="M231" i="22" s="1"/>
  <c r="I231" i="22"/>
  <c r="K231" i="22"/>
  <c r="O231" i="22"/>
  <c r="Q231" i="22"/>
  <c r="V231" i="22"/>
  <c r="G235" i="22"/>
  <c r="M235" i="22" s="1"/>
  <c r="I235" i="22"/>
  <c r="K235" i="22"/>
  <c r="O235" i="22"/>
  <c r="Q235" i="22"/>
  <c r="V235" i="22"/>
  <c r="G239" i="22"/>
  <c r="M239" i="22" s="1"/>
  <c r="I239" i="22"/>
  <c r="K239" i="22"/>
  <c r="O239" i="22"/>
  <c r="Q239" i="22"/>
  <c r="V239" i="22"/>
  <c r="G241" i="22"/>
  <c r="M241" i="22" s="1"/>
  <c r="I241" i="22"/>
  <c r="K241" i="22"/>
  <c r="O241" i="22"/>
  <c r="Q241" i="22"/>
  <c r="V241" i="22"/>
  <c r="G244" i="22"/>
  <c r="M244" i="22" s="1"/>
  <c r="I244" i="22"/>
  <c r="K244" i="22"/>
  <c r="O244" i="22"/>
  <c r="Q244" i="22"/>
  <c r="V244" i="22"/>
  <c r="G249" i="22"/>
  <c r="M249" i="22" s="1"/>
  <c r="I249" i="22"/>
  <c r="K249" i="22"/>
  <c r="O249" i="22"/>
  <c r="Q249" i="22"/>
  <c r="V249" i="22"/>
  <c r="G254" i="22"/>
  <c r="I254" i="22"/>
  <c r="K254" i="22"/>
  <c r="M254" i="22"/>
  <c r="O254" i="22"/>
  <c r="Q254" i="22"/>
  <c r="V254" i="22"/>
  <c r="G259" i="22"/>
  <c r="M259" i="22" s="1"/>
  <c r="I259" i="22"/>
  <c r="K259" i="22"/>
  <c r="O259" i="22"/>
  <c r="Q259" i="22"/>
  <c r="V259" i="22"/>
  <c r="G263" i="22"/>
  <c r="I263" i="22"/>
  <c r="K263" i="22"/>
  <c r="M263" i="22"/>
  <c r="O263" i="22"/>
  <c r="Q263" i="22"/>
  <c r="V263" i="22"/>
  <c r="G267" i="22"/>
  <c r="M267" i="22" s="1"/>
  <c r="I267" i="22"/>
  <c r="K267" i="22"/>
  <c r="O267" i="22"/>
  <c r="Q267" i="22"/>
  <c r="V267" i="22"/>
  <c r="G271" i="22"/>
  <c r="M271" i="22" s="1"/>
  <c r="I271" i="22"/>
  <c r="K271" i="22"/>
  <c r="O271" i="22"/>
  <c r="Q271" i="22"/>
  <c r="V271" i="22"/>
  <c r="G275" i="22"/>
  <c r="M275" i="22" s="1"/>
  <c r="I275" i="22"/>
  <c r="K275" i="22"/>
  <c r="O275" i="22"/>
  <c r="Q275" i="22"/>
  <c r="V275" i="22"/>
  <c r="G279" i="22"/>
  <c r="M279" i="22" s="1"/>
  <c r="I279" i="22"/>
  <c r="K279" i="22"/>
  <c r="O279" i="22"/>
  <c r="Q279" i="22"/>
  <c r="V279" i="22"/>
  <c r="G281" i="22"/>
  <c r="M281" i="22" s="1"/>
  <c r="I281" i="22"/>
  <c r="K281" i="22"/>
  <c r="O281" i="22"/>
  <c r="Q281" i="22"/>
  <c r="V281" i="22"/>
  <c r="G283" i="22"/>
  <c r="M283" i="22" s="1"/>
  <c r="I283" i="22"/>
  <c r="K283" i="22"/>
  <c r="O283" i="22"/>
  <c r="Q283" i="22"/>
  <c r="V283" i="22"/>
  <c r="G287" i="22"/>
  <c r="M287" i="22" s="1"/>
  <c r="I287" i="22"/>
  <c r="K287" i="22"/>
  <c r="O287" i="22"/>
  <c r="Q287" i="22"/>
  <c r="V287" i="22"/>
  <c r="G291" i="22"/>
  <c r="I291" i="22"/>
  <c r="K291" i="22"/>
  <c r="M291" i="22"/>
  <c r="O291" i="22"/>
  <c r="Q291" i="22"/>
  <c r="V291" i="22"/>
  <c r="G293" i="22"/>
  <c r="M293" i="22" s="1"/>
  <c r="I293" i="22"/>
  <c r="K293" i="22"/>
  <c r="O293" i="22"/>
  <c r="Q293" i="22"/>
  <c r="V293" i="22"/>
  <c r="G295" i="22"/>
  <c r="M295" i="22" s="1"/>
  <c r="I295" i="22"/>
  <c r="K295" i="22"/>
  <c r="O295" i="22"/>
  <c r="Q295" i="22"/>
  <c r="V295" i="22"/>
  <c r="G299" i="22"/>
  <c r="M299" i="22" s="1"/>
  <c r="I299" i="22"/>
  <c r="K299" i="22"/>
  <c r="O299" i="22"/>
  <c r="Q299" i="22"/>
  <c r="V299" i="22"/>
  <c r="G303" i="22"/>
  <c r="M303" i="22" s="1"/>
  <c r="I303" i="22"/>
  <c r="K303" i="22"/>
  <c r="O303" i="22"/>
  <c r="Q303" i="22"/>
  <c r="V303" i="22"/>
  <c r="G306" i="22"/>
  <c r="M306" i="22" s="1"/>
  <c r="I306" i="22"/>
  <c r="K306" i="22"/>
  <c r="O306" i="22"/>
  <c r="Q306" i="22"/>
  <c r="V306" i="22"/>
  <c r="G311" i="22"/>
  <c r="M311" i="22" s="1"/>
  <c r="I311" i="22"/>
  <c r="K311" i="22"/>
  <c r="O311" i="22"/>
  <c r="Q311" i="22"/>
  <c r="V311" i="22"/>
  <c r="G317" i="22"/>
  <c r="M317" i="22" s="1"/>
  <c r="I317" i="22"/>
  <c r="K317" i="22"/>
  <c r="O317" i="22"/>
  <c r="Q317" i="22"/>
  <c r="V317" i="22"/>
  <c r="G323" i="22"/>
  <c r="M323" i="22" s="1"/>
  <c r="I323" i="22"/>
  <c r="K323" i="22"/>
  <c r="O323" i="22"/>
  <c r="Q323" i="22"/>
  <c r="V323" i="22"/>
  <c r="G330" i="22"/>
  <c r="M330" i="22" s="1"/>
  <c r="I330" i="22"/>
  <c r="K330" i="22"/>
  <c r="O330" i="22"/>
  <c r="Q330" i="22"/>
  <c r="V330" i="22"/>
  <c r="G336" i="22"/>
  <c r="M336" i="22" s="1"/>
  <c r="I336" i="22"/>
  <c r="K336" i="22"/>
  <c r="O336" i="22"/>
  <c r="Q336" i="22"/>
  <c r="V336" i="22"/>
  <c r="G341" i="22"/>
  <c r="I341" i="22"/>
  <c r="K341" i="22"/>
  <c r="M341" i="22"/>
  <c r="O341" i="22"/>
  <c r="Q341" i="22"/>
  <c r="V341" i="22"/>
  <c r="G346" i="22"/>
  <c r="M346" i="22" s="1"/>
  <c r="I346" i="22"/>
  <c r="K346" i="22"/>
  <c r="O346" i="22"/>
  <c r="Q346" i="22"/>
  <c r="V346" i="22"/>
  <c r="G351" i="22"/>
  <c r="M351" i="22" s="1"/>
  <c r="I351" i="22"/>
  <c r="K351" i="22"/>
  <c r="O351" i="22"/>
  <c r="Q351" i="22"/>
  <c r="V351" i="22"/>
  <c r="G355" i="22"/>
  <c r="M355" i="22" s="1"/>
  <c r="I355" i="22"/>
  <c r="K355" i="22"/>
  <c r="O355" i="22"/>
  <c r="Q355" i="22"/>
  <c r="V355" i="22"/>
  <c r="G359" i="22"/>
  <c r="M359" i="22" s="1"/>
  <c r="I359" i="22"/>
  <c r="K359" i="22"/>
  <c r="O359" i="22"/>
  <c r="Q359" i="22"/>
  <c r="V359" i="22"/>
  <c r="G366" i="22"/>
  <c r="M366" i="22" s="1"/>
  <c r="I366" i="22"/>
  <c r="K366" i="22"/>
  <c r="O366" i="22"/>
  <c r="Q366" i="22"/>
  <c r="V366" i="22"/>
  <c r="G381" i="22"/>
  <c r="I381" i="22"/>
  <c r="K381" i="22"/>
  <c r="M381" i="22"/>
  <c r="O381" i="22"/>
  <c r="Q381" i="22"/>
  <c r="V381" i="22"/>
  <c r="G385" i="22"/>
  <c r="M385" i="22" s="1"/>
  <c r="I385" i="22"/>
  <c r="K385" i="22"/>
  <c r="O385" i="22"/>
  <c r="Q385" i="22"/>
  <c r="V385" i="22"/>
  <c r="G391" i="22"/>
  <c r="I391" i="22"/>
  <c r="K391" i="22"/>
  <c r="M391" i="22"/>
  <c r="O391" i="22"/>
  <c r="Q391" i="22"/>
  <c r="V391" i="22"/>
  <c r="G396" i="22"/>
  <c r="M396" i="22" s="1"/>
  <c r="I396" i="22"/>
  <c r="K396" i="22"/>
  <c r="O396" i="22"/>
  <c r="Q396" i="22"/>
  <c r="V396" i="22"/>
  <c r="G401" i="22"/>
  <c r="M401" i="22" s="1"/>
  <c r="I401" i="22"/>
  <c r="K401" i="22"/>
  <c r="O401" i="22"/>
  <c r="Q401" i="22"/>
  <c r="V401" i="22"/>
  <c r="G406" i="22"/>
  <c r="M406" i="22" s="1"/>
  <c r="I406" i="22"/>
  <c r="K406" i="22"/>
  <c r="O406" i="22"/>
  <c r="Q406" i="22"/>
  <c r="V406" i="22"/>
  <c r="G411" i="22"/>
  <c r="M411" i="22" s="1"/>
  <c r="I411" i="22"/>
  <c r="K411" i="22"/>
  <c r="O411" i="22"/>
  <c r="Q411" i="22"/>
  <c r="V411" i="22"/>
  <c r="G416" i="22"/>
  <c r="M416" i="22" s="1"/>
  <c r="I416" i="22"/>
  <c r="K416" i="22"/>
  <c r="O416" i="22"/>
  <c r="Q416" i="22"/>
  <c r="V416" i="22"/>
  <c r="G423" i="22"/>
  <c r="M423" i="22" s="1"/>
  <c r="I423" i="22"/>
  <c r="K423" i="22"/>
  <c r="O423" i="22"/>
  <c r="Q423" i="22"/>
  <c r="V423" i="22"/>
  <c r="G428" i="22"/>
  <c r="M428" i="22" s="1"/>
  <c r="I428" i="22"/>
  <c r="K428" i="22"/>
  <c r="O428" i="22"/>
  <c r="Q428" i="22"/>
  <c r="V428" i="22"/>
  <c r="G435" i="22"/>
  <c r="I435" i="22"/>
  <c r="K435" i="22"/>
  <c r="M435" i="22"/>
  <c r="O435" i="22"/>
  <c r="Q435" i="22"/>
  <c r="V435" i="22"/>
  <c r="G441" i="22"/>
  <c r="M441" i="22" s="1"/>
  <c r="I441" i="22"/>
  <c r="K441" i="22"/>
  <c r="O441" i="22"/>
  <c r="Q441" i="22"/>
  <c r="V441" i="22"/>
  <c r="G446" i="22"/>
  <c r="M446" i="22" s="1"/>
  <c r="I446" i="22"/>
  <c r="K446" i="22"/>
  <c r="O446" i="22"/>
  <c r="Q446" i="22"/>
  <c r="V446" i="22"/>
  <c r="G448" i="22"/>
  <c r="O448" i="22"/>
  <c r="G449" i="22"/>
  <c r="I449" i="22"/>
  <c r="I448" i="22" s="1"/>
  <c r="K449" i="22"/>
  <c r="K448" i="22" s="1"/>
  <c r="M449" i="22"/>
  <c r="M448" i="22" s="1"/>
  <c r="O449" i="22"/>
  <c r="Q449" i="22"/>
  <c r="Q448" i="22" s="1"/>
  <c r="V449" i="22"/>
  <c r="V448" i="22" s="1"/>
  <c r="V456" i="22"/>
  <c r="G457" i="22"/>
  <c r="I457" i="22"/>
  <c r="I456" i="22" s="1"/>
  <c r="K457" i="22"/>
  <c r="K456" i="22" s="1"/>
  <c r="O457" i="22"/>
  <c r="O456" i="22" s="1"/>
  <c r="Q457" i="22"/>
  <c r="Q456" i="22" s="1"/>
  <c r="V457" i="22"/>
  <c r="V459" i="22"/>
  <c r="G460" i="22"/>
  <c r="M460" i="22" s="1"/>
  <c r="I460" i="22"/>
  <c r="K460" i="22"/>
  <c r="O460" i="22"/>
  <c r="Q460" i="22"/>
  <c r="V460" i="22"/>
  <c r="G469" i="22"/>
  <c r="I469" i="22"/>
  <c r="K469" i="22"/>
  <c r="O469" i="22"/>
  <c r="Q469" i="22"/>
  <c r="V469" i="22"/>
  <c r="G473" i="22"/>
  <c r="I473" i="22"/>
  <c r="K473" i="22"/>
  <c r="O473" i="22"/>
  <c r="Q473" i="22"/>
  <c r="V473" i="22"/>
  <c r="G482" i="22"/>
  <c r="M482" i="22" s="1"/>
  <c r="I482" i="22"/>
  <c r="K482" i="22"/>
  <c r="O482" i="22"/>
  <c r="Q482" i="22"/>
  <c r="Q472" i="22" s="1"/>
  <c r="V482" i="22"/>
  <c r="G491" i="22"/>
  <c r="M491" i="22" s="1"/>
  <c r="I491" i="22"/>
  <c r="K491" i="22"/>
  <c r="O491" i="22"/>
  <c r="Q491" i="22"/>
  <c r="V491" i="22"/>
  <c r="G495" i="22"/>
  <c r="M495" i="22" s="1"/>
  <c r="I495" i="22"/>
  <c r="K495" i="22"/>
  <c r="O495" i="22"/>
  <c r="Q495" i="22"/>
  <c r="V495" i="22"/>
  <c r="G502" i="22"/>
  <c r="M502" i="22" s="1"/>
  <c r="I502" i="22"/>
  <c r="K502" i="22"/>
  <c r="O502" i="22"/>
  <c r="Q502" i="22"/>
  <c r="V502" i="22"/>
  <c r="G511" i="22"/>
  <c r="I511" i="22"/>
  <c r="K511" i="22"/>
  <c r="M511" i="22"/>
  <c r="O511" i="22"/>
  <c r="Q511" i="22"/>
  <c r="V511" i="22"/>
  <c r="G515" i="22"/>
  <c r="M515" i="22" s="1"/>
  <c r="I515" i="22"/>
  <c r="K515" i="22"/>
  <c r="O515" i="22"/>
  <c r="O514" i="22" s="1"/>
  <c r="Q515" i="22"/>
  <c r="V515" i="22"/>
  <c r="G517" i="22"/>
  <c r="M517" i="22" s="1"/>
  <c r="I517" i="22"/>
  <c r="K517" i="22"/>
  <c r="O517" i="22"/>
  <c r="Q517" i="22"/>
  <c r="V517" i="22"/>
  <c r="G519" i="22"/>
  <c r="M519" i="22" s="1"/>
  <c r="I519" i="22"/>
  <c r="K519" i="22"/>
  <c r="O519" i="22"/>
  <c r="Q519" i="22"/>
  <c r="V519" i="22"/>
  <c r="G521" i="22"/>
  <c r="M521" i="22" s="1"/>
  <c r="I521" i="22"/>
  <c r="K521" i="22"/>
  <c r="O521" i="22"/>
  <c r="Q521" i="22"/>
  <c r="V521" i="22"/>
  <c r="G524" i="22"/>
  <c r="K524" i="22"/>
  <c r="O524" i="22"/>
  <c r="G525" i="22"/>
  <c r="M525" i="22" s="1"/>
  <c r="M524" i="22" s="1"/>
  <c r="I525" i="22"/>
  <c r="I524" i="22" s="1"/>
  <c r="K525" i="22"/>
  <c r="O525" i="22"/>
  <c r="Q525" i="22"/>
  <c r="Q524" i="22" s="1"/>
  <c r="V525" i="22"/>
  <c r="V524" i="22" s="1"/>
  <c r="G528" i="22"/>
  <c r="I528" i="22"/>
  <c r="K528" i="22"/>
  <c r="M528" i="22"/>
  <c r="O528" i="22"/>
  <c r="Q528" i="22"/>
  <c r="V528" i="22"/>
  <c r="G530" i="22"/>
  <c r="M530" i="22" s="1"/>
  <c r="I530" i="22"/>
  <c r="K530" i="22"/>
  <c r="O530" i="22"/>
  <c r="Q530" i="22"/>
  <c r="V530" i="22"/>
  <c r="G532" i="22"/>
  <c r="M532" i="22" s="1"/>
  <c r="I532" i="22"/>
  <c r="K532" i="22"/>
  <c r="O532" i="22"/>
  <c r="Q532" i="22"/>
  <c r="V532" i="22"/>
  <c r="G534" i="22"/>
  <c r="M534" i="22" s="1"/>
  <c r="I534" i="22"/>
  <c r="K534" i="22"/>
  <c r="O534" i="22"/>
  <c r="Q534" i="22"/>
  <c r="V534" i="22"/>
  <c r="G536" i="22"/>
  <c r="M536" i="22" s="1"/>
  <c r="I536" i="22"/>
  <c r="K536" i="22"/>
  <c r="O536" i="22"/>
  <c r="Q536" i="22"/>
  <c r="V536" i="22"/>
  <c r="G540" i="22"/>
  <c r="M540" i="22" s="1"/>
  <c r="I540" i="22"/>
  <c r="K540" i="22"/>
  <c r="O540" i="22"/>
  <c r="Q540" i="22"/>
  <c r="Q539" i="22" s="1"/>
  <c r="V540" i="22"/>
  <c r="G542" i="22"/>
  <c r="M542" i="22" s="1"/>
  <c r="I542" i="22"/>
  <c r="K542" i="22"/>
  <c r="K539" i="22" s="1"/>
  <c r="O542" i="22"/>
  <c r="Q542" i="22"/>
  <c r="V542" i="22"/>
  <c r="G544" i="22"/>
  <c r="M544" i="22" s="1"/>
  <c r="I544" i="22"/>
  <c r="K544" i="22"/>
  <c r="O544" i="22"/>
  <c r="Q544" i="22"/>
  <c r="V544" i="22"/>
  <c r="G547" i="22"/>
  <c r="M547" i="22" s="1"/>
  <c r="I547" i="22"/>
  <c r="I546" i="22" s="1"/>
  <c r="K547" i="22"/>
  <c r="O547" i="22"/>
  <c r="Q547" i="22"/>
  <c r="Q546" i="22" s="1"/>
  <c r="V547" i="22"/>
  <c r="G549" i="22"/>
  <c r="M549" i="22" s="1"/>
  <c r="I549" i="22"/>
  <c r="K549" i="22"/>
  <c r="K546" i="22" s="1"/>
  <c r="O549" i="22"/>
  <c r="O546" i="22" s="1"/>
  <c r="Q549" i="22"/>
  <c r="V549" i="22"/>
  <c r="G566" i="22"/>
  <c r="I566" i="22"/>
  <c r="K566" i="22"/>
  <c r="O566" i="22"/>
  <c r="Q566" i="22"/>
  <c r="V566" i="22"/>
  <c r="V565" i="22" s="1"/>
  <c r="G580" i="22"/>
  <c r="I580" i="22"/>
  <c r="K580" i="22"/>
  <c r="M580" i="22"/>
  <c r="O580" i="22"/>
  <c r="Q580" i="22"/>
  <c r="V580" i="22"/>
  <c r="G589" i="22"/>
  <c r="M589" i="22" s="1"/>
  <c r="I589" i="22"/>
  <c r="K589" i="22"/>
  <c r="O589" i="22"/>
  <c r="Q589" i="22"/>
  <c r="V589" i="22"/>
  <c r="G598" i="22"/>
  <c r="M598" i="22" s="1"/>
  <c r="I598" i="22"/>
  <c r="K598" i="22"/>
  <c r="O598" i="22"/>
  <c r="Q598" i="22"/>
  <c r="V598" i="22"/>
  <c r="G608" i="22"/>
  <c r="M608" i="22" s="1"/>
  <c r="I608" i="22"/>
  <c r="K608" i="22"/>
  <c r="O608" i="22"/>
  <c r="Q608" i="22"/>
  <c r="V608" i="22"/>
  <c r="G616" i="22"/>
  <c r="M616" i="22" s="1"/>
  <c r="I616" i="22"/>
  <c r="K616" i="22"/>
  <c r="O616" i="22"/>
  <c r="Q616" i="22"/>
  <c r="V616" i="22"/>
  <c r="G627" i="22"/>
  <c r="M627" i="22" s="1"/>
  <c r="I627" i="22"/>
  <c r="K627" i="22"/>
  <c r="O627" i="22"/>
  <c r="Q627" i="22"/>
  <c r="V627" i="22"/>
  <c r="G636" i="22"/>
  <c r="M636" i="22" s="1"/>
  <c r="I636" i="22"/>
  <c r="K636" i="22"/>
  <c r="O636" i="22"/>
  <c r="Q636" i="22"/>
  <c r="V636" i="22"/>
  <c r="G647" i="22"/>
  <c r="M647" i="22" s="1"/>
  <c r="I647" i="22"/>
  <c r="K647" i="22"/>
  <c r="O647" i="22"/>
  <c r="Q647" i="22"/>
  <c r="V647" i="22"/>
  <c r="G656" i="22"/>
  <c r="I656" i="22"/>
  <c r="K656" i="22"/>
  <c r="M656" i="22"/>
  <c r="O656" i="22"/>
  <c r="Q656" i="22"/>
  <c r="V656" i="22"/>
  <c r="G660" i="22"/>
  <c r="I660" i="22"/>
  <c r="K660" i="22"/>
  <c r="M660" i="22"/>
  <c r="O660" i="22"/>
  <c r="Q660" i="22"/>
  <c r="V660" i="22"/>
  <c r="G664" i="22"/>
  <c r="M664" i="22" s="1"/>
  <c r="I664" i="22"/>
  <c r="K664" i="22"/>
  <c r="O664" i="22"/>
  <c r="Q664" i="22"/>
  <c r="V664" i="22"/>
  <c r="V659" i="22" s="1"/>
  <c r="G669" i="22"/>
  <c r="I669" i="22"/>
  <c r="K669" i="22"/>
  <c r="M669" i="22"/>
  <c r="O669" i="22"/>
  <c r="Q669" i="22"/>
  <c r="V669" i="22"/>
  <c r="G673" i="22"/>
  <c r="M673" i="22" s="1"/>
  <c r="I673" i="22"/>
  <c r="K673" i="22"/>
  <c r="O673" i="22"/>
  <c r="Q673" i="22"/>
  <c r="V673" i="22"/>
  <c r="G682" i="22"/>
  <c r="M682" i="22" s="1"/>
  <c r="I682" i="22"/>
  <c r="K682" i="22"/>
  <c r="O682" i="22"/>
  <c r="Q682" i="22"/>
  <c r="V682" i="22"/>
  <c r="G686" i="22"/>
  <c r="M686" i="22" s="1"/>
  <c r="I686" i="22"/>
  <c r="K686" i="22"/>
  <c r="O686" i="22"/>
  <c r="Q686" i="22"/>
  <c r="V686" i="22"/>
  <c r="G690" i="22"/>
  <c r="M690" i="22" s="1"/>
  <c r="I690" i="22"/>
  <c r="K690" i="22"/>
  <c r="O690" i="22"/>
  <c r="Q690" i="22"/>
  <c r="V690" i="22"/>
  <c r="G692" i="22"/>
  <c r="O692" i="22"/>
  <c r="G693" i="22"/>
  <c r="M693" i="22" s="1"/>
  <c r="M692" i="22" s="1"/>
  <c r="I693" i="22"/>
  <c r="I692" i="22" s="1"/>
  <c r="K693" i="22"/>
  <c r="K692" i="22" s="1"/>
  <c r="O693" i="22"/>
  <c r="Q693" i="22"/>
  <c r="Q692" i="22" s="1"/>
  <c r="V693" i="22"/>
  <c r="V692" i="22" s="1"/>
  <c r="G701" i="22"/>
  <c r="I701" i="22"/>
  <c r="I700" i="22" s="1"/>
  <c r="K701" i="22"/>
  <c r="M701" i="22"/>
  <c r="O701" i="22"/>
  <c r="Q701" i="22"/>
  <c r="V701" i="22"/>
  <c r="G708" i="22"/>
  <c r="M708" i="22" s="1"/>
  <c r="I708" i="22"/>
  <c r="K708" i="22"/>
  <c r="O708" i="22"/>
  <c r="O700" i="22" s="1"/>
  <c r="Q708" i="22"/>
  <c r="V708" i="22"/>
  <c r="G714" i="22"/>
  <c r="I714" i="22"/>
  <c r="K714" i="22"/>
  <c r="O714" i="22"/>
  <c r="Q714" i="22"/>
  <c r="V714" i="22"/>
  <c r="V713" i="22" s="1"/>
  <c r="G716" i="22"/>
  <c r="M716" i="22" s="1"/>
  <c r="I716" i="22"/>
  <c r="K716" i="22"/>
  <c r="O716" i="22"/>
  <c r="Q716" i="22"/>
  <c r="V716" i="22"/>
  <c r="G718" i="22"/>
  <c r="M718" i="22" s="1"/>
  <c r="I718" i="22"/>
  <c r="K718" i="22"/>
  <c r="O718" i="22"/>
  <c r="Q718" i="22"/>
  <c r="V718" i="22"/>
  <c r="G720" i="22"/>
  <c r="I720" i="22"/>
  <c r="K720" i="22"/>
  <c r="M720" i="22"/>
  <c r="O720" i="22"/>
  <c r="Q720" i="22"/>
  <c r="V720" i="22"/>
  <c r="G723" i="22"/>
  <c r="I723" i="22"/>
  <c r="K723" i="22"/>
  <c r="M723" i="22"/>
  <c r="O723" i="22"/>
  <c r="Q723" i="22"/>
  <c r="V723" i="22"/>
  <c r="G733" i="22"/>
  <c r="M733" i="22" s="1"/>
  <c r="I733" i="22"/>
  <c r="K733" i="22"/>
  <c r="O733" i="22"/>
  <c r="Q733" i="22"/>
  <c r="V733" i="22"/>
  <c r="G739" i="22"/>
  <c r="I739" i="22"/>
  <c r="K739" i="22"/>
  <c r="M739" i="22"/>
  <c r="O739" i="22"/>
  <c r="Q739" i="22"/>
  <c r="V739" i="22"/>
  <c r="G744" i="22"/>
  <c r="M744" i="22" s="1"/>
  <c r="I744" i="22"/>
  <c r="K744" i="22"/>
  <c r="O744" i="22"/>
  <c r="Q744" i="22"/>
  <c r="V744" i="22"/>
  <c r="G750" i="22"/>
  <c r="M750" i="22" s="1"/>
  <c r="I750" i="22"/>
  <c r="K750" i="22"/>
  <c r="O750" i="22"/>
  <c r="Q750" i="22"/>
  <c r="V750" i="22"/>
  <c r="G755" i="22"/>
  <c r="M755" i="22" s="1"/>
  <c r="I755" i="22"/>
  <c r="K755" i="22"/>
  <c r="O755" i="22"/>
  <c r="Q755" i="22"/>
  <c r="V755" i="22"/>
  <c r="AE761" i="22"/>
  <c r="F53" i="1" s="1"/>
  <c r="BA50" i="21"/>
  <c r="BA47" i="21"/>
  <c r="BA44" i="21"/>
  <c r="BA33" i="21"/>
  <c r="BA32" i="21"/>
  <c r="BA31" i="21"/>
  <c r="BA30" i="21"/>
  <c r="BA27" i="21"/>
  <c r="BA24" i="21"/>
  <c r="BA20" i="21"/>
  <c r="BA19" i="21"/>
  <c r="BA16" i="21"/>
  <c r="BA13" i="21"/>
  <c r="BA10" i="21"/>
  <c r="G9" i="21"/>
  <c r="AF66" i="21" s="1"/>
  <c r="I9" i="21"/>
  <c r="K9" i="21"/>
  <c r="M9" i="21"/>
  <c r="O9" i="21"/>
  <c r="Q9" i="21"/>
  <c r="V9" i="21"/>
  <c r="G12" i="21"/>
  <c r="I12" i="21"/>
  <c r="K12" i="21"/>
  <c r="O12" i="21"/>
  <c r="Q12" i="21"/>
  <c r="V12" i="21"/>
  <c r="G15" i="21"/>
  <c r="I15" i="21"/>
  <c r="K15" i="21"/>
  <c r="M15" i="21"/>
  <c r="O15" i="21"/>
  <c r="Q15" i="21"/>
  <c r="V15" i="21"/>
  <c r="G18" i="21"/>
  <c r="M18" i="21" s="1"/>
  <c r="I18" i="21"/>
  <c r="K18" i="21"/>
  <c r="O18" i="21"/>
  <c r="Q18" i="21"/>
  <c r="V18" i="21"/>
  <c r="G23" i="21"/>
  <c r="M23" i="21" s="1"/>
  <c r="I23" i="21"/>
  <c r="K23" i="21"/>
  <c r="O23" i="21"/>
  <c r="Q23" i="21"/>
  <c r="V23" i="21"/>
  <c r="G37" i="21"/>
  <c r="M37" i="21" s="1"/>
  <c r="I37" i="21"/>
  <c r="K37" i="21"/>
  <c r="O37" i="21"/>
  <c r="Q37" i="21"/>
  <c r="V37" i="21"/>
  <c r="G40" i="21"/>
  <c r="I40" i="21"/>
  <c r="K40" i="21"/>
  <c r="O40" i="21"/>
  <c r="Q40" i="21"/>
  <c r="V40" i="21"/>
  <c r="G43" i="21"/>
  <c r="I43" i="21"/>
  <c r="K43" i="21"/>
  <c r="M43" i="21"/>
  <c r="O43" i="21"/>
  <c r="Q43" i="21"/>
  <c r="V43" i="21"/>
  <c r="G46" i="21"/>
  <c r="M46" i="21" s="1"/>
  <c r="I46" i="21"/>
  <c r="K46" i="21"/>
  <c r="O46" i="21"/>
  <c r="Q46" i="21"/>
  <c r="V46" i="21"/>
  <c r="G53" i="21"/>
  <c r="M53" i="21" s="1"/>
  <c r="I53" i="21"/>
  <c r="K53" i="21"/>
  <c r="O53" i="21"/>
  <c r="Q53" i="21"/>
  <c r="V53" i="21"/>
  <c r="G55" i="21"/>
  <c r="M55" i="21" s="1"/>
  <c r="I55" i="21"/>
  <c r="K55" i="21"/>
  <c r="O55" i="21"/>
  <c r="Q55" i="21"/>
  <c r="V55" i="21"/>
  <c r="G57" i="21"/>
  <c r="M57" i="21" s="1"/>
  <c r="I57" i="21"/>
  <c r="K57" i="21"/>
  <c r="O57" i="21"/>
  <c r="Q57" i="21"/>
  <c r="V57" i="21"/>
  <c r="G60" i="21"/>
  <c r="M60" i="21" s="1"/>
  <c r="I60" i="21"/>
  <c r="K60" i="21"/>
  <c r="O60" i="21"/>
  <c r="Q60" i="21"/>
  <c r="V60" i="21"/>
  <c r="AE66" i="21"/>
  <c r="G9" i="20"/>
  <c r="M9" i="20" s="1"/>
  <c r="I9" i="20"/>
  <c r="K9" i="20"/>
  <c r="O9" i="20"/>
  <c r="Q9" i="20"/>
  <c r="Q8" i="20" s="1"/>
  <c r="V9" i="20"/>
  <c r="G11" i="20"/>
  <c r="I11" i="20"/>
  <c r="K11" i="20"/>
  <c r="O11" i="20"/>
  <c r="Q11" i="20"/>
  <c r="V11" i="20"/>
  <c r="V8" i="20" s="1"/>
  <c r="G13" i="20"/>
  <c r="M13" i="20" s="1"/>
  <c r="I13" i="20"/>
  <c r="K13" i="20"/>
  <c r="O13" i="20"/>
  <c r="Q13" i="20"/>
  <c r="V13" i="20"/>
  <c r="G15" i="20"/>
  <c r="M15" i="20" s="1"/>
  <c r="I15" i="20"/>
  <c r="K15" i="20"/>
  <c r="O15" i="20"/>
  <c r="Q15" i="20"/>
  <c r="V15" i="20"/>
  <c r="G17" i="20"/>
  <c r="I17" i="20"/>
  <c r="K17" i="20"/>
  <c r="M17" i="20"/>
  <c r="O17" i="20"/>
  <c r="Q17" i="20"/>
  <c r="V17" i="20"/>
  <c r="G19" i="20"/>
  <c r="M19" i="20" s="1"/>
  <c r="I19" i="20"/>
  <c r="K19" i="20"/>
  <c r="O19" i="20"/>
  <c r="Q19" i="20"/>
  <c r="V19" i="20"/>
  <c r="G22" i="20"/>
  <c r="G21" i="20" s="1"/>
  <c r="I155" i="1" s="1"/>
  <c r="I22" i="20"/>
  <c r="I21" i="20" s="1"/>
  <c r="K22" i="20"/>
  <c r="K21" i="20" s="1"/>
  <c r="O22" i="20"/>
  <c r="O21" i="20" s="1"/>
  <c r="Q22" i="20"/>
  <c r="Q21" i="20" s="1"/>
  <c r="V22" i="20"/>
  <c r="V21" i="20" s="1"/>
  <c r="G25" i="20"/>
  <c r="I25" i="20"/>
  <c r="K25" i="20"/>
  <c r="O25" i="20"/>
  <c r="Q25" i="20"/>
  <c r="V25" i="20"/>
  <c r="G27" i="20"/>
  <c r="M27" i="20" s="1"/>
  <c r="I27" i="20"/>
  <c r="K27" i="20"/>
  <c r="O27" i="20"/>
  <c r="Q27" i="20"/>
  <c r="V27" i="20"/>
  <c r="G29" i="20"/>
  <c r="I29" i="20"/>
  <c r="K29" i="20"/>
  <c r="M29" i="20"/>
  <c r="O29" i="20"/>
  <c r="Q29" i="20"/>
  <c r="V29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G35" i="20"/>
  <c r="M35" i="20" s="1"/>
  <c r="I35" i="20"/>
  <c r="K35" i="20"/>
  <c r="O35" i="20"/>
  <c r="Q35" i="20"/>
  <c r="V35" i="20"/>
  <c r="G38" i="20"/>
  <c r="I38" i="20"/>
  <c r="I37" i="20" s="1"/>
  <c r="K38" i="20"/>
  <c r="O38" i="20"/>
  <c r="Q38" i="20"/>
  <c r="Q37" i="20" s="1"/>
  <c r="V38" i="20"/>
  <c r="G40" i="20"/>
  <c r="M40" i="20" s="1"/>
  <c r="I40" i="20"/>
  <c r="K40" i="20"/>
  <c r="O40" i="20"/>
  <c r="Q40" i="20"/>
  <c r="V40" i="20"/>
  <c r="G42" i="20"/>
  <c r="I42" i="20"/>
  <c r="K42" i="20"/>
  <c r="M42" i="20"/>
  <c r="O42" i="20"/>
  <c r="Q42" i="20"/>
  <c r="V42" i="20"/>
  <c r="G45" i="20"/>
  <c r="M45" i="20" s="1"/>
  <c r="I45" i="20"/>
  <c r="K45" i="20"/>
  <c r="O45" i="20"/>
  <c r="Q45" i="20"/>
  <c r="Q44" i="20" s="1"/>
  <c r="V45" i="20"/>
  <c r="G47" i="20"/>
  <c r="I47" i="20"/>
  <c r="K47" i="20"/>
  <c r="O47" i="20"/>
  <c r="Q47" i="20"/>
  <c r="V47" i="20"/>
  <c r="V44" i="20" s="1"/>
  <c r="G49" i="20"/>
  <c r="M49" i="20" s="1"/>
  <c r="I49" i="20"/>
  <c r="K49" i="20"/>
  <c r="O49" i="20"/>
  <c r="Q49" i="20"/>
  <c r="V49" i="20"/>
  <c r="G51" i="20"/>
  <c r="M51" i="20" s="1"/>
  <c r="I51" i="20"/>
  <c r="K51" i="20"/>
  <c r="O51" i="20"/>
  <c r="Q51" i="20"/>
  <c r="V51" i="20"/>
  <c r="G53" i="20"/>
  <c r="I53" i="20"/>
  <c r="K53" i="20"/>
  <c r="M53" i="20"/>
  <c r="O53" i="20"/>
  <c r="Q53" i="20"/>
  <c r="V53" i="20"/>
  <c r="G56" i="20"/>
  <c r="I56" i="20"/>
  <c r="K56" i="20"/>
  <c r="M56" i="20"/>
  <c r="O56" i="20"/>
  <c r="Q56" i="20"/>
  <c r="V56" i="20"/>
  <c r="G58" i="20"/>
  <c r="I58" i="20"/>
  <c r="K58" i="20"/>
  <c r="O58" i="20"/>
  <c r="Q58" i="20"/>
  <c r="V58" i="20"/>
  <c r="V55" i="20" s="1"/>
  <c r="G60" i="20"/>
  <c r="I60" i="20"/>
  <c r="K60" i="20"/>
  <c r="M60" i="20"/>
  <c r="O60" i="20"/>
  <c r="Q60" i="20"/>
  <c r="V60" i="20"/>
  <c r="G62" i="20"/>
  <c r="M62" i="20" s="1"/>
  <c r="I62" i="20"/>
  <c r="K62" i="20"/>
  <c r="O62" i="20"/>
  <c r="Q62" i="20"/>
  <c r="V62" i="20"/>
  <c r="G65" i="20"/>
  <c r="I65" i="20"/>
  <c r="K65" i="20"/>
  <c r="O65" i="20"/>
  <c r="Q65" i="20"/>
  <c r="V65" i="20"/>
  <c r="G67" i="20"/>
  <c r="I67" i="20"/>
  <c r="K67" i="20"/>
  <c r="M67" i="20"/>
  <c r="O67" i="20"/>
  <c r="Q67" i="20"/>
  <c r="V67" i="20"/>
  <c r="G69" i="20"/>
  <c r="M69" i="20" s="1"/>
  <c r="I69" i="20"/>
  <c r="K69" i="20"/>
  <c r="O69" i="20"/>
  <c r="Q69" i="20"/>
  <c r="V69" i="20"/>
  <c r="G71" i="20"/>
  <c r="I71" i="20"/>
  <c r="K71" i="20"/>
  <c r="M71" i="20"/>
  <c r="O71" i="20"/>
  <c r="Q71" i="20"/>
  <c r="V71" i="20"/>
  <c r="G73" i="20"/>
  <c r="M73" i="20" s="1"/>
  <c r="I73" i="20"/>
  <c r="K73" i="20"/>
  <c r="O73" i="20"/>
  <c r="Q73" i="20"/>
  <c r="V73" i="20"/>
  <c r="G75" i="20"/>
  <c r="M75" i="20" s="1"/>
  <c r="I75" i="20"/>
  <c r="K75" i="20"/>
  <c r="O75" i="20"/>
  <c r="Q75" i="20"/>
  <c r="V75" i="20"/>
  <c r="AE78" i="20"/>
  <c r="F50" i="1" s="1"/>
  <c r="BA74" i="19"/>
  <c r="BA64" i="19"/>
  <c r="G9" i="19"/>
  <c r="I9" i="19"/>
  <c r="K9" i="19"/>
  <c r="M9" i="19"/>
  <c r="O9" i="19"/>
  <c r="Q9" i="19"/>
  <c r="V9" i="19"/>
  <c r="G11" i="19"/>
  <c r="I11" i="19"/>
  <c r="K11" i="19"/>
  <c r="O11" i="19"/>
  <c r="Q11" i="19"/>
  <c r="V11" i="19"/>
  <c r="G13" i="19"/>
  <c r="M13" i="19" s="1"/>
  <c r="I13" i="19"/>
  <c r="K13" i="19"/>
  <c r="O13" i="19"/>
  <c r="Q13" i="19"/>
  <c r="V13" i="19"/>
  <c r="G15" i="19"/>
  <c r="M15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9" i="19"/>
  <c r="M19" i="19" s="1"/>
  <c r="I19" i="19"/>
  <c r="K19" i="19"/>
  <c r="O19" i="19"/>
  <c r="Q19" i="19"/>
  <c r="V19" i="19"/>
  <c r="G21" i="19"/>
  <c r="I21" i="19"/>
  <c r="K21" i="19"/>
  <c r="M21" i="19"/>
  <c r="O21" i="19"/>
  <c r="Q21" i="19"/>
  <c r="V21" i="19"/>
  <c r="G23" i="19"/>
  <c r="M23" i="19" s="1"/>
  <c r="I23" i="19"/>
  <c r="K23" i="19"/>
  <c r="O23" i="19"/>
  <c r="Q23" i="19"/>
  <c r="V23" i="19"/>
  <c r="G25" i="19"/>
  <c r="I25" i="19"/>
  <c r="K25" i="19"/>
  <c r="M25" i="19"/>
  <c r="O25" i="19"/>
  <c r="Q25" i="19"/>
  <c r="V25" i="19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1" i="19"/>
  <c r="M31" i="19" s="1"/>
  <c r="I31" i="19"/>
  <c r="K31" i="19"/>
  <c r="O31" i="19"/>
  <c r="Q31" i="19"/>
  <c r="V31" i="19"/>
  <c r="G33" i="19"/>
  <c r="M33" i="19" s="1"/>
  <c r="I33" i="19"/>
  <c r="K33" i="19"/>
  <c r="O33" i="19"/>
  <c r="Q33" i="19"/>
  <c r="V33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39" i="19"/>
  <c r="M39" i="19" s="1"/>
  <c r="I39" i="19"/>
  <c r="K39" i="19"/>
  <c r="O39" i="19"/>
  <c r="Q39" i="19"/>
  <c r="V39" i="19"/>
  <c r="G41" i="19"/>
  <c r="I41" i="19"/>
  <c r="K41" i="19"/>
  <c r="M41" i="19"/>
  <c r="O41" i="19"/>
  <c r="Q41" i="19"/>
  <c r="V41" i="19"/>
  <c r="G43" i="19"/>
  <c r="M43" i="19" s="1"/>
  <c r="I43" i="19"/>
  <c r="K43" i="19"/>
  <c r="O43" i="19"/>
  <c r="Q43" i="19"/>
  <c r="V43" i="19"/>
  <c r="G45" i="19"/>
  <c r="M45" i="19" s="1"/>
  <c r="I45" i="19"/>
  <c r="K45" i="19"/>
  <c r="O45" i="19"/>
  <c r="Q45" i="19"/>
  <c r="V45" i="19"/>
  <c r="G48" i="19"/>
  <c r="M48" i="19" s="1"/>
  <c r="I48" i="19"/>
  <c r="K48" i="19"/>
  <c r="O48" i="19"/>
  <c r="Q48" i="19"/>
  <c r="V48" i="19"/>
  <c r="G50" i="19"/>
  <c r="I50" i="19"/>
  <c r="K50" i="19"/>
  <c r="M50" i="19"/>
  <c r="O50" i="19"/>
  <c r="Q50" i="19"/>
  <c r="V50" i="19"/>
  <c r="G52" i="19"/>
  <c r="M52" i="19" s="1"/>
  <c r="I52" i="19"/>
  <c r="K52" i="19"/>
  <c r="O52" i="19"/>
  <c r="Q52" i="19"/>
  <c r="V52" i="19"/>
  <c r="G55" i="19"/>
  <c r="I55" i="19"/>
  <c r="K55" i="19"/>
  <c r="M55" i="19"/>
  <c r="O55" i="19"/>
  <c r="Q55" i="19"/>
  <c r="V55" i="19"/>
  <c r="G57" i="19"/>
  <c r="M57" i="19" s="1"/>
  <c r="I57" i="19"/>
  <c r="K57" i="19"/>
  <c r="O57" i="19"/>
  <c r="Q57" i="19"/>
  <c r="V57" i="19"/>
  <c r="G59" i="19"/>
  <c r="M59" i="19" s="1"/>
  <c r="I59" i="19"/>
  <c r="K59" i="19"/>
  <c r="O59" i="19"/>
  <c r="Q59" i="19"/>
  <c r="V59" i="19"/>
  <c r="G61" i="19"/>
  <c r="M61" i="19" s="1"/>
  <c r="I61" i="19"/>
  <c r="K61" i="19"/>
  <c r="O61" i="19"/>
  <c r="Q61" i="19"/>
  <c r="V61" i="19"/>
  <c r="K63" i="19"/>
  <c r="G68" i="19"/>
  <c r="I68" i="19"/>
  <c r="I63" i="19" s="1"/>
  <c r="K68" i="19"/>
  <c r="O68" i="19"/>
  <c r="O63" i="19" s="1"/>
  <c r="Q68" i="19"/>
  <c r="Q63" i="19" s="1"/>
  <c r="V68" i="19"/>
  <c r="V63" i="19" s="1"/>
  <c r="G70" i="19"/>
  <c r="K70" i="19"/>
  <c r="O70" i="19"/>
  <c r="G71" i="19"/>
  <c r="I71" i="19"/>
  <c r="I70" i="19" s="1"/>
  <c r="K71" i="19"/>
  <c r="M71" i="19"/>
  <c r="M70" i="19" s="1"/>
  <c r="O71" i="19"/>
  <c r="Q71" i="19"/>
  <c r="Q70" i="19" s="1"/>
  <c r="V71" i="19"/>
  <c r="V70" i="19" s="1"/>
  <c r="G78" i="19"/>
  <c r="I78" i="19"/>
  <c r="K78" i="19"/>
  <c r="M78" i="19"/>
  <c r="O78" i="19"/>
  <c r="Q78" i="19"/>
  <c r="V78" i="19"/>
  <c r="G80" i="19"/>
  <c r="M80" i="19" s="1"/>
  <c r="I80" i="19"/>
  <c r="K80" i="19"/>
  <c r="O80" i="19"/>
  <c r="Q80" i="19"/>
  <c r="V80" i="19"/>
  <c r="G84" i="19"/>
  <c r="M84" i="19" s="1"/>
  <c r="I84" i="19"/>
  <c r="K84" i="19"/>
  <c r="O84" i="19"/>
  <c r="Q84" i="19"/>
  <c r="V84" i="19"/>
  <c r="G87" i="19"/>
  <c r="M87" i="19" s="1"/>
  <c r="I87" i="19"/>
  <c r="K87" i="19"/>
  <c r="O87" i="19"/>
  <c r="Q87" i="19"/>
  <c r="V87" i="19"/>
  <c r="G90" i="19"/>
  <c r="M90" i="19" s="1"/>
  <c r="I90" i="19"/>
  <c r="K90" i="19"/>
  <c r="O90" i="19"/>
  <c r="Q90" i="19"/>
  <c r="V90" i="19"/>
  <c r="G94" i="19"/>
  <c r="I94" i="19"/>
  <c r="K94" i="19"/>
  <c r="M94" i="19"/>
  <c r="O94" i="19"/>
  <c r="Q94" i="19"/>
  <c r="V94" i="19"/>
  <c r="G96" i="19"/>
  <c r="M96" i="19" s="1"/>
  <c r="I96" i="19"/>
  <c r="K96" i="19"/>
  <c r="O96" i="19"/>
  <c r="Q96" i="19"/>
  <c r="V96" i="19"/>
  <c r="G98" i="19"/>
  <c r="M98" i="19" s="1"/>
  <c r="I98" i="19"/>
  <c r="K98" i="19"/>
  <c r="O98" i="19"/>
  <c r="Q98" i="19"/>
  <c r="V98" i="19"/>
  <c r="G100" i="19"/>
  <c r="M100" i="19" s="1"/>
  <c r="I100" i="19"/>
  <c r="K100" i="19"/>
  <c r="O100" i="19"/>
  <c r="Q100" i="19"/>
  <c r="V100" i="19"/>
  <c r="G102" i="19"/>
  <c r="I102" i="19"/>
  <c r="K102" i="19"/>
  <c r="M102" i="19"/>
  <c r="O102" i="19"/>
  <c r="Q102" i="19"/>
  <c r="V102" i="19"/>
  <c r="G104" i="19"/>
  <c r="M104" i="19" s="1"/>
  <c r="I104" i="19"/>
  <c r="K104" i="19"/>
  <c r="O104" i="19"/>
  <c r="Q104" i="19"/>
  <c r="V104" i="19"/>
  <c r="G106" i="19"/>
  <c r="I106" i="19"/>
  <c r="K106" i="19"/>
  <c r="M106" i="19"/>
  <c r="O106" i="19"/>
  <c r="Q106" i="19"/>
  <c r="V106" i="19"/>
  <c r="AE109" i="19"/>
  <c r="F49" i="1" s="1"/>
  <c r="G9" i="18"/>
  <c r="I9" i="18"/>
  <c r="K9" i="18"/>
  <c r="M9" i="18"/>
  <c r="O9" i="18"/>
  <c r="Q9" i="18"/>
  <c r="V9" i="18"/>
  <c r="G14" i="18"/>
  <c r="I14" i="18"/>
  <c r="K14" i="18"/>
  <c r="O14" i="18"/>
  <c r="Q14" i="18"/>
  <c r="V14" i="18"/>
  <c r="G19" i="18"/>
  <c r="M19" i="18" s="1"/>
  <c r="I19" i="18"/>
  <c r="K19" i="18"/>
  <c r="O19" i="18"/>
  <c r="Q19" i="18"/>
  <c r="V19" i="18"/>
  <c r="G24" i="18"/>
  <c r="M24" i="18" s="1"/>
  <c r="I24" i="18"/>
  <c r="K24" i="18"/>
  <c r="O24" i="18"/>
  <c r="Q24" i="18"/>
  <c r="V24" i="18"/>
  <c r="G31" i="18"/>
  <c r="I31" i="18"/>
  <c r="K31" i="18"/>
  <c r="M31" i="18"/>
  <c r="O31" i="18"/>
  <c r="Q31" i="18"/>
  <c r="V31" i="18"/>
  <c r="G36" i="18"/>
  <c r="M36" i="18" s="1"/>
  <c r="I36" i="18"/>
  <c r="K36" i="18"/>
  <c r="O36" i="18"/>
  <c r="Q36" i="18"/>
  <c r="V36" i="18"/>
  <c r="G41" i="18"/>
  <c r="M41" i="18" s="1"/>
  <c r="I41" i="18"/>
  <c r="K41" i="18"/>
  <c r="O41" i="18"/>
  <c r="Q41" i="18"/>
  <c r="V41" i="18"/>
  <c r="G46" i="18"/>
  <c r="M46" i="18" s="1"/>
  <c r="I46" i="18"/>
  <c r="K46" i="18"/>
  <c r="O46" i="18"/>
  <c r="Q46" i="18"/>
  <c r="V46" i="18"/>
  <c r="G51" i="18"/>
  <c r="I51" i="18"/>
  <c r="K51" i="18"/>
  <c r="M51" i="18"/>
  <c r="O51" i="18"/>
  <c r="Q51" i="18"/>
  <c r="V51" i="18"/>
  <c r="G56" i="18"/>
  <c r="M56" i="18" s="1"/>
  <c r="I56" i="18"/>
  <c r="K56" i="18"/>
  <c r="O56" i="18"/>
  <c r="Q56" i="18"/>
  <c r="V56" i="18"/>
  <c r="G61" i="18"/>
  <c r="M61" i="18" s="1"/>
  <c r="I61" i="18"/>
  <c r="K61" i="18"/>
  <c r="O61" i="18"/>
  <c r="Q61" i="18"/>
  <c r="V61" i="18"/>
  <c r="G66" i="18"/>
  <c r="M66" i="18" s="1"/>
  <c r="I66" i="18"/>
  <c r="K66" i="18"/>
  <c r="O66" i="18"/>
  <c r="Q66" i="18"/>
  <c r="V66" i="18"/>
  <c r="G71" i="18"/>
  <c r="M71" i="18" s="1"/>
  <c r="I71" i="18"/>
  <c r="K71" i="18"/>
  <c r="O71" i="18"/>
  <c r="Q71" i="18"/>
  <c r="V71" i="18"/>
  <c r="G76" i="18"/>
  <c r="M76" i="18" s="1"/>
  <c r="I76" i="18"/>
  <c r="K76" i="18"/>
  <c r="O76" i="18"/>
  <c r="Q76" i="18"/>
  <c r="V76" i="18"/>
  <c r="G82" i="18"/>
  <c r="I82" i="18"/>
  <c r="K82" i="18"/>
  <c r="M82" i="18"/>
  <c r="O82" i="18"/>
  <c r="Q82" i="18"/>
  <c r="V82" i="18"/>
  <c r="G87" i="18"/>
  <c r="M87" i="18" s="1"/>
  <c r="I87" i="18"/>
  <c r="K87" i="18"/>
  <c r="O87" i="18"/>
  <c r="Q87" i="18"/>
  <c r="V87" i="18"/>
  <c r="G92" i="18"/>
  <c r="I92" i="18"/>
  <c r="K92" i="18"/>
  <c r="M92" i="18"/>
  <c r="O92" i="18"/>
  <c r="Q92" i="18"/>
  <c r="V92" i="18"/>
  <c r="G97" i="18"/>
  <c r="M97" i="18" s="1"/>
  <c r="I97" i="18"/>
  <c r="K97" i="18"/>
  <c r="O97" i="18"/>
  <c r="Q97" i="18"/>
  <c r="V97" i="18"/>
  <c r="G104" i="18"/>
  <c r="M104" i="18" s="1"/>
  <c r="I104" i="18"/>
  <c r="K104" i="18"/>
  <c r="O104" i="18"/>
  <c r="Q104" i="18"/>
  <c r="V104" i="18"/>
  <c r="G109" i="18"/>
  <c r="M109" i="18" s="1"/>
  <c r="I109" i="18"/>
  <c r="K109" i="18"/>
  <c r="O109" i="18"/>
  <c r="Q109" i="18"/>
  <c r="V109" i="18"/>
  <c r="G114" i="18"/>
  <c r="I114" i="18"/>
  <c r="K114" i="18"/>
  <c r="M114" i="18"/>
  <c r="O114" i="18"/>
  <c r="Q114" i="18"/>
  <c r="V114" i="18"/>
  <c r="G119" i="18"/>
  <c r="M119" i="18" s="1"/>
  <c r="I119" i="18"/>
  <c r="K119" i="18"/>
  <c r="O119" i="18"/>
  <c r="Q119" i="18"/>
  <c r="V119" i="18"/>
  <c r="G124" i="18"/>
  <c r="M124" i="18" s="1"/>
  <c r="I124" i="18"/>
  <c r="K124" i="18"/>
  <c r="O124" i="18"/>
  <c r="Q124" i="18"/>
  <c r="V124" i="18"/>
  <c r="G129" i="18"/>
  <c r="M129" i="18" s="1"/>
  <c r="I129" i="18"/>
  <c r="K129" i="18"/>
  <c r="O129" i="18"/>
  <c r="Q129" i="18"/>
  <c r="V129" i="18"/>
  <c r="G134" i="18"/>
  <c r="I134" i="18"/>
  <c r="K134" i="18"/>
  <c r="M134" i="18"/>
  <c r="O134" i="18"/>
  <c r="Q134" i="18"/>
  <c r="V134" i="18"/>
  <c r="G139" i="18"/>
  <c r="M139" i="18" s="1"/>
  <c r="I139" i="18"/>
  <c r="K139" i="18"/>
  <c r="O139" i="18"/>
  <c r="Q139" i="18"/>
  <c r="V139" i="18"/>
  <c r="G144" i="18"/>
  <c r="M144" i="18" s="1"/>
  <c r="I144" i="18"/>
  <c r="K144" i="18"/>
  <c r="O144" i="18"/>
  <c r="Q144" i="18"/>
  <c r="V144" i="18"/>
  <c r="G149" i="18"/>
  <c r="M149" i="18" s="1"/>
  <c r="I149" i="18"/>
  <c r="K149" i="18"/>
  <c r="O149" i="18"/>
  <c r="Q149" i="18"/>
  <c r="V149" i="18"/>
  <c r="G154" i="18"/>
  <c r="I168" i="1" s="1"/>
  <c r="K154" i="18"/>
  <c r="V154" i="18"/>
  <c r="G155" i="18"/>
  <c r="I155" i="18"/>
  <c r="I154" i="18" s="1"/>
  <c r="K155" i="18"/>
  <c r="M155" i="18"/>
  <c r="M154" i="18" s="1"/>
  <c r="O155" i="18"/>
  <c r="O154" i="18" s="1"/>
  <c r="Q155" i="18"/>
  <c r="Q154" i="18" s="1"/>
  <c r="V155" i="18"/>
  <c r="G162" i="18"/>
  <c r="I162" i="18"/>
  <c r="I161" i="18" s="1"/>
  <c r="K162" i="18"/>
  <c r="K161" i="18" s="1"/>
  <c r="O162" i="18"/>
  <c r="O161" i="18" s="1"/>
  <c r="Q162" i="18"/>
  <c r="Q161" i="18" s="1"/>
  <c r="V162" i="18"/>
  <c r="V161" i="18" s="1"/>
  <c r="G168" i="18"/>
  <c r="I168" i="18"/>
  <c r="I167" i="18" s="1"/>
  <c r="K168" i="18"/>
  <c r="M168" i="18"/>
  <c r="O168" i="18"/>
  <c r="Q168" i="18"/>
  <c r="V168" i="18"/>
  <c r="G173" i="18"/>
  <c r="I173" i="18"/>
  <c r="K173" i="18"/>
  <c r="O173" i="18"/>
  <c r="O167" i="18" s="1"/>
  <c r="Q173" i="18"/>
  <c r="V173" i="18"/>
  <c r="G178" i="18"/>
  <c r="M178" i="18" s="1"/>
  <c r="I178" i="18"/>
  <c r="K178" i="18"/>
  <c r="O178" i="18"/>
  <c r="Q178" i="18"/>
  <c r="V178" i="18"/>
  <c r="G184" i="18"/>
  <c r="I184" i="18"/>
  <c r="I183" i="18" s="1"/>
  <c r="K184" i="18"/>
  <c r="M184" i="18"/>
  <c r="O184" i="18"/>
  <c r="Q184" i="18"/>
  <c r="Q183" i="18" s="1"/>
  <c r="V184" i="18"/>
  <c r="G189" i="18"/>
  <c r="G183" i="18" s="1"/>
  <c r="I189" i="18"/>
  <c r="K189" i="18"/>
  <c r="K183" i="18" s="1"/>
  <c r="O189" i="18"/>
  <c r="O183" i="18" s="1"/>
  <c r="Q189" i="18"/>
  <c r="V189" i="18"/>
  <c r="G195" i="18"/>
  <c r="G194" i="18" s="1"/>
  <c r="I202" i="1" s="1"/>
  <c r="I195" i="18"/>
  <c r="K195" i="18"/>
  <c r="O195" i="18"/>
  <c r="Q195" i="18"/>
  <c r="V195" i="18"/>
  <c r="G200" i="18"/>
  <c r="I200" i="18"/>
  <c r="K200" i="18"/>
  <c r="M200" i="18"/>
  <c r="O200" i="18"/>
  <c r="Q200" i="18"/>
  <c r="V200" i="18"/>
  <c r="G205" i="18"/>
  <c r="M205" i="18" s="1"/>
  <c r="I205" i="18"/>
  <c r="K205" i="18"/>
  <c r="O205" i="18"/>
  <c r="Q205" i="18"/>
  <c r="V205" i="18"/>
  <c r="G210" i="18"/>
  <c r="I210" i="18"/>
  <c r="K210" i="18"/>
  <c r="M210" i="18"/>
  <c r="O210" i="18"/>
  <c r="Q210" i="18"/>
  <c r="V210" i="18"/>
  <c r="G215" i="18"/>
  <c r="M215" i="18" s="1"/>
  <c r="I215" i="18"/>
  <c r="K215" i="18"/>
  <c r="O215" i="18"/>
  <c r="Q215" i="18"/>
  <c r="V215" i="18"/>
  <c r="AE221" i="18"/>
  <c r="F48" i="1" s="1"/>
  <c r="G9" i="17"/>
  <c r="I9" i="17"/>
  <c r="K9" i="17"/>
  <c r="M9" i="17"/>
  <c r="O9" i="17"/>
  <c r="Q9" i="17"/>
  <c r="Q8" i="17" s="1"/>
  <c r="V9" i="17"/>
  <c r="G11" i="17"/>
  <c r="M11" i="17" s="1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8" i="17"/>
  <c r="I18" i="17"/>
  <c r="K18" i="17"/>
  <c r="O18" i="17"/>
  <c r="Q18" i="17"/>
  <c r="V18" i="17"/>
  <c r="G20" i="17"/>
  <c r="I20" i="17"/>
  <c r="K20" i="17"/>
  <c r="M20" i="17"/>
  <c r="O20" i="17"/>
  <c r="Q20" i="17"/>
  <c r="V20" i="17"/>
  <c r="G22" i="17"/>
  <c r="M22" i="17" s="1"/>
  <c r="I22" i="17"/>
  <c r="K22" i="17"/>
  <c r="O22" i="17"/>
  <c r="Q22" i="17"/>
  <c r="V22" i="17"/>
  <c r="G24" i="17"/>
  <c r="M24" i="17" s="1"/>
  <c r="I24" i="17"/>
  <c r="K24" i="17"/>
  <c r="O24" i="17"/>
  <c r="Q24" i="17"/>
  <c r="V24" i="17"/>
  <c r="G26" i="17"/>
  <c r="M26" i="17" s="1"/>
  <c r="I26" i="17"/>
  <c r="K26" i="17"/>
  <c r="O26" i="17"/>
  <c r="Q26" i="17"/>
  <c r="V26" i="17"/>
  <c r="G28" i="17"/>
  <c r="I28" i="17"/>
  <c r="K28" i="17"/>
  <c r="M28" i="17"/>
  <c r="O28" i="17"/>
  <c r="Q28" i="17"/>
  <c r="V28" i="17"/>
  <c r="G30" i="17"/>
  <c r="M30" i="17" s="1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4" i="17"/>
  <c r="M34" i="17" s="1"/>
  <c r="I34" i="17"/>
  <c r="K34" i="17"/>
  <c r="O34" i="17"/>
  <c r="Q34" i="17"/>
  <c r="V34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40" i="17"/>
  <c r="M40" i="17" s="1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I48" i="17"/>
  <c r="K48" i="17"/>
  <c r="M48" i="17"/>
  <c r="O48" i="17"/>
  <c r="Q48" i="17"/>
  <c r="V48" i="17"/>
  <c r="G50" i="17"/>
  <c r="M50" i="17" s="1"/>
  <c r="I50" i="17"/>
  <c r="K50" i="17"/>
  <c r="O50" i="17"/>
  <c r="Q50" i="17"/>
  <c r="V50" i="17"/>
  <c r="G52" i="17"/>
  <c r="I52" i="17"/>
  <c r="K52" i="17"/>
  <c r="M52" i="17"/>
  <c r="O52" i="17"/>
  <c r="Q52" i="17"/>
  <c r="V52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9" i="17"/>
  <c r="I59" i="17"/>
  <c r="I58" i="17" s="1"/>
  <c r="K59" i="17"/>
  <c r="M59" i="17"/>
  <c r="O59" i="17"/>
  <c r="Q59" i="17"/>
  <c r="Q58" i="17" s="1"/>
  <c r="V59" i="17"/>
  <c r="G61" i="17"/>
  <c r="M61" i="17" s="1"/>
  <c r="I61" i="17"/>
  <c r="K61" i="17"/>
  <c r="O61" i="17"/>
  <c r="O58" i="17" s="1"/>
  <c r="Q61" i="17"/>
  <c r="V61" i="17"/>
  <c r="G64" i="17"/>
  <c r="I64" i="17"/>
  <c r="K64" i="17"/>
  <c r="O64" i="17"/>
  <c r="Q64" i="17"/>
  <c r="V64" i="17"/>
  <c r="G66" i="17"/>
  <c r="M66" i="17" s="1"/>
  <c r="I66" i="17"/>
  <c r="K66" i="17"/>
  <c r="O66" i="17"/>
  <c r="Q66" i="17"/>
  <c r="V66" i="17"/>
  <c r="G68" i="17"/>
  <c r="M68" i="17" s="1"/>
  <c r="I68" i="17"/>
  <c r="K68" i="17"/>
  <c r="O68" i="17"/>
  <c r="Q68" i="17"/>
  <c r="V68" i="17"/>
  <c r="Q70" i="17"/>
  <c r="G71" i="17"/>
  <c r="G70" i="17" s="1"/>
  <c r="I195" i="1" s="1"/>
  <c r="I71" i="17"/>
  <c r="I70" i="17" s="1"/>
  <c r="K71" i="17"/>
  <c r="K70" i="17" s="1"/>
  <c r="O71" i="17"/>
  <c r="O70" i="17" s="1"/>
  <c r="Q71" i="17"/>
  <c r="V71" i="17"/>
  <c r="V70" i="17" s="1"/>
  <c r="G74" i="17"/>
  <c r="I74" i="17"/>
  <c r="K74" i="17"/>
  <c r="K73" i="17" s="1"/>
  <c r="O74" i="17"/>
  <c r="Q74" i="17"/>
  <c r="V74" i="17"/>
  <c r="G76" i="17"/>
  <c r="I76" i="17"/>
  <c r="K76" i="17"/>
  <c r="M76" i="17"/>
  <c r="O76" i="17"/>
  <c r="Q76" i="17"/>
  <c r="V76" i="17"/>
  <c r="G78" i="17"/>
  <c r="M78" i="17" s="1"/>
  <c r="I78" i="17"/>
  <c r="K78" i="17"/>
  <c r="O78" i="17"/>
  <c r="Q78" i="17"/>
  <c r="V78" i="17"/>
  <c r="I80" i="17"/>
  <c r="G81" i="17"/>
  <c r="G80" i="17" s="1"/>
  <c r="I81" i="17"/>
  <c r="K81" i="17"/>
  <c r="K80" i="17" s="1"/>
  <c r="O81" i="17"/>
  <c r="O80" i="17" s="1"/>
  <c r="Q81" i="17"/>
  <c r="Q80" i="17" s="1"/>
  <c r="V81" i="17"/>
  <c r="V80" i="17" s="1"/>
  <c r="G84" i="17"/>
  <c r="I84" i="17"/>
  <c r="K84" i="17"/>
  <c r="O84" i="17"/>
  <c r="Q84" i="17"/>
  <c r="V84" i="17"/>
  <c r="G86" i="17"/>
  <c r="M86" i="17" s="1"/>
  <c r="I86" i="17"/>
  <c r="I83" i="17" s="1"/>
  <c r="K86" i="17"/>
  <c r="O86" i="17"/>
  <c r="Q86" i="17"/>
  <c r="V86" i="17"/>
  <c r="G88" i="17"/>
  <c r="M88" i="17" s="1"/>
  <c r="I88" i="17"/>
  <c r="K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7" i="17"/>
  <c r="M97" i="17" s="1"/>
  <c r="I97" i="17"/>
  <c r="K97" i="17"/>
  <c r="O97" i="17"/>
  <c r="Q97" i="17"/>
  <c r="V97" i="17"/>
  <c r="G99" i="17"/>
  <c r="I99" i="17"/>
  <c r="K99" i="17"/>
  <c r="O99" i="17"/>
  <c r="Q99" i="17"/>
  <c r="V99" i="17"/>
  <c r="G101" i="17"/>
  <c r="I101" i="17"/>
  <c r="K101" i="17"/>
  <c r="M101" i="17"/>
  <c r="O101" i="17"/>
  <c r="Q101" i="17"/>
  <c r="V101" i="17"/>
  <c r="G103" i="17"/>
  <c r="M103" i="17" s="1"/>
  <c r="I103" i="17"/>
  <c r="K103" i="17"/>
  <c r="O103" i="17"/>
  <c r="Q103" i="17"/>
  <c r="V103" i="17"/>
  <c r="G105" i="17"/>
  <c r="I105" i="17"/>
  <c r="K105" i="17"/>
  <c r="M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I113" i="17"/>
  <c r="K113" i="17"/>
  <c r="M113" i="17"/>
  <c r="O113" i="17"/>
  <c r="Q113" i="17"/>
  <c r="V113" i="17"/>
  <c r="AE116" i="17"/>
  <c r="F47" i="1" s="1"/>
  <c r="G9" i="16"/>
  <c r="I9" i="16"/>
  <c r="K9" i="16"/>
  <c r="M9" i="16"/>
  <c r="O9" i="16"/>
  <c r="Q9" i="16"/>
  <c r="V9" i="16"/>
  <c r="G15" i="16"/>
  <c r="I15" i="16"/>
  <c r="K15" i="16"/>
  <c r="O15" i="16"/>
  <c r="Q15" i="16"/>
  <c r="V15" i="16"/>
  <c r="G20" i="16"/>
  <c r="I20" i="16"/>
  <c r="K20" i="16"/>
  <c r="M20" i="16"/>
  <c r="O20" i="16"/>
  <c r="Q20" i="16"/>
  <c r="V20" i="16"/>
  <c r="G25" i="16"/>
  <c r="M25" i="16" s="1"/>
  <c r="I25" i="16"/>
  <c r="K25" i="16"/>
  <c r="O25" i="16"/>
  <c r="Q25" i="16"/>
  <c r="V25" i="16"/>
  <c r="G30" i="16"/>
  <c r="M30" i="16" s="1"/>
  <c r="I30" i="16"/>
  <c r="K30" i="16"/>
  <c r="O30" i="16"/>
  <c r="Q30" i="16"/>
  <c r="V30" i="16"/>
  <c r="G35" i="16"/>
  <c r="M35" i="16" s="1"/>
  <c r="I35" i="16"/>
  <c r="K35" i="16"/>
  <c r="O35" i="16"/>
  <c r="Q35" i="16"/>
  <c r="V35" i="16"/>
  <c r="G40" i="16"/>
  <c r="I40" i="16"/>
  <c r="K40" i="16"/>
  <c r="M40" i="16"/>
  <c r="O40" i="16"/>
  <c r="Q40" i="16"/>
  <c r="V40" i="16"/>
  <c r="G45" i="16"/>
  <c r="M45" i="16" s="1"/>
  <c r="I45" i="16"/>
  <c r="K45" i="16"/>
  <c r="O45" i="16"/>
  <c r="Q45" i="16"/>
  <c r="V45" i="16"/>
  <c r="G50" i="16"/>
  <c r="M50" i="16" s="1"/>
  <c r="I50" i="16"/>
  <c r="K50" i="16"/>
  <c r="O50" i="16"/>
  <c r="Q50" i="16"/>
  <c r="V50" i="16"/>
  <c r="G55" i="16"/>
  <c r="M55" i="16" s="1"/>
  <c r="I55" i="16"/>
  <c r="K55" i="16"/>
  <c r="O55" i="16"/>
  <c r="Q55" i="16"/>
  <c r="V55" i="16"/>
  <c r="G60" i="16"/>
  <c r="M60" i="16" s="1"/>
  <c r="I60" i="16"/>
  <c r="K60" i="16"/>
  <c r="O60" i="16"/>
  <c r="Q60" i="16"/>
  <c r="V60" i="16"/>
  <c r="G65" i="16"/>
  <c r="M65" i="16" s="1"/>
  <c r="I65" i="16"/>
  <c r="K65" i="16"/>
  <c r="O65" i="16"/>
  <c r="Q65" i="16"/>
  <c r="V65" i="16"/>
  <c r="G70" i="16"/>
  <c r="M70" i="16" s="1"/>
  <c r="I70" i="16"/>
  <c r="K70" i="16"/>
  <c r="O70" i="16"/>
  <c r="Q70" i="16"/>
  <c r="V70" i="16"/>
  <c r="G75" i="16"/>
  <c r="M75" i="16" s="1"/>
  <c r="I75" i="16"/>
  <c r="K75" i="16"/>
  <c r="O75" i="16"/>
  <c r="Q75" i="16"/>
  <c r="V75" i="16"/>
  <c r="G80" i="16"/>
  <c r="M80" i="16" s="1"/>
  <c r="I80" i="16"/>
  <c r="K80" i="16"/>
  <c r="O80" i="16"/>
  <c r="Q80" i="16"/>
  <c r="V80" i="16"/>
  <c r="G85" i="16"/>
  <c r="M85" i="16" s="1"/>
  <c r="I85" i="16"/>
  <c r="K85" i="16"/>
  <c r="O85" i="16"/>
  <c r="Q85" i="16"/>
  <c r="V85" i="16"/>
  <c r="G90" i="16"/>
  <c r="I90" i="16"/>
  <c r="K90" i="16"/>
  <c r="M90" i="16"/>
  <c r="O90" i="16"/>
  <c r="Q90" i="16"/>
  <c r="V90" i="16"/>
  <c r="G95" i="16"/>
  <c r="M95" i="16" s="1"/>
  <c r="I95" i="16"/>
  <c r="K95" i="16"/>
  <c r="O95" i="16"/>
  <c r="Q95" i="16"/>
  <c r="V95" i="16"/>
  <c r="G100" i="16"/>
  <c r="I100" i="16"/>
  <c r="K100" i="16"/>
  <c r="M100" i="16"/>
  <c r="O100" i="16"/>
  <c r="Q100" i="16"/>
  <c r="V100" i="16"/>
  <c r="G105" i="16"/>
  <c r="M105" i="16" s="1"/>
  <c r="I105" i="16"/>
  <c r="K105" i="16"/>
  <c r="O105" i="16"/>
  <c r="Q105" i="16"/>
  <c r="V105" i="16"/>
  <c r="G110" i="16"/>
  <c r="M110" i="16" s="1"/>
  <c r="I110" i="16"/>
  <c r="K110" i="16"/>
  <c r="O110" i="16"/>
  <c r="Q110" i="16"/>
  <c r="V110" i="16"/>
  <c r="G115" i="16"/>
  <c r="M115" i="16" s="1"/>
  <c r="I115" i="16"/>
  <c r="K115" i="16"/>
  <c r="O115" i="16"/>
  <c r="Q115" i="16"/>
  <c r="V115" i="16"/>
  <c r="G120" i="16"/>
  <c r="I120" i="16"/>
  <c r="K120" i="16"/>
  <c r="M120" i="16"/>
  <c r="O120" i="16"/>
  <c r="Q120" i="16"/>
  <c r="V120" i="16"/>
  <c r="G125" i="16"/>
  <c r="M125" i="16" s="1"/>
  <c r="I125" i="16"/>
  <c r="K125" i="16"/>
  <c r="O125" i="16"/>
  <c r="Q125" i="16"/>
  <c r="V125" i="16"/>
  <c r="G130" i="16"/>
  <c r="M130" i="16" s="1"/>
  <c r="I130" i="16"/>
  <c r="K130" i="16"/>
  <c r="O130" i="16"/>
  <c r="Q130" i="16"/>
  <c r="V130" i="16"/>
  <c r="G135" i="16"/>
  <c r="M135" i="16" s="1"/>
  <c r="I135" i="16"/>
  <c r="K135" i="16"/>
  <c r="O135" i="16"/>
  <c r="Q135" i="16"/>
  <c r="V135" i="16"/>
  <c r="G140" i="16"/>
  <c r="M140" i="16" s="1"/>
  <c r="I140" i="16"/>
  <c r="K140" i="16"/>
  <c r="O140" i="16"/>
  <c r="Q140" i="16"/>
  <c r="V140" i="16"/>
  <c r="G145" i="16"/>
  <c r="I145" i="16"/>
  <c r="K145" i="16"/>
  <c r="M145" i="16"/>
  <c r="O145" i="16"/>
  <c r="Q145" i="16"/>
  <c r="V145" i="16"/>
  <c r="G150" i="16"/>
  <c r="M150" i="16" s="1"/>
  <c r="I150" i="16"/>
  <c r="K150" i="16"/>
  <c r="O150" i="16"/>
  <c r="Q150" i="16"/>
  <c r="V150" i="16"/>
  <c r="G155" i="16"/>
  <c r="I155" i="16"/>
  <c r="K155" i="16"/>
  <c r="M155" i="16"/>
  <c r="O155" i="16"/>
  <c r="Q155" i="16"/>
  <c r="V155" i="16"/>
  <c r="G160" i="16"/>
  <c r="M160" i="16" s="1"/>
  <c r="I160" i="16"/>
  <c r="K160" i="16"/>
  <c r="O160" i="16"/>
  <c r="Q160" i="16"/>
  <c r="V160" i="16"/>
  <c r="G165" i="16"/>
  <c r="M165" i="16" s="1"/>
  <c r="I165" i="16"/>
  <c r="K165" i="16"/>
  <c r="O165" i="16"/>
  <c r="Q165" i="16"/>
  <c r="V165" i="16"/>
  <c r="G170" i="16"/>
  <c r="M170" i="16" s="1"/>
  <c r="I170" i="16"/>
  <c r="K170" i="16"/>
  <c r="O170" i="16"/>
  <c r="Q170" i="16"/>
  <c r="V170" i="16"/>
  <c r="G175" i="16"/>
  <c r="I175" i="16"/>
  <c r="K175" i="16"/>
  <c r="M175" i="16"/>
  <c r="O175" i="16"/>
  <c r="Q175" i="16"/>
  <c r="V175" i="16"/>
  <c r="G180" i="16"/>
  <c r="M180" i="16" s="1"/>
  <c r="I180" i="16"/>
  <c r="K180" i="16"/>
  <c r="O180" i="16"/>
  <c r="Q180" i="16"/>
  <c r="V180" i="16"/>
  <c r="G185" i="16"/>
  <c r="I185" i="16"/>
  <c r="K185" i="16"/>
  <c r="M185" i="16"/>
  <c r="O185" i="16"/>
  <c r="Q185" i="16"/>
  <c r="V185" i="16"/>
  <c r="G190" i="16"/>
  <c r="M190" i="16" s="1"/>
  <c r="I190" i="16"/>
  <c r="K190" i="16"/>
  <c r="O190" i="16"/>
  <c r="Q190" i="16"/>
  <c r="V190" i="16"/>
  <c r="G195" i="16"/>
  <c r="M195" i="16" s="1"/>
  <c r="I195" i="16"/>
  <c r="K195" i="16"/>
  <c r="O195" i="16"/>
  <c r="Q195" i="16"/>
  <c r="V195" i="16"/>
  <c r="G200" i="16"/>
  <c r="M200" i="16" s="1"/>
  <c r="I200" i="16"/>
  <c r="K200" i="16"/>
  <c r="O200" i="16"/>
  <c r="Q200" i="16"/>
  <c r="V200" i="16"/>
  <c r="G205" i="16"/>
  <c r="M205" i="16" s="1"/>
  <c r="I205" i="16"/>
  <c r="K205" i="16"/>
  <c r="O205" i="16"/>
  <c r="Q205" i="16"/>
  <c r="V205" i="16"/>
  <c r="G210" i="16"/>
  <c r="M210" i="16" s="1"/>
  <c r="I210" i="16"/>
  <c r="K210" i="16"/>
  <c r="O210" i="16"/>
  <c r="Q210" i="16"/>
  <c r="V210" i="16"/>
  <c r="G214" i="16"/>
  <c r="M214" i="16" s="1"/>
  <c r="I214" i="16"/>
  <c r="K214" i="16"/>
  <c r="O214" i="16"/>
  <c r="Q214" i="16"/>
  <c r="V214" i="16"/>
  <c r="G218" i="16"/>
  <c r="M218" i="16" s="1"/>
  <c r="I218" i="16"/>
  <c r="K218" i="16"/>
  <c r="O218" i="16"/>
  <c r="Q218" i="16"/>
  <c r="V218" i="16"/>
  <c r="G222" i="16"/>
  <c r="M222" i="16" s="1"/>
  <c r="I222" i="16"/>
  <c r="K222" i="16"/>
  <c r="O222" i="16"/>
  <c r="Q222" i="16"/>
  <c r="V222" i="16"/>
  <c r="G226" i="16"/>
  <c r="I226" i="16"/>
  <c r="K226" i="16"/>
  <c r="M226" i="16"/>
  <c r="O226" i="16"/>
  <c r="Q226" i="16"/>
  <c r="V226" i="16"/>
  <c r="G230" i="16"/>
  <c r="I230" i="16"/>
  <c r="K230" i="16"/>
  <c r="M230" i="16"/>
  <c r="O230" i="16"/>
  <c r="Q230" i="16"/>
  <c r="V230" i="16"/>
  <c r="G235" i="16"/>
  <c r="I235" i="16"/>
  <c r="K235" i="16"/>
  <c r="M235" i="16"/>
  <c r="O235" i="16"/>
  <c r="Q235" i="16"/>
  <c r="V235" i="16"/>
  <c r="G239" i="16"/>
  <c r="M239" i="16" s="1"/>
  <c r="I239" i="16"/>
  <c r="K239" i="16"/>
  <c r="O239" i="16"/>
  <c r="Q239" i="16"/>
  <c r="V239" i="16"/>
  <c r="G243" i="16"/>
  <c r="I243" i="16"/>
  <c r="K243" i="16"/>
  <c r="M243" i="16"/>
  <c r="O243" i="16"/>
  <c r="Q243" i="16"/>
  <c r="V243" i="16"/>
  <c r="G247" i="16"/>
  <c r="M247" i="16" s="1"/>
  <c r="I247" i="16"/>
  <c r="K247" i="16"/>
  <c r="O247" i="16"/>
  <c r="Q247" i="16"/>
  <c r="V247" i="16"/>
  <c r="G251" i="16"/>
  <c r="I251" i="16"/>
  <c r="K251" i="16"/>
  <c r="M251" i="16"/>
  <c r="O251" i="16"/>
  <c r="Q251" i="16"/>
  <c r="V251" i="16"/>
  <c r="AE256" i="16"/>
  <c r="F46" i="1" s="1"/>
  <c r="G9" i="15"/>
  <c r="M9" i="15" s="1"/>
  <c r="I9" i="15"/>
  <c r="K9" i="15"/>
  <c r="O9" i="15"/>
  <c r="Q9" i="15"/>
  <c r="Q8" i="15" s="1"/>
  <c r="V9" i="15"/>
  <c r="G11" i="15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20" i="15"/>
  <c r="M20" i="15" s="1"/>
  <c r="I20" i="15"/>
  <c r="K20" i="15"/>
  <c r="O20" i="15"/>
  <c r="Q20" i="15"/>
  <c r="Q19" i="15" s="1"/>
  <c r="V20" i="15"/>
  <c r="G22" i="15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M53" i="15" s="1"/>
  <c r="I53" i="15"/>
  <c r="K53" i="15"/>
  <c r="O53" i="15"/>
  <c r="Q53" i="15"/>
  <c r="V53" i="15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59" i="15"/>
  <c r="I59" i="15"/>
  <c r="K59" i="15"/>
  <c r="M59" i="15"/>
  <c r="O59" i="15"/>
  <c r="Q59" i="15"/>
  <c r="V59" i="15"/>
  <c r="G61" i="15"/>
  <c r="M61" i="15" s="1"/>
  <c r="I61" i="15"/>
  <c r="K61" i="15"/>
  <c r="O61" i="15"/>
  <c r="Q61" i="15"/>
  <c r="V61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80" i="15"/>
  <c r="I80" i="15"/>
  <c r="K80" i="15"/>
  <c r="M80" i="15"/>
  <c r="O80" i="15"/>
  <c r="Q80" i="15"/>
  <c r="V80" i="15"/>
  <c r="G82" i="15"/>
  <c r="M82" i="15" s="1"/>
  <c r="I82" i="15"/>
  <c r="K82" i="15"/>
  <c r="O82" i="15"/>
  <c r="Q82" i="15"/>
  <c r="V82" i="15"/>
  <c r="G84" i="15"/>
  <c r="M84" i="15" s="1"/>
  <c r="I84" i="15"/>
  <c r="K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0" i="15"/>
  <c r="M90" i="15" s="1"/>
  <c r="I90" i="15"/>
  <c r="K90" i="15"/>
  <c r="O90" i="15"/>
  <c r="Q90" i="15"/>
  <c r="V90" i="15"/>
  <c r="G93" i="15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100" i="15"/>
  <c r="I100" i="15"/>
  <c r="K100" i="15"/>
  <c r="M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I108" i="15"/>
  <c r="K108" i="15"/>
  <c r="M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M112" i="15" s="1"/>
  <c r="I112" i="15"/>
  <c r="K112" i="15"/>
  <c r="O112" i="15"/>
  <c r="Q112" i="15"/>
  <c r="V112" i="15"/>
  <c r="AE115" i="15"/>
  <c r="F45" i="1" s="1"/>
  <c r="G9" i="14"/>
  <c r="I9" i="14"/>
  <c r="K9" i="14"/>
  <c r="M9" i="14"/>
  <c r="O9" i="14"/>
  <c r="Q9" i="14"/>
  <c r="V9" i="14"/>
  <c r="G13" i="14"/>
  <c r="I13" i="14"/>
  <c r="K13" i="14"/>
  <c r="O13" i="14"/>
  <c r="Q13" i="14"/>
  <c r="V13" i="14"/>
  <c r="G17" i="14"/>
  <c r="M17" i="14" s="1"/>
  <c r="I17" i="14"/>
  <c r="K17" i="14"/>
  <c r="O17" i="14"/>
  <c r="Q17" i="14"/>
  <c r="V17" i="14"/>
  <c r="G21" i="14"/>
  <c r="M21" i="14" s="1"/>
  <c r="I21" i="14"/>
  <c r="K21" i="14"/>
  <c r="O21" i="14"/>
  <c r="Q21" i="14"/>
  <c r="V21" i="14"/>
  <c r="G25" i="14"/>
  <c r="I25" i="14"/>
  <c r="K25" i="14"/>
  <c r="M25" i="14"/>
  <c r="O25" i="14"/>
  <c r="Q25" i="14"/>
  <c r="V25" i="14"/>
  <c r="G29" i="14"/>
  <c r="M29" i="14" s="1"/>
  <c r="I29" i="14"/>
  <c r="K29" i="14"/>
  <c r="O29" i="14"/>
  <c r="Q29" i="14"/>
  <c r="V29" i="14"/>
  <c r="G33" i="14"/>
  <c r="I33" i="14"/>
  <c r="K33" i="14"/>
  <c r="M33" i="14"/>
  <c r="O33" i="14"/>
  <c r="Q33" i="14"/>
  <c r="V33" i="14"/>
  <c r="G37" i="14"/>
  <c r="M37" i="14" s="1"/>
  <c r="I37" i="14"/>
  <c r="K37" i="14"/>
  <c r="O37" i="14"/>
  <c r="Q37" i="14"/>
  <c r="V37" i="14"/>
  <c r="G41" i="14"/>
  <c r="I41" i="14"/>
  <c r="K41" i="14"/>
  <c r="M41" i="14"/>
  <c r="O41" i="14"/>
  <c r="Q41" i="14"/>
  <c r="V41" i="14"/>
  <c r="G45" i="14"/>
  <c r="M45" i="14" s="1"/>
  <c r="I45" i="14"/>
  <c r="K45" i="14"/>
  <c r="O45" i="14"/>
  <c r="Q45" i="14"/>
  <c r="V45" i="14"/>
  <c r="G49" i="14"/>
  <c r="M49" i="14" s="1"/>
  <c r="I49" i="14"/>
  <c r="K49" i="14"/>
  <c r="O49" i="14"/>
  <c r="Q49" i="14"/>
  <c r="V49" i="14"/>
  <c r="G53" i="14"/>
  <c r="M53" i="14" s="1"/>
  <c r="I53" i="14"/>
  <c r="K53" i="14"/>
  <c r="O53" i="14"/>
  <c r="Q53" i="14"/>
  <c r="V53" i="14"/>
  <c r="G57" i="14"/>
  <c r="M57" i="14" s="1"/>
  <c r="I57" i="14"/>
  <c r="K57" i="14"/>
  <c r="O57" i="14"/>
  <c r="Q57" i="14"/>
  <c r="V57" i="14"/>
  <c r="G61" i="14"/>
  <c r="M61" i="14" s="1"/>
  <c r="I61" i="14"/>
  <c r="K61" i="14"/>
  <c r="O61" i="14"/>
  <c r="Q61" i="14"/>
  <c r="V61" i="14"/>
  <c r="G65" i="14"/>
  <c r="I65" i="14"/>
  <c r="K65" i="14"/>
  <c r="M65" i="14"/>
  <c r="O65" i="14"/>
  <c r="Q65" i="14"/>
  <c r="V65" i="14"/>
  <c r="G69" i="14"/>
  <c r="M69" i="14" s="1"/>
  <c r="I69" i="14"/>
  <c r="K69" i="14"/>
  <c r="O69" i="14"/>
  <c r="Q69" i="14"/>
  <c r="V69" i="14"/>
  <c r="G73" i="14"/>
  <c r="M73" i="14" s="1"/>
  <c r="I73" i="14"/>
  <c r="K73" i="14"/>
  <c r="O73" i="14"/>
  <c r="Q73" i="14"/>
  <c r="V73" i="14"/>
  <c r="G77" i="14"/>
  <c r="M77" i="14" s="1"/>
  <c r="I77" i="14"/>
  <c r="K77" i="14"/>
  <c r="O77" i="14"/>
  <c r="Q77" i="14"/>
  <c r="V77" i="14"/>
  <c r="G82" i="14"/>
  <c r="I82" i="14"/>
  <c r="K82" i="14"/>
  <c r="M82" i="14"/>
  <c r="O82" i="14"/>
  <c r="Q82" i="14"/>
  <c r="V82" i="14"/>
  <c r="G86" i="14"/>
  <c r="M86" i="14" s="1"/>
  <c r="I86" i="14"/>
  <c r="K86" i="14"/>
  <c r="O86" i="14"/>
  <c r="Q86" i="14"/>
  <c r="V86" i="14"/>
  <c r="G90" i="14"/>
  <c r="M90" i="14" s="1"/>
  <c r="I90" i="14"/>
  <c r="K90" i="14"/>
  <c r="O90" i="14"/>
  <c r="Q90" i="14"/>
  <c r="V90" i="14"/>
  <c r="G94" i="14"/>
  <c r="M94" i="14" s="1"/>
  <c r="I94" i="14"/>
  <c r="K94" i="14"/>
  <c r="O94" i="14"/>
  <c r="Q94" i="14"/>
  <c r="V94" i="14"/>
  <c r="G97" i="14"/>
  <c r="M97" i="14" s="1"/>
  <c r="I97" i="14"/>
  <c r="K97" i="14"/>
  <c r="O97" i="14"/>
  <c r="Q97" i="14"/>
  <c r="V97" i="14"/>
  <c r="G101" i="14"/>
  <c r="M101" i="14" s="1"/>
  <c r="I101" i="14"/>
  <c r="K101" i="14"/>
  <c r="O101" i="14"/>
  <c r="Q101" i="14"/>
  <c r="V101" i="14"/>
  <c r="G105" i="14"/>
  <c r="I105" i="14"/>
  <c r="K105" i="14"/>
  <c r="M105" i="14"/>
  <c r="O105" i="14"/>
  <c r="Q105" i="14"/>
  <c r="V105" i="14"/>
  <c r="G109" i="14"/>
  <c r="M109" i="14" s="1"/>
  <c r="I109" i="14"/>
  <c r="K109" i="14"/>
  <c r="O109" i="14"/>
  <c r="Q109" i="14"/>
  <c r="V109" i="14"/>
  <c r="G113" i="14"/>
  <c r="M113" i="14" s="1"/>
  <c r="I113" i="14"/>
  <c r="K113" i="14"/>
  <c r="O113" i="14"/>
  <c r="Q113" i="14"/>
  <c r="V113" i="14"/>
  <c r="G117" i="14"/>
  <c r="M117" i="14" s="1"/>
  <c r="I117" i="14"/>
  <c r="K117" i="14"/>
  <c r="O117" i="14"/>
  <c r="Q117" i="14"/>
  <c r="V117" i="14"/>
  <c r="G121" i="14"/>
  <c r="M121" i="14" s="1"/>
  <c r="I121" i="14"/>
  <c r="K121" i="14"/>
  <c r="O121" i="14"/>
  <c r="Q121" i="14"/>
  <c r="V121" i="14"/>
  <c r="G125" i="14"/>
  <c r="M125" i="14" s="1"/>
  <c r="I125" i="14"/>
  <c r="K125" i="14"/>
  <c r="O125" i="14"/>
  <c r="Q125" i="14"/>
  <c r="V125" i="14"/>
  <c r="G129" i="14"/>
  <c r="I129" i="14"/>
  <c r="K129" i="14"/>
  <c r="M129" i="14"/>
  <c r="O129" i="14"/>
  <c r="Q129" i="14"/>
  <c r="V129" i="14"/>
  <c r="G133" i="14"/>
  <c r="M133" i="14" s="1"/>
  <c r="I133" i="14"/>
  <c r="K133" i="14"/>
  <c r="O133" i="14"/>
  <c r="Q133" i="14"/>
  <c r="V133" i="14"/>
  <c r="G137" i="14"/>
  <c r="M137" i="14" s="1"/>
  <c r="I137" i="14"/>
  <c r="K137" i="14"/>
  <c r="O137" i="14"/>
  <c r="Q137" i="14"/>
  <c r="V137" i="14"/>
  <c r="G141" i="14"/>
  <c r="M141" i="14" s="1"/>
  <c r="I141" i="14"/>
  <c r="K141" i="14"/>
  <c r="O141" i="14"/>
  <c r="Q141" i="14"/>
  <c r="V141" i="14"/>
  <c r="G145" i="14"/>
  <c r="I145" i="14"/>
  <c r="K145" i="14"/>
  <c r="M145" i="14"/>
  <c r="O145" i="14"/>
  <c r="Q145" i="14"/>
  <c r="V145" i="14"/>
  <c r="G149" i="14"/>
  <c r="M149" i="14" s="1"/>
  <c r="I149" i="14"/>
  <c r="K149" i="14"/>
  <c r="O149" i="14"/>
  <c r="Q149" i="14"/>
  <c r="V149" i="14"/>
  <c r="G153" i="14"/>
  <c r="M153" i="14" s="1"/>
  <c r="I153" i="14"/>
  <c r="K153" i="14"/>
  <c r="O153" i="14"/>
  <c r="Q153" i="14"/>
  <c r="V153" i="14"/>
  <c r="G157" i="14"/>
  <c r="M157" i="14" s="1"/>
  <c r="I157" i="14"/>
  <c r="K157" i="14"/>
  <c r="O157" i="14"/>
  <c r="Q157" i="14"/>
  <c r="V157" i="14"/>
  <c r="G161" i="14"/>
  <c r="M161" i="14" s="1"/>
  <c r="I161" i="14"/>
  <c r="K161" i="14"/>
  <c r="O161" i="14"/>
  <c r="Q161" i="14"/>
  <c r="V161" i="14"/>
  <c r="G165" i="14"/>
  <c r="M165" i="14" s="1"/>
  <c r="I165" i="14"/>
  <c r="K165" i="14"/>
  <c r="O165" i="14"/>
  <c r="Q165" i="14"/>
  <c r="V165" i="14"/>
  <c r="G169" i="14"/>
  <c r="I169" i="14"/>
  <c r="K169" i="14"/>
  <c r="M169" i="14"/>
  <c r="O169" i="14"/>
  <c r="Q169" i="14"/>
  <c r="V169" i="14"/>
  <c r="G173" i="14"/>
  <c r="M173" i="14" s="1"/>
  <c r="I173" i="14"/>
  <c r="K173" i="14"/>
  <c r="O173" i="14"/>
  <c r="Q173" i="14"/>
  <c r="V173" i="14"/>
  <c r="G177" i="14"/>
  <c r="M177" i="14" s="1"/>
  <c r="I177" i="14"/>
  <c r="K177" i="14"/>
  <c r="O177" i="14"/>
  <c r="Q177" i="14"/>
  <c r="V177" i="14"/>
  <c r="G181" i="14"/>
  <c r="M181" i="14" s="1"/>
  <c r="I181" i="14"/>
  <c r="K181" i="14"/>
  <c r="O181" i="14"/>
  <c r="Q181" i="14"/>
  <c r="V181" i="14"/>
  <c r="G185" i="14"/>
  <c r="M185" i="14" s="1"/>
  <c r="I185" i="14"/>
  <c r="K185" i="14"/>
  <c r="O185" i="14"/>
  <c r="Q185" i="14"/>
  <c r="V185" i="14"/>
  <c r="G189" i="14"/>
  <c r="M189" i="14" s="1"/>
  <c r="I189" i="14"/>
  <c r="K189" i="14"/>
  <c r="O189" i="14"/>
  <c r="Q189" i="14"/>
  <c r="V189" i="14"/>
  <c r="G193" i="14"/>
  <c r="I193" i="14"/>
  <c r="K193" i="14"/>
  <c r="M193" i="14"/>
  <c r="O193" i="14"/>
  <c r="Q193" i="14"/>
  <c r="V193" i="14"/>
  <c r="G197" i="14"/>
  <c r="M197" i="14" s="1"/>
  <c r="I197" i="14"/>
  <c r="K197" i="14"/>
  <c r="O197" i="14"/>
  <c r="Q197" i="14"/>
  <c r="V197" i="14"/>
  <c r="G201" i="14"/>
  <c r="M201" i="14" s="1"/>
  <c r="I201" i="14"/>
  <c r="K201" i="14"/>
  <c r="O201" i="14"/>
  <c r="Q201" i="14"/>
  <c r="V201" i="14"/>
  <c r="G205" i="14"/>
  <c r="M205" i="14" s="1"/>
  <c r="I205" i="14"/>
  <c r="K205" i="14"/>
  <c r="O205" i="14"/>
  <c r="Q205" i="14"/>
  <c r="V205" i="14"/>
  <c r="G209" i="14"/>
  <c r="I209" i="14"/>
  <c r="K209" i="14"/>
  <c r="M209" i="14"/>
  <c r="O209" i="14"/>
  <c r="Q209" i="14"/>
  <c r="V209" i="14"/>
  <c r="G213" i="14"/>
  <c r="M213" i="14" s="1"/>
  <c r="I213" i="14"/>
  <c r="K213" i="14"/>
  <c r="O213" i="14"/>
  <c r="Q213" i="14"/>
  <c r="V213" i="14"/>
  <c r="G217" i="14"/>
  <c r="M217" i="14" s="1"/>
  <c r="I217" i="14"/>
  <c r="K217" i="14"/>
  <c r="O217" i="14"/>
  <c r="Q217" i="14"/>
  <c r="V217" i="14"/>
  <c r="G221" i="14"/>
  <c r="M221" i="14" s="1"/>
  <c r="I221" i="14"/>
  <c r="K221" i="14"/>
  <c r="O221" i="14"/>
  <c r="Q221" i="14"/>
  <c r="V221" i="14"/>
  <c r="G225" i="14"/>
  <c r="M225" i="14" s="1"/>
  <c r="I225" i="14"/>
  <c r="K225" i="14"/>
  <c r="O225" i="14"/>
  <c r="Q225" i="14"/>
  <c r="V225" i="14"/>
  <c r="G230" i="14"/>
  <c r="M230" i="14" s="1"/>
  <c r="I230" i="14"/>
  <c r="K230" i="14"/>
  <c r="O230" i="14"/>
  <c r="Q230" i="14"/>
  <c r="V230" i="14"/>
  <c r="G234" i="14"/>
  <c r="I234" i="14"/>
  <c r="K234" i="14"/>
  <c r="M234" i="14"/>
  <c r="O234" i="14"/>
  <c r="Q234" i="14"/>
  <c r="V234" i="14"/>
  <c r="G238" i="14"/>
  <c r="M238" i="14" s="1"/>
  <c r="I238" i="14"/>
  <c r="K238" i="14"/>
  <c r="O238" i="14"/>
  <c r="Q238" i="14"/>
  <c r="V238" i="14"/>
  <c r="G242" i="14"/>
  <c r="M242" i="14" s="1"/>
  <c r="I242" i="14"/>
  <c r="K242" i="14"/>
  <c r="O242" i="14"/>
  <c r="Q242" i="14"/>
  <c r="V242" i="14"/>
  <c r="G247" i="14"/>
  <c r="M247" i="14" s="1"/>
  <c r="I247" i="14"/>
  <c r="K247" i="14"/>
  <c r="O247" i="14"/>
  <c r="Q247" i="14"/>
  <c r="V247" i="14"/>
  <c r="G251" i="14"/>
  <c r="M251" i="14" s="1"/>
  <c r="I251" i="14"/>
  <c r="K251" i="14"/>
  <c r="O251" i="14"/>
  <c r="Q251" i="14"/>
  <c r="V251" i="14"/>
  <c r="G255" i="14"/>
  <c r="M255" i="14" s="1"/>
  <c r="I255" i="14"/>
  <c r="K255" i="14"/>
  <c r="O255" i="14"/>
  <c r="Q255" i="14"/>
  <c r="V255" i="14"/>
  <c r="G259" i="14"/>
  <c r="I259" i="14"/>
  <c r="K259" i="14"/>
  <c r="M259" i="14"/>
  <c r="O259" i="14"/>
  <c r="Q259" i="14"/>
  <c r="V259" i="14"/>
  <c r="G262" i="14"/>
  <c r="M262" i="14" s="1"/>
  <c r="I262" i="14"/>
  <c r="K262" i="14"/>
  <c r="O262" i="14"/>
  <c r="Q262" i="14"/>
  <c r="V262" i="14"/>
  <c r="G266" i="14"/>
  <c r="M266" i="14" s="1"/>
  <c r="I266" i="14"/>
  <c r="K266" i="14"/>
  <c r="O266" i="14"/>
  <c r="Q266" i="14"/>
  <c r="V266" i="14"/>
  <c r="G270" i="14"/>
  <c r="M270" i="14" s="1"/>
  <c r="I270" i="14"/>
  <c r="K270" i="14"/>
  <c r="O270" i="14"/>
  <c r="Q270" i="14"/>
  <c r="V270" i="14"/>
  <c r="G274" i="14"/>
  <c r="M274" i="14" s="1"/>
  <c r="I274" i="14"/>
  <c r="K274" i="14"/>
  <c r="O274" i="14"/>
  <c r="Q274" i="14"/>
  <c r="V274" i="14"/>
  <c r="G278" i="14"/>
  <c r="I278" i="14"/>
  <c r="K278" i="14"/>
  <c r="M278" i="14"/>
  <c r="O278" i="14"/>
  <c r="Q278" i="14"/>
  <c r="V278" i="14"/>
  <c r="G282" i="14"/>
  <c r="M282" i="14" s="1"/>
  <c r="I282" i="14"/>
  <c r="K282" i="14"/>
  <c r="O282" i="14"/>
  <c r="Q282" i="14"/>
  <c r="V282" i="14"/>
  <c r="G286" i="14"/>
  <c r="M286" i="14" s="1"/>
  <c r="I286" i="14"/>
  <c r="K286" i="14"/>
  <c r="O286" i="14"/>
  <c r="Q286" i="14"/>
  <c r="V286" i="14"/>
  <c r="G290" i="14"/>
  <c r="M290" i="14" s="1"/>
  <c r="I290" i="14"/>
  <c r="K290" i="14"/>
  <c r="O290" i="14"/>
  <c r="Q290" i="14"/>
  <c r="V290" i="14"/>
  <c r="G294" i="14"/>
  <c r="M294" i="14" s="1"/>
  <c r="I294" i="14"/>
  <c r="K294" i="14"/>
  <c r="O294" i="14"/>
  <c r="Q294" i="14"/>
  <c r="V294" i="14"/>
  <c r="G298" i="14"/>
  <c r="M298" i="14" s="1"/>
  <c r="I298" i="14"/>
  <c r="K298" i="14"/>
  <c r="O298" i="14"/>
  <c r="Q298" i="14"/>
  <c r="V298" i="14"/>
  <c r="G303" i="14"/>
  <c r="I303" i="14"/>
  <c r="K303" i="14"/>
  <c r="M303" i="14"/>
  <c r="O303" i="14"/>
  <c r="Q303" i="14"/>
  <c r="V303" i="14"/>
  <c r="G307" i="14"/>
  <c r="M307" i="14" s="1"/>
  <c r="I307" i="14"/>
  <c r="K307" i="14"/>
  <c r="O307" i="14"/>
  <c r="Q307" i="14"/>
  <c r="V307" i="14"/>
  <c r="G311" i="14"/>
  <c r="M311" i="14" s="1"/>
  <c r="I311" i="14"/>
  <c r="K311" i="14"/>
  <c r="O311" i="14"/>
  <c r="Q311" i="14"/>
  <c r="V311" i="14"/>
  <c r="G315" i="14"/>
  <c r="M315" i="14" s="1"/>
  <c r="I315" i="14"/>
  <c r="K315" i="14"/>
  <c r="O315" i="14"/>
  <c r="Q315" i="14"/>
  <c r="V315" i="14"/>
  <c r="G320" i="14"/>
  <c r="I320" i="14"/>
  <c r="K320" i="14"/>
  <c r="M320" i="14"/>
  <c r="O320" i="14"/>
  <c r="Q320" i="14"/>
  <c r="V320" i="14"/>
  <c r="G324" i="14"/>
  <c r="M324" i="14" s="1"/>
  <c r="I324" i="14"/>
  <c r="K324" i="14"/>
  <c r="O324" i="14"/>
  <c r="Q324" i="14"/>
  <c r="V324" i="14"/>
  <c r="G328" i="14"/>
  <c r="M328" i="14" s="1"/>
  <c r="I328" i="14"/>
  <c r="K328" i="14"/>
  <c r="O328" i="14"/>
  <c r="Q328" i="14"/>
  <c r="V328" i="14"/>
  <c r="G332" i="14"/>
  <c r="M332" i="14" s="1"/>
  <c r="I332" i="14"/>
  <c r="K332" i="14"/>
  <c r="O332" i="14"/>
  <c r="Q332" i="14"/>
  <c r="V332" i="14"/>
  <c r="G336" i="14"/>
  <c r="M336" i="14" s="1"/>
  <c r="I336" i="14"/>
  <c r="K336" i="14"/>
  <c r="O336" i="14"/>
  <c r="Q336" i="14"/>
  <c r="V336" i="14"/>
  <c r="G338" i="14"/>
  <c r="I140" i="1" s="1"/>
  <c r="K338" i="14"/>
  <c r="O338" i="14"/>
  <c r="G339" i="14"/>
  <c r="M339" i="14" s="1"/>
  <c r="M338" i="14" s="1"/>
  <c r="I339" i="14"/>
  <c r="I338" i="14" s="1"/>
  <c r="K339" i="14"/>
  <c r="O339" i="14"/>
  <c r="Q339" i="14"/>
  <c r="Q338" i="14" s="1"/>
  <c r="V339" i="14"/>
  <c r="V338" i="14" s="1"/>
  <c r="G345" i="14"/>
  <c r="M345" i="14" s="1"/>
  <c r="I345" i="14"/>
  <c r="K345" i="14"/>
  <c r="O345" i="14"/>
  <c r="Q345" i="14"/>
  <c r="Q344" i="14" s="1"/>
  <c r="V345" i="14"/>
  <c r="G349" i="14"/>
  <c r="M349" i="14" s="1"/>
  <c r="I349" i="14"/>
  <c r="K349" i="14"/>
  <c r="O349" i="14"/>
  <c r="O344" i="14" s="1"/>
  <c r="Q349" i="14"/>
  <c r="V349" i="14"/>
  <c r="G353" i="14"/>
  <c r="M353" i="14" s="1"/>
  <c r="I353" i="14"/>
  <c r="K353" i="14"/>
  <c r="O353" i="14"/>
  <c r="Q353" i="14"/>
  <c r="V353" i="14"/>
  <c r="G358" i="14"/>
  <c r="I358" i="14"/>
  <c r="I357" i="14" s="1"/>
  <c r="K358" i="14"/>
  <c r="M358" i="14"/>
  <c r="O358" i="14"/>
  <c r="Q358" i="14"/>
  <c r="V358" i="14"/>
  <c r="G363" i="14"/>
  <c r="M363" i="14" s="1"/>
  <c r="I363" i="14"/>
  <c r="K363" i="14"/>
  <c r="K357" i="14" s="1"/>
  <c r="O363" i="14"/>
  <c r="O357" i="14" s="1"/>
  <c r="Q363" i="14"/>
  <c r="V363" i="14"/>
  <c r="AE368" i="14"/>
  <c r="F44" i="1" s="1"/>
  <c r="BA989" i="13"/>
  <c r="BA967" i="13"/>
  <c r="BA823" i="13"/>
  <c r="BA811" i="13"/>
  <c r="BA373" i="13"/>
  <c r="BA351" i="13"/>
  <c r="BA133" i="13"/>
  <c r="BA86" i="13"/>
  <c r="BA26" i="13"/>
  <c r="BA19" i="13"/>
  <c r="K8" i="13"/>
  <c r="G9" i="13"/>
  <c r="AF1023" i="13" s="1"/>
  <c r="G43" i="1" s="1"/>
  <c r="H43" i="1" s="1"/>
  <c r="I43" i="1" s="1"/>
  <c r="I9" i="13"/>
  <c r="I8" i="13" s="1"/>
  <c r="K9" i="13"/>
  <c r="M9" i="13"/>
  <c r="M8" i="13" s="1"/>
  <c r="O9" i="13"/>
  <c r="O8" i="13" s="1"/>
  <c r="Q9" i="13"/>
  <c r="Q8" i="13" s="1"/>
  <c r="V9" i="13"/>
  <c r="V8" i="13" s="1"/>
  <c r="G12" i="13"/>
  <c r="M12" i="13" s="1"/>
  <c r="M11" i="13" s="1"/>
  <c r="I12" i="13"/>
  <c r="I11" i="13" s="1"/>
  <c r="K12" i="13"/>
  <c r="K11" i="13" s="1"/>
  <c r="O12" i="13"/>
  <c r="O11" i="13" s="1"/>
  <c r="Q12" i="13"/>
  <c r="Q11" i="13" s="1"/>
  <c r="V12" i="13"/>
  <c r="V11" i="13" s="1"/>
  <c r="G18" i="13"/>
  <c r="I18" i="13"/>
  <c r="K18" i="13"/>
  <c r="M18" i="13"/>
  <c r="O18" i="13"/>
  <c r="Q18" i="13"/>
  <c r="V18" i="13"/>
  <c r="G25" i="13"/>
  <c r="I25" i="13"/>
  <c r="K25" i="13"/>
  <c r="O25" i="13"/>
  <c r="Q25" i="13"/>
  <c r="V25" i="13"/>
  <c r="G32" i="13"/>
  <c r="M32" i="13" s="1"/>
  <c r="I32" i="13"/>
  <c r="K32" i="13"/>
  <c r="O32" i="13"/>
  <c r="Q32" i="13"/>
  <c r="V32" i="13"/>
  <c r="G36" i="13"/>
  <c r="M36" i="13" s="1"/>
  <c r="I36" i="13"/>
  <c r="K36" i="13"/>
  <c r="O36" i="13"/>
  <c r="Q36" i="13"/>
  <c r="V36" i="13"/>
  <c r="G40" i="13"/>
  <c r="M40" i="13" s="1"/>
  <c r="I40" i="13"/>
  <c r="K40" i="13"/>
  <c r="O40" i="13"/>
  <c r="Q40" i="13"/>
  <c r="V40" i="13"/>
  <c r="G44" i="13"/>
  <c r="M44" i="13" s="1"/>
  <c r="I44" i="13"/>
  <c r="K44" i="13"/>
  <c r="O44" i="13"/>
  <c r="Q44" i="13"/>
  <c r="V44" i="13"/>
  <c r="G52" i="13"/>
  <c r="I52" i="13"/>
  <c r="K52" i="13"/>
  <c r="M52" i="13"/>
  <c r="O52" i="13"/>
  <c r="Q52" i="13"/>
  <c r="V52" i="13"/>
  <c r="G56" i="13"/>
  <c r="M56" i="13" s="1"/>
  <c r="I56" i="13"/>
  <c r="K56" i="13"/>
  <c r="O56" i="13"/>
  <c r="Q56" i="13"/>
  <c r="V56" i="13"/>
  <c r="G62" i="13"/>
  <c r="M62" i="13" s="1"/>
  <c r="I62" i="13"/>
  <c r="K62" i="13"/>
  <c r="O62" i="13"/>
  <c r="Q62" i="13"/>
  <c r="V62" i="13"/>
  <c r="G66" i="13"/>
  <c r="M66" i="13" s="1"/>
  <c r="I66" i="13"/>
  <c r="K66" i="13"/>
  <c r="O66" i="13"/>
  <c r="Q66" i="13"/>
  <c r="V66" i="13"/>
  <c r="G70" i="13"/>
  <c r="M70" i="13" s="1"/>
  <c r="I70" i="13"/>
  <c r="K70" i="13"/>
  <c r="O70" i="13"/>
  <c r="Q70" i="13"/>
  <c r="V70" i="13"/>
  <c r="G74" i="13"/>
  <c r="M74" i="13" s="1"/>
  <c r="I74" i="13"/>
  <c r="K74" i="13"/>
  <c r="O74" i="13"/>
  <c r="Q74" i="13"/>
  <c r="V74" i="13"/>
  <c r="G78" i="13"/>
  <c r="I78" i="13"/>
  <c r="K78" i="13"/>
  <c r="M78" i="13"/>
  <c r="O78" i="13"/>
  <c r="Q78" i="13"/>
  <c r="V78" i="13"/>
  <c r="G82" i="13"/>
  <c r="M82" i="13" s="1"/>
  <c r="I82" i="13"/>
  <c r="K82" i="13"/>
  <c r="O82" i="13"/>
  <c r="Q82" i="13"/>
  <c r="V82" i="13"/>
  <c r="G90" i="13"/>
  <c r="M90" i="13" s="1"/>
  <c r="I90" i="13"/>
  <c r="K90" i="13"/>
  <c r="O90" i="13"/>
  <c r="Q90" i="13"/>
  <c r="V90" i="13"/>
  <c r="G94" i="13"/>
  <c r="M94" i="13" s="1"/>
  <c r="I94" i="13"/>
  <c r="K94" i="13"/>
  <c r="O94" i="13"/>
  <c r="Q94" i="13"/>
  <c r="V94" i="13"/>
  <c r="G98" i="13"/>
  <c r="I98" i="13"/>
  <c r="K98" i="13"/>
  <c r="M98" i="13"/>
  <c r="O98" i="13"/>
  <c r="Q98" i="13"/>
  <c r="V98" i="13"/>
  <c r="G102" i="13"/>
  <c r="M102" i="13" s="1"/>
  <c r="I102" i="13"/>
  <c r="K102" i="13"/>
  <c r="O102" i="13"/>
  <c r="Q102" i="13"/>
  <c r="V102" i="13"/>
  <c r="G112" i="13"/>
  <c r="I112" i="13"/>
  <c r="K112" i="13"/>
  <c r="O112" i="13"/>
  <c r="Q112" i="13"/>
  <c r="V112" i="13"/>
  <c r="G120" i="13"/>
  <c r="M120" i="13" s="1"/>
  <c r="I120" i="13"/>
  <c r="K120" i="13"/>
  <c r="O120" i="13"/>
  <c r="Q120" i="13"/>
  <c r="V120" i="13"/>
  <c r="G124" i="13"/>
  <c r="M124" i="13" s="1"/>
  <c r="I124" i="13"/>
  <c r="K124" i="13"/>
  <c r="O124" i="13"/>
  <c r="Q124" i="13"/>
  <c r="V124" i="13"/>
  <c r="G132" i="13"/>
  <c r="I132" i="13"/>
  <c r="K132" i="13"/>
  <c r="M132" i="13"/>
  <c r="O132" i="13"/>
  <c r="Q132" i="13"/>
  <c r="V132" i="13"/>
  <c r="G137" i="13"/>
  <c r="M137" i="13" s="1"/>
  <c r="I137" i="13"/>
  <c r="K137" i="13"/>
  <c r="O137" i="13"/>
  <c r="Q137" i="13"/>
  <c r="V137" i="13"/>
  <c r="G152" i="13"/>
  <c r="M152" i="13" s="1"/>
  <c r="I152" i="13"/>
  <c r="K152" i="13"/>
  <c r="O152" i="13"/>
  <c r="Q152" i="13"/>
  <c r="V152" i="13"/>
  <c r="G161" i="13"/>
  <c r="M161" i="13" s="1"/>
  <c r="I161" i="13"/>
  <c r="K161" i="13"/>
  <c r="O161" i="13"/>
  <c r="Q161" i="13"/>
  <c r="V161" i="13"/>
  <c r="G166" i="13"/>
  <c r="M166" i="13" s="1"/>
  <c r="I166" i="13"/>
  <c r="K166" i="13"/>
  <c r="O166" i="13"/>
  <c r="Q166" i="13"/>
  <c r="V166" i="13"/>
  <c r="G175" i="13"/>
  <c r="M175" i="13" s="1"/>
  <c r="I175" i="13"/>
  <c r="K175" i="13"/>
  <c r="O175" i="13"/>
  <c r="Q175" i="13"/>
  <c r="V175" i="13"/>
  <c r="G182" i="13"/>
  <c r="I182" i="13"/>
  <c r="K182" i="13"/>
  <c r="O182" i="13"/>
  <c r="O174" i="13" s="1"/>
  <c r="Q182" i="13"/>
  <c r="V182" i="13"/>
  <c r="G188" i="13"/>
  <c r="I188" i="13"/>
  <c r="K188" i="13"/>
  <c r="M188" i="13"/>
  <c r="O188" i="13"/>
  <c r="Q188" i="13"/>
  <c r="V188" i="13"/>
  <c r="G194" i="13"/>
  <c r="M194" i="13" s="1"/>
  <c r="I194" i="13"/>
  <c r="K194" i="13"/>
  <c r="O194" i="13"/>
  <c r="Q194" i="13"/>
  <c r="V194" i="13"/>
  <c r="G200" i="13"/>
  <c r="M200" i="13" s="1"/>
  <c r="I200" i="13"/>
  <c r="K200" i="13"/>
  <c r="O200" i="13"/>
  <c r="Q200" i="13"/>
  <c r="V200" i="13"/>
  <c r="G211" i="13"/>
  <c r="M211" i="13" s="1"/>
  <c r="I211" i="13"/>
  <c r="K211" i="13"/>
  <c r="O211" i="13"/>
  <c r="Q211" i="13"/>
  <c r="V211" i="13"/>
  <c r="G226" i="13"/>
  <c r="I226" i="13"/>
  <c r="K226" i="13"/>
  <c r="M226" i="13"/>
  <c r="O226" i="13"/>
  <c r="Q226" i="13"/>
  <c r="V226" i="13"/>
  <c r="G237" i="13"/>
  <c r="M237" i="13" s="1"/>
  <c r="I237" i="13"/>
  <c r="K237" i="13"/>
  <c r="O237" i="13"/>
  <c r="Q237" i="13"/>
  <c r="V237" i="13"/>
  <c r="G252" i="13"/>
  <c r="M252" i="13" s="1"/>
  <c r="I252" i="13"/>
  <c r="K252" i="13"/>
  <c r="O252" i="13"/>
  <c r="Q252" i="13"/>
  <c r="V252" i="13"/>
  <c r="G256" i="13"/>
  <c r="O256" i="13"/>
  <c r="G257" i="13"/>
  <c r="I257" i="13"/>
  <c r="I256" i="13" s="1"/>
  <c r="K257" i="13"/>
  <c r="K256" i="13" s="1"/>
  <c r="M257" i="13"/>
  <c r="M256" i="13" s="1"/>
  <c r="O257" i="13"/>
  <c r="Q257" i="13"/>
  <c r="Q256" i="13" s="1"/>
  <c r="V257" i="13"/>
  <c r="V256" i="13" s="1"/>
  <c r="G262" i="13"/>
  <c r="I262" i="13"/>
  <c r="K262" i="13"/>
  <c r="M262" i="13"/>
  <c r="O262" i="13"/>
  <c r="Q262" i="13"/>
  <c r="V262" i="13"/>
  <c r="G277" i="13"/>
  <c r="I277" i="13"/>
  <c r="K277" i="13"/>
  <c r="O277" i="13"/>
  <c r="Q277" i="13"/>
  <c r="V277" i="13"/>
  <c r="G282" i="13"/>
  <c r="M282" i="13" s="1"/>
  <c r="I282" i="13"/>
  <c r="K282" i="13"/>
  <c r="O282" i="13"/>
  <c r="Q282" i="13"/>
  <c r="V282" i="13"/>
  <c r="G286" i="13"/>
  <c r="M286" i="13" s="1"/>
  <c r="I286" i="13"/>
  <c r="K286" i="13"/>
  <c r="O286" i="13"/>
  <c r="Q286" i="13"/>
  <c r="V286" i="13"/>
  <c r="G290" i="13"/>
  <c r="M290" i="13" s="1"/>
  <c r="I290" i="13"/>
  <c r="K290" i="13"/>
  <c r="O290" i="13"/>
  <c r="Q290" i="13"/>
  <c r="V290" i="13"/>
  <c r="G294" i="13"/>
  <c r="M294" i="13" s="1"/>
  <c r="I294" i="13"/>
  <c r="K294" i="13"/>
  <c r="O294" i="13"/>
  <c r="Q294" i="13"/>
  <c r="V294" i="13"/>
  <c r="G298" i="13"/>
  <c r="I298" i="13"/>
  <c r="K298" i="13"/>
  <c r="M298" i="13"/>
  <c r="O298" i="13"/>
  <c r="Q298" i="13"/>
  <c r="V298" i="13"/>
  <c r="G300" i="13"/>
  <c r="M300" i="13" s="1"/>
  <c r="I300" i="13"/>
  <c r="K300" i="13"/>
  <c r="O300" i="13"/>
  <c r="Q300" i="13"/>
  <c r="V300" i="13"/>
  <c r="G303" i="13"/>
  <c r="I303" i="13"/>
  <c r="K303" i="13"/>
  <c r="O303" i="13"/>
  <c r="Q303" i="13"/>
  <c r="V303" i="13"/>
  <c r="G308" i="13"/>
  <c r="M308" i="13" s="1"/>
  <c r="I308" i="13"/>
  <c r="K308" i="13"/>
  <c r="O308" i="13"/>
  <c r="Q308" i="13"/>
  <c r="V308" i="13"/>
  <c r="G313" i="13"/>
  <c r="M313" i="13" s="1"/>
  <c r="I313" i="13"/>
  <c r="K313" i="13"/>
  <c r="O313" i="13"/>
  <c r="Q313" i="13"/>
  <c r="V313" i="13"/>
  <c r="G318" i="13"/>
  <c r="I318" i="13"/>
  <c r="K318" i="13"/>
  <c r="M318" i="13"/>
  <c r="O318" i="13"/>
  <c r="Q318" i="13"/>
  <c r="V318" i="13"/>
  <c r="G322" i="13"/>
  <c r="M322" i="13" s="1"/>
  <c r="I322" i="13"/>
  <c r="K322" i="13"/>
  <c r="O322" i="13"/>
  <c r="Q322" i="13"/>
  <c r="V322" i="13"/>
  <c r="G326" i="13"/>
  <c r="M326" i="13" s="1"/>
  <c r="I326" i="13"/>
  <c r="K326" i="13"/>
  <c r="O326" i="13"/>
  <c r="Q326" i="13"/>
  <c r="V326" i="13"/>
  <c r="G330" i="13"/>
  <c r="M330" i="13" s="1"/>
  <c r="I330" i="13"/>
  <c r="K330" i="13"/>
  <c r="O330" i="13"/>
  <c r="Q330" i="13"/>
  <c r="V330" i="13"/>
  <c r="G334" i="13"/>
  <c r="I334" i="13"/>
  <c r="K334" i="13"/>
  <c r="M334" i="13"/>
  <c r="O334" i="13"/>
  <c r="Q334" i="13"/>
  <c r="V334" i="13"/>
  <c r="G336" i="13"/>
  <c r="M336" i="13" s="1"/>
  <c r="I336" i="13"/>
  <c r="K336" i="13"/>
  <c r="O336" i="13"/>
  <c r="Q336" i="13"/>
  <c r="V336" i="13"/>
  <c r="G338" i="13"/>
  <c r="M338" i="13" s="1"/>
  <c r="I338" i="13"/>
  <c r="K338" i="13"/>
  <c r="O338" i="13"/>
  <c r="Q338" i="13"/>
  <c r="V338" i="13"/>
  <c r="G342" i="13"/>
  <c r="M342" i="13" s="1"/>
  <c r="I342" i="13"/>
  <c r="K342" i="13"/>
  <c r="O342" i="13"/>
  <c r="Q342" i="13"/>
  <c r="V342" i="13"/>
  <c r="G346" i="13"/>
  <c r="M346" i="13" s="1"/>
  <c r="I346" i="13"/>
  <c r="K346" i="13"/>
  <c r="O346" i="13"/>
  <c r="Q346" i="13"/>
  <c r="V346" i="13"/>
  <c r="G348" i="13"/>
  <c r="M348" i="13" s="1"/>
  <c r="I348" i="13"/>
  <c r="K348" i="13"/>
  <c r="O348" i="13"/>
  <c r="Q348" i="13"/>
  <c r="V348" i="13"/>
  <c r="G350" i="13"/>
  <c r="I350" i="13"/>
  <c r="K350" i="13"/>
  <c r="M350" i="13"/>
  <c r="O350" i="13"/>
  <c r="Q350" i="13"/>
  <c r="V350" i="13"/>
  <c r="G353" i="13"/>
  <c r="M353" i="13" s="1"/>
  <c r="I353" i="13"/>
  <c r="K353" i="13"/>
  <c r="O353" i="13"/>
  <c r="Q353" i="13"/>
  <c r="V353" i="13"/>
  <c r="G355" i="13"/>
  <c r="M355" i="13" s="1"/>
  <c r="I355" i="13"/>
  <c r="K355" i="13"/>
  <c r="O355" i="13"/>
  <c r="Q355" i="13"/>
  <c r="V355" i="13"/>
  <c r="G359" i="13"/>
  <c r="M359" i="13" s="1"/>
  <c r="I359" i="13"/>
  <c r="K359" i="13"/>
  <c r="O359" i="13"/>
  <c r="Q359" i="13"/>
  <c r="V359" i="13"/>
  <c r="G363" i="13"/>
  <c r="M363" i="13" s="1"/>
  <c r="I363" i="13"/>
  <c r="K363" i="13"/>
  <c r="O363" i="13"/>
  <c r="Q363" i="13"/>
  <c r="V363" i="13"/>
  <c r="G366" i="13"/>
  <c r="I366" i="13"/>
  <c r="K366" i="13"/>
  <c r="M366" i="13"/>
  <c r="O366" i="13"/>
  <c r="Q366" i="13"/>
  <c r="V366" i="13"/>
  <c r="G372" i="13"/>
  <c r="M372" i="13" s="1"/>
  <c r="I372" i="13"/>
  <c r="K372" i="13"/>
  <c r="O372" i="13"/>
  <c r="Q372" i="13"/>
  <c r="V372" i="13"/>
  <c r="G377" i="13"/>
  <c r="M377" i="13" s="1"/>
  <c r="I377" i="13"/>
  <c r="K377" i="13"/>
  <c r="O377" i="13"/>
  <c r="Q377" i="13"/>
  <c r="V377" i="13"/>
  <c r="G383" i="13"/>
  <c r="M383" i="13" s="1"/>
  <c r="I383" i="13"/>
  <c r="K383" i="13"/>
  <c r="O383" i="13"/>
  <c r="Q383" i="13"/>
  <c r="V383" i="13"/>
  <c r="G389" i="13"/>
  <c r="M389" i="13" s="1"/>
  <c r="I389" i="13"/>
  <c r="K389" i="13"/>
  <c r="O389" i="13"/>
  <c r="Q389" i="13"/>
  <c r="V389" i="13"/>
  <c r="G397" i="13"/>
  <c r="M397" i="13" s="1"/>
  <c r="I397" i="13"/>
  <c r="K397" i="13"/>
  <c r="O397" i="13"/>
  <c r="Q397" i="13"/>
  <c r="V397" i="13"/>
  <c r="G407" i="13"/>
  <c r="I407" i="13"/>
  <c r="K407" i="13"/>
  <c r="M407" i="13"/>
  <c r="O407" i="13"/>
  <c r="Q407" i="13"/>
  <c r="V407" i="13"/>
  <c r="G413" i="13"/>
  <c r="M413" i="13" s="1"/>
  <c r="I413" i="13"/>
  <c r="K413" i="13"/>
  <c r="O413" i="13"/>
  <c r="Q413" i="13"/>
  <c r="V413" i="13"/>
  <c r="G418" i="13"/>
  <c r="M418" i="13" s="1"/>
  <c r="I418" i="13"/>
  <c r="K418" i="13"/>
  <c r="O418" i="13"/>
  <c r="Q418" i="13"/>
  <c r="V418" i="13"/>
  <c r="G423" i="13"/>
  <c r="M423" i="13" s="1"/>
  <c r="I423" i="13"/>
  <c r="K423" i="13"/>
  <c r="O423" i="13"/>
  <c r="Q423" i="13"/>
  <c r="V423" i="13"/>
  <c r="G428" i="13"/>
  <c r="M428" i="13" s="1"/>
  <c r="I428" i="13"/>
  <c r="K428" i="13"/>
  <c r="O428" i="13"/>
  <c r="Q428" i="13"/>
  <c r="V428" i="13"/>
  <c r="G432" i="13"/>
  <c r="M432" i="13" s="1"/>
  <c r="I432" i="13"/>
  <c r="K432" i="13"/>
  <c r="O432" i="13"/>
  <c r="Q432" i="13"/>
  <c r="V432" i="13"/>
  <c r="G436" i="13"/>
  <c r="I436" i="13"/>
  <c r="K436" i="13"/>
  <c r="M436" i="13"/>
  <c r="O436" i="13"/>
  <c r="Q436" i="13"/>
  <c r="V436" i="13"/>
  <c r="G441" i="13"/>
  <c r="M441" i="13" s="1"/>
  <c r="I441" i="13"/>
  <c r="K441" i="13"/>
  <c r="O441" i="13"/>
  <c r="Q441" i="13"/>
  <c r="V441" i="13"/>
  <c r="G448" i="13"/>
  <c r="M448" i="13" s="1"/>
  <c r="I448" i="13"/>
  <c r="K448" i="13"/>
  <c r="O448" i="13"/>
  <c r="Q448" i="13"/>
  <c r="V448" i="13"/>
  <c r="G477" i="13"/>
  <c r="M477" i="13" s="1"/>
  <c r="I477" i="13"/>
  <c r="K477" i="13"/>
  <c r="O477" i="13"/>
  <c r="Q477" i="13"/>
  <c r="V477" i="13"/>
  <c r="G481" i="13"/>
  <c r="I481" i="13"/>
  <c r="K481" i="13"/>
  <c r="M481" i="13"/>
  <c r="O481" i="13"/>
  <c r="Q481" i="13"/>
  <c r="V481" i="13"/>
  <c r="G487" i="13"/>
  <c r="M487" i="13" s="1"/>
  <c r="I487" i="13"/>
  <c r="K487" i="13"/>
  <c r="O487" i="13"/>
  <c r="Q487" i="13"/>
  <c r="V487" i="13"/>
  <c r="G492" i="13"/>
  <c r="M492" i="13" s="1"/>
  <c r="I492" i="13"/>
  <c r="K492" i="13"/>
  <c r="O492" i="13"/>
  <c r="Q492" i="13"/>
  <c r="V492" i="13"/>
  <c r="G499" i="13"/>
  <c r="M499" i="13" s="1"/>
  <c r="I499" i="13"/>
  <c r="K499" i="13"/>
  <c r="O499" i="13"/>
  <c r="Q499" i="13"/>
  <c r="V499" i="13"/>
  <c r="G505" i="13"/>
  <c r="M505" i="13" s="1"/>
  <c r="I505" i="13"/>
  <c r="K505" i="13"/>
  <c r="O505" i="13"/>
  <c r="Q505" i="13"/>
  <c r="V505" i="13"/>
  <c r="G511" i="13"/>
  <c r="M511" i="13" s="1"/>
  <c r="I511" i="13"/>
  <c r="K511" i="13"/>
  <c r="O511" i="13"/>
  <c r="Q511" i="13"/>
  <c r="V511" i="13"/>
  <c r="G518" i="13"/>
  <c r="I518" i="13"/>
  <c r="K518" i="13"/>
  <c r="M518" i="13"/>
  <c r="O518" i="13"/>
  <c r="Q518" i="13"/>
  <c r="V518" i="13"/>
  <c r="G523" i="13"/>
  <c r="M523" i="13" s="1"/>
  <c r="I523" i="13"/>
  <c r="K523" i="13"/>
  <c r="O523" i="13"/>
  <c r="Q523" i="13"/>
  <c r="V523" i="13"/>
  <c r="G529" i="13"/>
  <c r="M529" i="13" s="1"/>
  <c r="I529" i="13"/>
  <c r="K529" i="13"/>
  <c r="O529" i="13"/>
  <c r="Q529" i="13"/>
  <c r="V529" i="13"/>
  <c r="G534" i="13"/>
  <c r="M534" i="13" s="1"/>
  <c r="I534" i="13"/>
  <c r="K534" i="13"/>
  <c r="O534" i="13"/>
  <c r="Q534" i="13"/>
  <c r="V534" i="13"/>
  <c r="G539" i="13"/>
  <c r="M539" i="13" s="1"/>
  <c r="I539" i="13"/>
  <c r="K539" i="13"/>
  <c r="O539" i="13"/>
  <c r="Q539" i="13"/>
  <c r="V539" i="13"/>
  <c r="G548" i="13"/>
  <c r="M548" i="13" s="1"/>
  <c r="I548" i="13"/>
  <c r="K548" i="13"/>
  <c r="O548" i="13"/>
  <c r="Q548" i="13"/>
  <c r="V548" i="13"/>
  <c r="G552" i="13"/>
  <c r="I552" i="13"/>
  <c r="K552" i="13"/>
  <c r="M552" i="13"/>
  <c r="O552" i="13"/>
  <c r="Q552" i="13"/>
  <c r="V552" i="13"/>
  <c r="G557" i="13"/>
  <c r="M557" i="13" s="1"/>
  <c r="I557" i="13"/>
  <c r="K557" i="13"/>
  <c r="O557" i="13"/>
  <c r="Q557" i="13"/>
  <c r="V557" i="13"/>
  <c r="G565" i="13"/>
  <c r="M565" i="13" s="1"/>
  <c r="I565" i="13"/>
  <c r="K565" i="13"/>
  <c r="O565" i="13"/>
  <c r="Q565" i="13"/>
  <c r="V565" i="13"/>
  <c r="G576" i="13"/>
  <c r="M576" i="13" s="1"/>
  <c r="I576" i="13"/>
  <c r="K576" i="13"/>
  <c r="O576" i="13"/>
  <c r="Q576" i="13"/>
  <c r="V576" i="13"/>
  <c r="G582" i="13"/>
  <c r="I582" i="13"/>
  <c r="K582" i="13"/>
  <c r="M582" i="13"/>
  <c r="O582" i="13"/>
  <c r="Q582" i="13"/>
  <c r="V582" i="13"/>
  <c r="O584" i="13"/>
  <c r="V584" i="13"/>
  <c r="G585" i="13"/>
  <c r="M585" i="13" s="1"/>
  <c r="M584" i="13" s="1"/>
  <c r="I585" i="13"/>
  <c r="I584" i="13" s="1"/>
  <c r="K585" i="13"/>
  <c r="K584" i="13" s="1"/>
  <c r="O585" i="13"/>
  <c r="Q585" i="13"/>
  <c r="Q584" i="13" s="1"/>
  <c r="V585" i="13"/>
  <c r="V592" i="13"/>
  <c r="G593" i="13"/>
  <c r="M593" i="13" s="1"/>
  <c r="I593" i="13"/>
  <c r="K593" i="13"/>
  <c r="O593" i="13"/>
  <c r="Q593" i="13"/>
  <c r="V593" i="13"/>
  <c r="G595" i="13"/>
  <c r="M595" i="13" s="1"/>
  <c r="I595" i="13"/>
  <c r="K595" i="13"/>
  <c r="O595" i="13"/>
  <c r="O592" i="13" s="1"/>
  <c r="Q595" i="13"/>
  <c r="V595" i="13"/>
  <c r="G597" i="13"/>
  <c r="I597" i="13"/>
  <c r="K597" i="13"/>
  <c r="M597" i="13"/>
  <c r="O597" i="13"/>
  <c r="Q597" i="13"/>
  <c r="V597" i="13"/>
  <c r="G600" i="13"/>
  <c r="I600" i="13"/>
  <c r="K600" i="13"/>
  <c r="M600" i="13"/>
  <c r="O600" i="13"/>
  <c r="O599" i="13" s="1"/>
  <c r="Q600" i="13"/>
  <c r="V600" i="13"/>
  <c r="G611" i="13"/>
  <c r="M611" i="13" s="1"/>
  <c r="I611" i="13"/>
  <c r="K611" i="13"/>
  <c r="O611" i="13"/>
  <c r="Q611" i="13"/>
  <c r="V611" i="13"/>
  <c r="V599" i="13" s="1"/>
  <c r="G615" i="13"/>
  <c r="I615" i="13"/>
  <c r="K615" i="13"/>
  <c r="K614" i="13" s="1"/>
  <c r="O615" i="13"/>
  <c r="Q615" i="13"/>
  <c r="V615" i="13"/>
  <c r="V614" i="13" s="1"/>
  <c r="G621" i="13"/>
  <c r="M621" i="13" s="1"/>
  <c r="I621" i="13"/>
  <c r="I614" i="13" s="1"/>
  <c r="K621" i="13"/>
  <c r="O621" i="13"/>
  <c r="Q621" i="13"/>
  <c r="Q614" i="13" s="1"/>
  <c r="V621" i="13"/>
  <c r="G625" i="13"/>
  <c r="M625" i="13" s="1"/>
  <c r="I625" i="13"/>
  <c r="K625" i="13"/>
  <c r="O625" i="13"/>
  <c r="Q625" i="13"/>
  <c r="V625" i="13"/>
  <c r="G637" i="13"/>
  <c r="M637" i="13" s="1"/>
  <c r="I637" i="13"/>
  <c r="K637" i="13"/>
  <c r="O637" i="13"/>
  <c r="O624" i="13" s="1"/>
  <c r="Q637" i="13"/>
  <c r="V637" i="13"/>
  <c r="G649" i="13"/>
  <c r="I649" i="13"/>
  <c r="K649" i="13"/>
  <c r="M649" i="13"/>
  <c r="O649" i="13"/>
  <c r="Q649" i="13"/>
  <c r="V649" i="13"/>
  <c r="G654" i="13"/>
  <c r="M654" i="13" s="1"/>
  <c r="I654" i="13"/>
  <c r="K654" i="13"/>
  <c r="O654" i="13"/>
  <c r="Q654" i="13"/>
  <c r="V654" i="13"/>
  <c r="G660" i="13"/>
  <c r="M660" i="13" s="1"/>
  <c r="I660" i="13"/>
  <c r="K660" i="13"/>
  <c r="O660" i="13"/>
  <c r="Q660" i="13"/>
  <c r="V660" i="13"/>
  <c r="G672" i="13"/>
  <c r="M672" i="13" s="1"/>
  <c r="I672" i="13"/>
  <c r="K672" i="13"/>
  <c r="O672" i="13"/>
  <c r="Q672" i="13"/>
  <c r="V672" i="13"/>
  <c r="G676" i="13"/>
  <c r="I676" i="13"/>
  <c r="K676" i="13"/>
  <c r="K675" i="13" s="1"/>
  <c r="O676" i="13"/>
  <c r="O675" i="13" s="1"/>
  <c r="Q676" i="13"/>
  <c r="V676" i="13"/>
  <c r="V675" i="13" s="1"/>
  <c r="G682" i="13"/>
  <c r="I682" i="13"/>
  <c r="K682" i="13"/>
  <c r="M682" i="13"/>
  <c r="O682" i="13"/>
  <c r="Q682" i="13"/>
  <c r="Q675" i="13" s="1"/>
  <c r="V682" i="13"/>
  <c r="G689" i="13"/>
  <c r="M689" i="13" s="1"/>
  <c r="I689" i="13"/>
  <c r="K689" i="13"/>
  <c r="O689" i="13"/>
  <c r="Q689" i="13"/>
  <c r="Q688" i="13" s="1"/>
  <c r="V689" i="13"/>
  <c r="G691" i="13"/>
  <c r="M691" i="13" s="1"/>
  <c r="I691" i="13"/>
  <c r="K691" i="13"/>
  <c r="K688" i="13" s="1"/>
  <c r="O691" i="13"/>
  <c r="Q691" i="13"/>
  <c r="V691" i="13"/>
  <c r="G693" i="13"/>
  <c r="M693" i="13" s="1"/>
  <c r="I693" i="13"/>
  <c r="K693" i="13"/>
  <c r="O693" i="13"/>
  <c r="Q693" i="13"/>
  <c r="V693" i="13"/>
  <c r="G697" i="13"/>
  <c r="M697" i="13" s="1"/>
  <c r="I697" i="13"/>
  <c r="I696" i="13" s="1"/>
  <c r="K697" i="13"/>
  <c r="O697" i="13"/>
  <c r="Q697" i="13"/>
  <c r="V697" i="13"/>
  <c r="G699" i="13"/>
  <c r="M699" i="13" s="1"/>
  <c r="I699" i="13"/>
  <c r="K699" i="13"/>
  <c r="O699" i="13"/>
  <c r="O696" i="13" s="1"/>
  <c r="Q699" i="13"/>
  <c r="V699" i="13"/>
  <c r="G701" i="13"/>
  <c r="I701" i="13"/>
  <c r="K701" i="13"/>
  <c r="M701" i="13"/>
  <c r="O701" i="13"/>
  <c r="Q701" i="13"/>
  <c r="V701" i="13"/>
  <c r="G703" i="13"/>
  <c r="M703" i="13" s="1"/>
  <c r="I703" i="13"/>
  <c r="K703" i="13"/>
  <c r="O703" i="13"/>
  <c r="Q703" i="13"/>
  <c r="V703" i="13"/>
  <c r="G706" i="13"/>
  <c r="G705" i="13" s="1"/>
  <c r="I706" i="13"/>
  <c r="K706" i="13"/>
  <c r="O706" i="13"/>
  <c r="Q706" i="13"/>
  <c r="V706" i="13"/>
  <c r="G708" i="13"/>
  <c r="M708" i="13" s="1"/>
  <c r="I708" i="13"/>
  <c r="K708" i="13"/>
  <c r="O708" i="13"/>
  <c r="Q708" i="13"/>
  <c r="V708" i="13"/>
  <c r="G710" i="13"/>
  <c r="M710" i="13" s="1"/>
  <c r="I710" i="13"/>
  <c r="K710" i="13"/>
  <c r="O710" i="13"/>
  <c r="Q710" i="13"/>
  <c r="V710" i="13"/>
  <c r="G712" i="13"/>
  <c r="I712" i="13"/>
  <c r="K712" i="13"/>
  <c r="M712" i="13"/>
  <c r="O712" i="13"/>
  <c r="Q712" i="13"/>
  <c r="V712" i="13"/>
  <c r="G714" i="13"/>
  <c r="M714" i="13" s="1"/>
  <c r="I714" i="13"/>
  <c r="K714" i="13"/>
  <c r="O714" i="13"/>
  <c r="Q714" i="13"/>
  <c r="V714" i="13"/>
  <c r="G716" i="13"/>
  <c r="M716" i="13" s="1"/>
  <c r="I716" i="13"/>
  <c r="K716" i="13"/>
  <c r="O716" i="13"/>
  <c r="Q716" i="13"/>
  <c r="V716" i="13"/>
  <c r="G718" i="13"/>
  <c r="M718" i="13" s="1"/>
  <c r="I718" i="13"/>
  <c r="K718" i="13"/>
  <c r="O718" i="13"/>
  <c r="Q718" i="13"/>
  <c r="V718" i="13"/>
  <c r="G720" i="13"/>
  <c r="I720" i="13"/>
  <c r="K720" i="13"/>
  <c r="M720" i="13"/>
  <c r="O720" i="13"/>
  <c r="Q720" i="13"/>
  <c r="V720" i="13"/>
  <c r="G722" i="13"/>
  <c r="M722" i="13" s="1"/>
  <c r="I722" i="13"/>
  <c r="K722" i="13"/>
  <c r="O722" i="13"/>
  <c r="Q722" i="13"/>
  <c r="V722" i="13"/>
  <c r="G724" i="13"/>
  <c r="M724" i="13" s="1"/>
  <c r="I724" i="13"/>
  <c r="K724" i="13"/>
  <c r="O724" i="13"/>
  <c r="Q724" i="13"/>
  <c r="V724" i="13"/>
  <c r="G726" i="13"/>
  <c r="M726" i="13" s="1"/>
  <c r="I726" i="13"/>
  <c r="K726" i="13"/>
  <c r="O726" i="13"/>
  <c r="Q726" i="13"/>
  <c r="V726" i="13"/>
  <c r="G730" i="13"/>
  <c r="G729" i="13" s="1"/>
  <c r="I730" i="13"/>
  <c r="K730" i="13"/>
  <c r="O730" i="13"/>
  <c r="Q730" i="13"/>
  <c r="V730" i="13"/>
  <c r="G736" i="13"/>
  <c r="I736" i="13"/>
  <c r="K736" i="13"/>
  <c r="M736" i="13"/>
  <c r="O736" i="13"/>
  <c r="Q736" i="13"/>
  <c r="V736" i="13"/>
  <c r="G741" i="13"/>
  <c r="M741" i="13" s="1"/>
  <c r="I741" i="13"/>
  <c r="K741" i="13"/>
  <c r="O741" i="13"/>
  <c r="Q741" i="13"/>
  <c r="V741" i="13"/>
  <c r="G745" i="13"/>
  <c r="I745" i="13"/>
  <c r="K745" i="13"/>
  <c r="O745" i="13"/>
  <c r="O744" i="13" s="1"/>
  <c r="Q745" i="13"/>
  <c r="V745" i="13"/>
  <c r="V744" i="13" s="1"/>
  <c r="G747" i="13"/>
  <c r="M747" i="13" s="1"/>
  <c r="I747" i="13"/>
  <c r="K747" i="13"/>
  <c r="O747" i="13"/>
  <c r="Q747" i="13"/>
  <c r="V747" i="13"/>
  <c r="G750" i="13"/>
  <c r="M750" i="13" s="1"/>
  <c r="I750" i="13"/>
  <c r="I749" i="13" s="1"/>
  <c r="K750" i="13"/>
  <c r="O750" i="13"/>
  <c r="Q750" i="13"/>
  <c r="V750" i="13"/>
  <c r="G752" i="13"/>
  <c r="M752" i="13" s="1"/>
  <c r="I752" i="13"/>
  <c r="K752" i="13"/>
  <c r="K749" i="13" s="1"/>
  <c r="O752" i="13"/>
  <c r="Q752" i="13"/>
  <c r="V752" i="13"/>
  <c r="G754" i="13"/>
  <c r="I754" i="13"/>
  <c r="K754" i="13"/>
  <c r="M754" i="13"/>
  <c r="O754" i="13"/>
  <c r="Q754" i="13"/>
  <c r="V754" i="13"/>
  <c r="G756" i="13"/>
  <c r="M756" i="13" s="1"/>
  <c r="I756" i="13"/>
  <c r="K756" i="13"/>
  <c r="O756" i="13"/>
  <c r="Q756" i="13"/>
  <c r="V756" i="13"/>
  <c r="G759" i="13"/>
  <c r="I759" i="13"/>
  <c r="K759" i="13"/>
  <c r="M759" i="13"/>
  <c r="O759" i="13"/>
  <c r="Q759" i="13"/>
  <c r="V759" i="13"/>
  <c r="G776" i="13"/>
  <c r="M776" i="13" s="1"/>
  <c r="I776" i="13"/>
  <c r="K776" i="13"/>
  <c r="O776" i="13"/>
  <c r="Q776" i="13"/>
  <c r="V776" i="13"/>
  <c r="G792" i="13"/>
  <c r="I792" i="13"/>
  <c r="K792" i="13"/>
  <c r="O792" i="13"/>
  <c r="Q792" i="13"/>
  <c r="V792" i="13"/>
  <c r="G801" i="13"/>
  <c r="I801" i="13"/>
  <c r="K801" i="13"/>
  <c r="M801" i="13"/>
  <c r="O801" i="13"/>
  <c r="Q801" i="13"/>
  <c r="V801" i="13"/>
  <c r="G810" i="13"/>
  <c r="M810" i="13" s="1"/>
  <c r="I810" i="13"/>
  <c r="K810" i="13"/>
  <c r="O810" i="13"/>
  <c r="Q810" i="13"/>
  <c r="V810" i="13"/>
  <c r="G822" i="13"/>
  <c r="M822" i="13" s="1"/>
  <c r="I822" i="13"/>
  <c r="K822" i="13"/>
  <c r="O822" i="13"/>
  <c r="Q822" i="13"/>
  <c r="V822" i="13"/>
  <c r="G830" i="13"/>
  <c r="M830" i="13" s="1"/>
  <c r="I830" i="13"/>
  <c r="K830" i="13"/>
  <c r="O830" i="13"/>
  <c r="Q830" i="13"/>
  <c r="V830" i="13"/>
  <c r="G841" i="13"/>
  <c r="M841" i="13" s="1"/>
  <c r="I841" i="13"/>
  <c r="K841" i="13"/>
  <c r="O841" i="13"/>
  <c r="Q841" i="13"/>
  <c r="V841" i="13"/>
  <c r="G850" i="13"/>
  <c r="M850" i="13" s="1"/>
  <c r="I850" i="13"/>
  <c r="K850" i="13"/>
  <c r="O850" i="13"/>
  <c r="Q850" i="13"/>
  <c r="V850" i="13"/>
  <c r="G861" i="13"/>
  <c r="I861" i="13"/>
  <c r="K861" i="13"/>
  <c r="M861" i="13"/>
  <c r="O861" i="13"/>
  <c r="Q861" i="13"/>
  <c r="V861" i="13"/>
  <c r="G872" i="13"/>
  <c r="M872" i="13" s="1"/>
  <c r="I872" i="13"/>
  <c r="K872" i="13"/>
  <c r="O872" i="13"/>
  <c r="Q872" i="13"/>
  <c r="V872" i="13"/>
  <c r="G876" i="13"/>
  <c r="I876" i="13"/>
  <c r="K876" i="13"/>
  <c r="O876" i="13"/>
  <c r="Q876" i="13"/>
  <c r="V876" i="13"/>
  <c r="G880" i="13"/>
  <c r="M880" i="13" s="1"/>
  <c r="I880" i="13"/>
  <c r="I875" i="13" s="1"/>
  <c r="K880" i="13"/>
  <c r="O880" i="13"/>
  <c r="Q880" i="13"/>
  <c r="V880" i="13"/>
  <c r="G885" i="13"/>
  <c r="M885" i="13" s="1"/>
  <c r="I885" i="13"/>
  <c r="K885" i="13"/>
  <c r="O885" i="13"/>
  <c r="Q885" i="13"/>
  <c r="V885" i="13"/>
  <c r="G889" i="13"/>
  <c r="I889" i="13"/>
  <c r="K889" i="13"/>
  <c r="M889" i="13"/>
  <c r="O889" i="13"/>
  <c r="Q889" i="13"/>
  <c r="V889" i="13"/>
  <c r="G908" i="13"/>
  <c r="M908" i="13" s="1"/>
  <c r="I908" i="13"/>
  <c r="K908" i="13"/>
  <c r="O908" i="13"/>
  <c r="Q908" i="13"/>
  <c r="V908" i="13"/>
  <c r="G912" i="13"/>
  <c r="I912" i="13"/>
  <c r="K912" i="13"/>
  <c r="M912" i="13"/>
  <c r="O912" i="13"/>
  <c r="Q912" i="13"/>
  <c r="V912" i="13"/>
  <c r="G916" i="13"/>
  <c r="M916" i="13" s="1"/>
  <c r="I916" i="13"/>
  <c r="K916" i="13"/>
  <c r="O916" i="13"/>
  <c r="Q916" i="13"/>
  <c r="V916" i="13"/>
  <c r="I918" i="13"/>
  <c r="Q918" i="13"/>
  <c r="G919" i="13"/>
  <c r="I919" i="13"/>
  <c r="K919" i="13"/>
  <c r="K918" i="13" s="1"/>
  <c r="O919" i="13"/>
  <c r="O918" i="13" s="1"/>
  <c r="Q919" i="13"/>
  <c r="V919" i="13"/>
  <c r="V918" i="13" s="1"/>
  <c r="G927" i="13"/>
  <c r="G926" i="13" s="1"/>
  <c r="I927" i="13"/>
  <c r="K927" i="13"/>
  <c r="K926" i="13" s="1"/>
  <c r="O927" i="13"/>
  <c r="Q927" i="13"/>
  <c r="V927" i="13"/>
  <c r="V926" i="13" s="1"/>
  <c r="G966" i="13"/>
  <c r="I966" i="13"/>
  <c r="K966" i="13"/>
  <c r="M966" i="13"/>
  <c r="O966" i="13"/>
  <c r="Q966" i="13"/>
  <c r="V966" i="13"/>
  <c r="G972" i="13"/>
  <c r="I972" i="13"/>
  <c r="K972" i="13"/>
  <c r="M972" i="13"/>
  <c r="O972" i="13"/>
  <c r="Q972" i="13"/>
  <c r="V972" i="13"/>
  <c r="G974" i="13"/>
  <c r="M974" i="13" s="1"/>
  <c r="I974" i="13"/>
  <c r="K974" i="13"/>
  <c r="O974" i="13"/>
  <c r="Q974" i="13"/>
  <c r="V974" i="13"/>
  <c r="V971" i="13" s="1"/>
  <c r="G976" i="13"/>
  <c r="M976" i="13" s="1"/>
  <c r="I976" i="13"/>
  <c r="K976" i="13"/>
  <c r="O976" i="13"/>
  <c r="Q976" i="13"/>
  <c r="V976" i="13"/>
  <c r="G978" i="13"/>
  <c r="M978" i="13" s="1"/>
  <c r="I978" i="13"/>
  <c r="K978" i="13"/>
  <c r="O978" i="13"/>
  <c r="Q978" i="13"/>
  <c r="V978" i="13"/>
  <c r="G980" i="13"/>
  <c r="I980" i="13"/>
  <c r="K980" i="13"/>
  <c r="M980" i="13"/>
  <c r="O980" i="13"/>
  <c r="Q980" i="13"/>
  <c r="V980" i="13"/>
  <c r="G982" i="13"/>
  <c r="M982" i="13" s="1"/>
  <c r="I982" i="13"/>
  <c r="K982" i="13"/>
  <c r="O982" i="13"/>
  <c r="Q982" i="13"/>
  <c r="V982" i="13"/>
  <c r="G985" i="13"/>
  <c r="I985" i="13"/>
  <c r="K985" i="13"/>
  <c r="O985" i="13"/>
  <c r="Q985" i="13"/>
  <c r="V985" i="13"/>
  <c r="G995" i="13"/>
  <c r="M995" i="13" s="1"/>
  <c r="I995" i="13"/>
  <c r="K995" i="13"/>
  <c r="O995" i="13"/>
  <c r="Q995" i="13"/>
  <c r="V995" i="13"/>
  <c r="G1001" i="13"/>
  <c r="M1001" i="13" s="1"/>
  <c r="I1001" i="13"/>
  <c r="K1001" i="13"/>
  <c r="O1001" i="13"/>
  <c r="Q1001" i="13"/>
  <c r="V1001" i="13"/>
  <c r="G1006" i="13"/>
  <c r="I1006" i="13"/>
  <c r="K1006" i="13"/>
  <c r="M1006" i="13"/>
  <c r="O1006" i="13"/>
  <c r="Q1006" i="13"/>
  <c r="V1006" i="13"/>
  <c r="G1012" i="13"/>
  <c r="M1012" i="13" s="1"/>
  <c r="I1012" i="13"/>
  <c r="K1012" i="13"/>
  <c r="O1012" i="13"/>
  <c r="Q1012" i="13"/>
  <c r="V1012" i="13"/>
  <c r="G1017" i="13"/>
  <c r="M1017" i="13" s="1"/>
  <c r="I1017" i="13"/>
  <c r="K1017" i="13"/>
  <c r="O1017" i="13"/>
  <c r="Q1017" i="13"/>
  <c r="V1017" i="13"/>
  <c r="AE1023" i="13"/>
  <c r="F43" i="1" s="1"/>
  <c r="BA50" i="12"/>
  <c r="BA47" i="12"/>
  <c r="BA44" i="12"/>
  <c r="BA33" i="12"/>
  <c r="BA32" i="12"/>
  <c r="BA31" i="12"/>
  <c r="BA30" i="12"/>
  <c r="BA27" i="12"/>
  <c r="BA24" i="12"/>
  <c r="BA20" i="12"/>
  <c r="BA19" i="12"/>
  <c r="BA16" i="12"/>
  <c r="BA13" i="12"/>
  <c r="BA10" i="12"/>
  <c r="G9" i="12"/>
  <c r="M9" i="12" s="1"/>
  <c r="I9" i="12"/>
  <c r="K9" i="12"/>
  <c r="O9" i="12"/>
  <c r="Q9" i="12"/>
  <c r="V9" i="12"/>
  <c r="G12" i="12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3" i="12"/>
  <c r="M23" i="12" s="1"/>
  <c r="I23" i="12"/>
  <c r="K23" i="12"/>
  <c r="O23" i="12"/>
  <c r="Q23" i="12"/>
  <c r="V23" i="12"/>
  <c r="G37" i="12"/>
  <c r="M37" i="12" s="1"/>
  <c r="I37" i="12"/>
  <c r="K37" i="12"/>
  <c r="O37" i="12"/>
  <c r="Q37" i="12"/>
  <c r="V37" i="12"/>
  <c r="G40" i="12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AE61" i="12"/>
  <c r="H40" i="1"/>
  <c r="I39" i="12" l="1"/>
  <c r="I302" i="13"/>
  <c r="K174" i="13"/>
  <c r="I174" i="13"/>
  <c r="V111" i="13"/>
  <c r="O17" i="13"/>
  <c r="G8" i="13"/>
  <c r="Q261" i="14"/>
  <c r="Q63" i="15"/>
  <c r="V19" i="15"/>
  <c r="Q17" i="17"/>
  <c r="O17" i="17"/>
  <c r="Q8" i="18"/>
  <c r="V722" i="22"/>
  <c r="G17" i="35"/>
  <c r="I159" i="1" s="1"/>
  <c r="M18" i="35"/>
  <c r="M17" i="35" s="1"/>
  <c r="Q8" i="14"/>
  <c r="K243" i="22"/>
  <c r="O365" i="13"/>
  <c r="V8" i="12"/>
  <c r="O261" i="13"/>
  <c r="O40" i="15"/>
  <c r="I8" i="15"/>
  <c r="O91" i="23"/>
  <c r="M9" i="29"/>
  <c r="AF60" i="29"/>
  <c r="G60" i="1" s="1"/>
  <c r="H60" i="1" s="1"/>
  <c r="I60" i="1" s="1"/>
  <c r="Q984" i="13"/>
  <c r="O984" i="13"/>
  <c r="O971" i="13"/>
  <c r="I926" i="13"/>
  <c r="Q744" i="13"/>
  <c r="V705" i="13"/>
  <c r="G675" i="13"/>
  <c r="I137" i="1" s="1"/>
  <c r="K599" i="13"/>
  <c r="I599" i="13"/>
  <c r="Q592" i="13"/>
  <c r="V261" i="13"/>
  <c r="K261" i="13"/>
  <c r="G174" i="13"/>
  <c r="I116" i="1" s="1"/>
  <c r="Q111" i="13"/>
  <c r="O111" i="13"/>
  <c r="V344" i="14"/>
  <c r="O8" i="14"/>
  <c r="K92" i="15"/>
  <c r="K8" i="15"/>
  <c r="M68" i="19"/>
  <c r="M63" i="19" s="1"/>
  <c r="G63" i="19"/>
  <c r="I126" i="1" s="1"/>
  <c r="Q8" i="19"/>
  <c r="G24" i="20"/>
  <c r="I157" i="1" s="1"/>
  <c r="M25" i="20"/>
  <c r="M457" i="22"/>
  <c r="M456" i="22" s="1"/>
  <c r="G456" i="22"/>
  <c r="O134" i="23"/>
  <c r="V47" i="24"/>
  <c r="M21" i="24"/>
  <c r="V8" i="28"/>
  <c r="K64" i="20"/>
  <c r="Q8" i="12"/>
  <c r="V984" i="13"/>
  <c r="I705" i="13"/>
  <c r="F42" i="1"/>
  <c r="F41" i="1"/>
  <c r="F39" i="1"/>
  <c r="V39" i="12"/>
  <c r="I729" i="13"/>
  <c r="V688" i="13"/>
  <c r="K365" i="13"/>
  <c r="M50" i="22"/>
  <c r="AF761" i="22"/>
  <c r="G53" i="1" s="1"/>
  <c r="H53" i="1" s="1"/>
  <c r="I53" i="1" s="1"/>
  <c r="Q39" i="12"/>
  <c r="O39" i="12"/>
  <c r="O8" i="12"/>
  <c r="K984" i="13"/>
  <c r="K971" i="13"/>
  <c r="I971" i="13"/>
  <c r="Q875" i="13"/>
  <c r="V775" i="13"/>
  <c r="Q749" i="13"/>
  <c r="K744" i="13"/>
  <c r="V729" i="13"/>
  <c r="O688" i="13"/>
  <c r="I675" i="13"/>
  <c r="O614" i="13"/>
  <c r="G599" i="13"/>
  <c r="G584" i="13"/>
  <c r="I122" i="1" s="1"/>
  <c r="K111" i="13"/>
  <c r="G17" i="13"/>
  <c r="O261" i="14"/>
  <c r="Q96" i="14"/>
  <c r="O63" i="15"/>
  <c r="AF256" i="16"/>
  <c r="G46" i="1" s="1"/>
  <c r="H46" i="1" s="1"/>
  <c r="I46" i="1" s="1"/>
  <c r="V8" i="21"/>
  <c r="I96" i="14"/>
  <c r="K261" i="14"/>
  <c r="I261" i="14"/>
  <c r="V96" i="14"/>
  <c r="K63" i="15"/>
  <c r="I63" i="15"/>
  <c r="V63" i="17"/>
  <c r="M162" i="18"/>
  <c r="M161" i="18" s="1"/>
  <c r="G161" i="18"/>
  <c r="I179" i="1" s="1"/>
  <c r="K81" i="18"/>
  <c r="V39" i="21"/>
  <c r="O66" i="24"/>
  <c r="Q971" i="13"/>
  <c r="M28" i="31"/>
  <c r="AF1054" i="31"/>
  <c r="G63" i="1" s="1"/>
  <c r="H63" i="1" s="1"/>
  <c r="I63" i="1" s="1"/>
  <c r="AF61" i="12"/>
  <c r="I624" i="13"/>
  <c r="V365" i="13"/>
  <c r="I17" i="13"/>
  <c r="V749" i="13"/>
  <c r="Q705" i="13"/>
  <c r="O705" i="13"/>
  <c r="Q696" i="13"/>
  <c r="I688" i="13"/>
  <c r="Q624" i="13"/>
  <c r="Q302" i="13"/>
  <c r="Q174" i="13"/>
  <c r="AF368" i="14"/>
  <c r="G44" i="1" s="1"/>
  <c r="H44" i="1" s="1"/>
  <c r="I44" i="1" s="1"/>
  <c r="G984" i="13"/>
  <c r="O775" i="13"/>
  <c r="G744" i="13"/>
  <c r="Q729" i="13"/>
  <c r="O729" i="13"/>
  <c r="K705" i="13"/>
  <c r="V696" i="13"/>
  <c r="V624" i="13"/>
  <c r="V174" i="13"/>
  <c r="G111" i="13"/>
  <c r="Q17" i="13"/>
  <c r="G11" i="13"/>
  <c r="Q357" i="14"/>
  <c r="K344" i="14"/>
  <c r="I344" i="14"/>
  <c r="AF115" i="15"/>
  <c r="G45" i="1" s="1"/>
  <c r="H45" i="1" s="1"/>
  <c r="I45" i="1" s="1"/>
  <c r="O8" i="16"/>
  <c r="K58" i="17"/>
  <c r="AF221" i="18"/>
  <c r="G48" i="1" s="1"/>
  <c r="H48" i="1" s="1"/>
  <c r="I48" i="1" s="1"/>
  <c r="K167" i="18"/>
  <c r="G37" i="20"/>
  <c r="I166" i="1" s="1"/>
  <c r="M38" i="20"/>
  <c r="O305" i="22"/>
  <c r="I305" i="22"/>
  <c r="M29" i="25"/>
  <c r="AF181" i="25"/>
  <c r="G56" i="1" s="1"/>
  <c r="H56" i="1" s="1"/>
  <c r="I56" i="1" s="1"/>
  <c r="O8" i="25"/>
  <c r="K96" i="14"/>
  <c r="G52" i="1"/>
  <c r="K696" i="13"/>
  <c r="K624" i="13"/>
  <c r="K17" i="13"/>
  <c r="V261" i="14"/>
  <c r="K39" i="12"/>
  <c r="K8" i="12"/>
  <c r="I8" i="12"/>
  <c r="G39" i="12"/>
  <c r="G8" i="12"/>
  <c r="I984" i="13"/>
  <c r="Q926" i="13"/>
  <c r="O926" i="13"/>
  <c r="K775" i="13"/>
  <c r="O749" i="13"/>
  <c r="I744" i="13"/>
  <c r="K729" i="13"/>
  <c r="G614" i="13"/>
  <c r="I128" i="1" s="1"/>
  <c r="Q599" i="13"/>
  <c r="K592" i="13"/>
  <c r="I592" i="13"/>
  <c r="I117" i="1"/>
  <c r="I111" i="13"/>
  <c r="V17" i="13"/>
  <c r="V357" i="14"/>
  <c r="O96" i="14"/>
  <c r="O99" i="15"/>
  <c r="Q92" i="19"/>
  <c r="F51" i="1"/>
  <c r="F52" i="1"/>
  <c r="H52" i="1" s="1"/>
  <c r="I52" i="1" s="1"/>
  <c r="K305" i="22"/>
  <c r="I243" i="22"/>
  <c r="K201" i="23"/>
  <c r="M9" i="23"/>
  <c r="AF212" i="23"/>
  <c r="G54" i="1" s="1"/>
  <c r="H54" i="1" s="1"/>
  <c r="I54" i="1" s="1"/>
  <c r="M9" i="26"/>
  <c r="AF90" i="26"/>
  <c r="G57" i="1" s="1"/>
  <c r="H57" i="1" s="1"/>
  <c r="I57" i="1" s="1"/>
  <c r="I8" i="27"/>
  <c r="AF64" i="28"/>
  <c r="G59" i="1" s="1"/>
  <c r="H59" i="1" s="1"/>
  <c r="I59" i="1" s="1"/>
  <c r="K8" i="14"/>
  <c r="I8" i="14"/>
  <c r="K99" i="15"/>
  <c r="V92" i="15"/>
  <c r="K40" i="15"/>
  <c r="V8" i="15"/>
  <c r="K8" i="16"/>
  <c r="I8" i="16"/>
  <c r="V83" i="17"/>
  <c r="G73" i="17"/>
  <c r="I196" i="1" s="1"/>
  <c r="Q63" i="17"/>
  <c r="O63" i="17"/>
  <c r="K17" i="17"/>
  <c r="V8" i="17"/>
  <c r="I194" i="18"/>
  <c r="V183" i="18"/>
  <c r="I81" i="18"/>
  <c r="V8" i="18"/>
  <c r="V92" i="19"/>
  <c r="Q73" i="19"/>
  <c r="V8" i="19"/>
  <c r="AF78" i="20"/>
  <c r="G50" i="1" s="1"/>
  <c r="H50" i="1" s="1"/>
  <c r="I50" i="1" s="1"/>
  <c r="G64" i="20"/>
  <c r="I185" i="1" s="1"/>
  <c r="O55" i="20"/>
  <c r="Q39" i="21"/>
  <c r="O39" i="21"/>
  <c r="O8" i="21"/>
  <c r="O722" i="22"/>
  <c r="K700" i="22"/>
  <c r="O659" i="22"/>
  <c r="Q565" i="22"/>
  <c r="O565" i="22"/>
  <c r="V539" i="22"/>
  <c r="Q527" i="22"/>
  <c r="K514" i="22"/>
  <c r="Q209" i="22"/>
  <c r="G204" i="22"/>
  <c r="K149" i="22"/>
  <c r="I149" i="22"/>
  <c r="V96" i="22"/>
  <c r="V17" i="22"/>
  <c r="G8" i="23"/>
  <c r="K66" i="24"/>
  <c r="I66" i="24"/>
  <c r="G30" i="24"/>
  <c r="K21" i="24"/>
  <c r="G65" i="27"/>
  <c r="M66" i="27"/>
  <c r="M65" i="27" s="1"/>
  <c r="V47" i="29"/>
  <c r="K22" i="29"/>
  <c r="M9" i="30"/>
  <c r="G25" i="33"/>
  <c r="AF138" i="33"/>
  <c r="G65" i="1" s="1"/>
  <c r="H65" i="1" s="1"/>
  <c r="I65" i="1" s="1"/>
  <c r="I8" i="34"/>
  <c r="I99" i="15"/>
  <c r="Q92" i="15"/>
  <c r="I40" i="15"/>
  <c r="O19" i="15"/>
  <c r="I73" i="17"/>
  <c r="K63" i="17"/>
  <c r="G167" i="18"/>
  <c r="I192" i="1" s="1"/>
  <c r="G81" i="18"/>
  <c r="I133" i="1" s="1"/>
  <c r="V73" i="19"/>
  <c r="I64" i="20"/>
  <c r="K55" i="20"/>
  <c r="I55" i="20"/>
  <c r="O44" i="20"/>
  <c r="V37" i="20"/>
  <c r="Q24" i="20"/>
  <c r="O8" i="20"/>
  <c r="K39" i="21"/>
  <c r="K8" i="21"/>
  <c r="I8" i="21"/>
  <c r="K722" i="22"/>
  <c r="I722" i="22"/>
  <c r="Q713" i="22"/>
  <c r="O713" i="22"/>
  <c r="K659" i="22"/>
  <c r="I659" i="22"/>
  <c r="K565" i="22"/>
  <c r="V527" i="22"/>
  <c r="Q459" i="22"/>
  <c r="V209" i="22"/>
  <c r="O188" i="23"/>
  <c r="G91" i="23"/>
  <c r="O91" i="24"/>
  <c r="AF99" i="24"/>
  <c r="G55" i="1" s="1"/>
  <c r="H55" i="1" s="1"/>
  <c r="I55" i="1" s="1"/>
  <c r="K76" i="26"/>
  <c r="V78" i="31"/>
  <c r="G8" i="14"/>
  <c r="G99" i="15"/>
  <c r="I147" i="1" s="1"/>
  <c r="O92" i="15"/>
  <c r="G40" i="15"/>
  <c r="K19" i="15"/>
  <c r="I19" i="15"/>
  <c r="O8" i="15"/>
  <c r="G8" i="16"/>
  <c r="V96" i="17"/>
  <c r="Q83" i="17"/>
  <c r="O83" i="17"/>
  <c r="G17" i="17"/>
  <c r="I158" i="1" s="1"/>
  <c r="O8" i="17"/>
  <c r="V194" i="18"/>
  <c r="O8" i="18"/>
  <c r="O92" i="19"/>
  <c r="O8" i="19"/>
  <c r="K44" i="20"/>
  <c r="I44" i="20"/>
  <c r="V24" i="20"/>
  <c r="K8" i="20"/>
  <c r="I8" i="20"/>
  <c r="K713" i="22"/>
  <c r="O539" i="22"/>
  <c r="I472" i="22"/>
  <c r="Q243" i="22"/>
  <c r="Q96" i="22"/>
  <c r="O96" i="22"/>
  <c r="O17" i="22"/>
  <c r="G134" i="23"/>
  <c r="M91" i="24"/>
  <c r="K47" i="24"/>
  <c r="V8" i="26"/>
  <c r="I47" i="29"/>
  <c r="M761" i="31"/>
  <c r="M760" i="31" s="1"/>
  <c r="G760" i="31"/>
  <c r="K699" i="31"/>
  <c r="G288" i="36"/>
  <c r="K83" i="17"/>
  <c r="V73" i="17"/>
  <c r="G63" i="17"/>
  <c r="I190" i="1" s="1"/>
  <c r="I17" i="17"/>
  <c r="K8" i="17"/>
  <c r="I8" i="17"/>
  <c r="Q167" i="18"/>
  <c r="V81" i="18"/>
  <c r="K8" i="18"/>
  <c r="I8" i="18"/>
  <c r="K92" i="19"/>
  <c r="I92" i="19"/>
  <c r="O73" i="19"/>
  <c r="K8" i="19"/>
  <c r="I8" i="19"/>
  <c r="V64" i="20"/>
  <c r="G55" i="20"/>
  <c r="I176" i="1" s="1"/>
  <c r="O37" i="20"/>
  <c r="G39" i="21"/>
  <c r="G8" i="21"/>
  <c r="G565" i="22"/>
  <c r="I539" i="22"/>
  <c r="O527" i="22"/>
  <c r="Q305" i="22"/>
  <c r="V243" i="22"/>
  <c r="O209" i="22"/>
  <c r="K96" i="22"/>
  <c r="V8" i="23"/>
  <c r="Q8" i="24"/>
  <c r="O19" i="26"/>
  <c r="Q8" i="27"/>
  <c r="G8" i="28"/>
  <c r="G62" i="1"/>
  <c r="M608" i="31"/>
  <c r="M607" i="31" s="1"/>
  <c r="G607" i="31"/>
  <c r="V99" i="15"/>
  <c r="I92" i="15"/>
  <c r="V63" i="15"/>
  <c r="V40" i="15"/>
  <c r="G19" i="15"/>
  <c r="Q8" i="16"/>
  <c r="I63" i="17"/>
  <c r="V58" i="17"/>
  <c r="Q194" i="18"/>
  <c r="O194" i="18"/>
  <c r="V167" i="18"/>
  <c r="Q81" i="18"/>
  <c r="K73" i="19"/>
  <c r="I73" i="19"/>
  <c r="G44" i="20"/>
  <c r="I170" i="1" s="1"/>
  <c r="O24" i="20"/>
  <c r="G8" i="20"/>
  <c r="I39" i="21"/>
  <c r="G713" i="22"/>
  <c r="Q700" i="22"/>
  <c r="I565" i="22"/>
  <c r="V546" i="22"/>
  <c r="K527" i="22"/>
  <c r="I527" i="22"/>
  <c r="O459" i="22"/>
  <c r="V305" i="22"/>
  <c r="K209" i="22"/>
  <c r="I209" i="22"/>
  <c r="Q149" i="22"/>
  <c r="V91" i="23"/>
  <c r="Q66" i="24"/>
  <c r="G38" i="26"/>
  <c r="I172" i="1" s="1"/>
  <c r="I54" i="28"/>
  <c r="O35" i="28"/>
  <c r="Q22" i="29"/>
  <c r="G39" i="30"/>
  <c r="G8" i="30"/>
  <c r="G91" i="32"/>
  <c r="I96" i="33"/>
  <c r="V8" i="14"/>
  <c r="Q99" i="15"/>
  <c r="G92" i="15"/>
  <c r="I141" i="1" s="1"/>
  <c r="Q40" i="15"/>
  <c r="G8" i="15"/>
  <c r="V8" i="16"/>
  <c r="G83" i="17"/>
  <c r="I199" i="1" s="1"/>
  <c r="Q73" i="17"/>
  <c r="O73" i="17"/>
  <c r="V17" i="17"/>
  <c r="K194" i="18"/>
  <c r="O81" i="18"/>
  <c r="G8" i="18"/>
  <c r="G8" i="19"/>
  <c r="Q64" i="20"/>
  <c r="O64" i="20"/>
  <c r="Q55" i="20"/>
  <c r="K37" i="20"/>
  <c r="K24" i="20"/>
  <c r="I24" i="20"/>
  <c r="Q8" i="21"/>
  <c r="Q722" i="22"/>
  <c r="I713" i="22"/>
  <c r="V700" i="22"/>
  <c r="Q659" i="22"/>
  <c r="V514" i="22"/>
  <c r="K459" i="22"/>
  <c r="I459" i="22"/>
  <c r="O243" i="22"/>
  <c r="V149" i="22"/>
  <c r="G96" i="22"/>
  <c r="V134" i="23"/>
  <c r="G91" i="24"/>
  <c r="O30" i="24"/>
  <c r="V76" i="26"/>
  <c r="I40" i="29"/>
  <c r="K29" i="29"/>
  <c r="I29" i="29"/>
  <c r="M616" i="31"/>
  <c r="G615" i="31"/>
  <c r="Q363" i="31"/>
  <c r="M165" i="36"/>
  <c r="AF288" i="36"/>
  <c r="G68" i="1" s="1"/>
  <c r="H68" i="1" s="1"/>
  <c r="I68" i="1" s="1"/>
  <c r="Q17" i="22"/>
  <c r="V201" i="23"/>
  <c r="K134" i="23"/>
  <c r="I134" i="23"/>
  <c r="K91" i="23"/>
  <c r="I91" i="23"/>
  <c r="O8" i="23"/>
  <c r="K91" i="24"/>
  <c r="Q47" i="24"/>
  <c r="K30" i="24"/>
  <c r="I30" i="24"/>
  <c r="Q21" i="24"/>
  <c r="V8" i="24"/>
  <c r="K8" i="25"/>
  <c r="I8" i="25"/>
  <c r="Q76" i="26"/>
  <c r="O60" i="26"/>
  <c r="K19" i="26"/>
  <c r="I19" i="26"/>
  <c r="O8" i="26"/>
  <c r="V54" i="28"/>
  <c r="K35" i="28"/>
  <c r="I35" i="28"/>
  <c r="G40" i="29"/>
  <c r="V22" i="29"/>
  <c r="V13" i="29"/>
  <c r="Q39" i="30"/>
  <c r="O39" i="30"/>
  <c r="O8" i="30"/>
  <c r="K1015" i="31"/>
  <c r="K1002" i="31"/>
  <c r="I1002" i="31"/>
  <c r="K727" i="31"/>
  <c r="K690" i="31"/>
  <c r="V239" i="31"/>
  <c r="V203" i="32"/>
  <c r="V146" i="32"/>
  <c r="Q8" i="32"/>
  <c r="Q123" i="33"/>
  <c r="K8" i="34"/>
  <c r="K8" i="35"/>
  <c r="V8" i="36"/>
  <c r="K8" i="23"/>
  <c r="I8" i="23"/>
  <c r="I91" i="24"/>
  <c r="O47" i="24"/>
  <c r="O21" i="24"/>
  <c r="O76" i="26"/>
  <c r="K60" i="26"/>
  <c r="I60" i="26"/>
  <c r="V53" i="26"/>
  <c r="G43" i="26"/>
  <c r="I174" i="1" s="1"/>
  <c r="Q38" i="26"/>
  <c r="K8" i="26"/>
  <c r="I8" i="26"/>
  <c r="G8" i="27"/>
  <c r="G78" i="27" s="1"/>
  <c r="Q8" i="28"/>
  <c r="O47" i="29"/>
  <c r="G29" i="29"/>
  <c r="I165" i="1" s="1"/>
  <c r="Q13" i="29"/>
  <c r="O8" i="29"/>
  <c r="K39" i="30"/>
  <c r="K8" i="30"/>
  <c r="I8" i="30"/>
  <c r="G954" i="31"/>
  <c r="V897" i="31"/>
  <c r="V637" i="31"/>
  <c r="O622" i="31"/>
  <c r="Q423" i="31"/>
  <c r="I159" i="31"/>
  <c r="O78" i="31"/>
  <c r="O11" i="31"/>
  <c r="Q91" i="32"/>
  <c r="V8" i="32"/>
  <c r="O123" i="33"/>
  <c r="Q86" i="36"/>
  <c r="O8" i="37"/>
  <c r="V8" i="38"/>
  <c r="G1015" i="31"/>
  <c r="G1002" i="31"/>
  <c r="G727" i="31"/>
  <c r="I142" i="1" s="1"/>
  <c r="G690" i="31"/>
  <c r="Q684" i="31"/>
  <c r="I622" i="31"/>
  <c r="V322" i="31"/>
  <c r="O239" i="31"/>
  <c r="K78" i="31"/>
  <c r="K11" i="31"/>
  <c r="AF227" i="32"/>
  <c r="G64" i="1" s="1"/>
  <c r="H64" i="1" s="1"/>
  <c r="I64" i="1" s="1"/>
  <c r="O203" i="32"/>
  <c r="O146" i="32"/>
  <c r="V91" i="32"/>
  <c r="G130" i="33"/>
  <c r="K123" i="33"/>
  <c r="Q67" i="33"/>
  <c r="I72" i="35"/>
  <c r="I88" i="37"/>
  <c r="V62" i="37"/>
  <c r="O77" i="38"/>
  <c r="M25" i="38"/>
  <c r="AF163" i="38"/>
  <c r="G70" i="1" s="1"/>
  <c r="H70" i="1" s="1"/>
  <c r="I70" i="1" s="1"/>
  <c r="I1015" i="31"/>
  <c r="Q897" i="31"/>
  <c r="O897" i="31"/>
  <c r="V793" i="31"/>
  <c r="I727" i="31"/>
  <c r="Q699" i="31"/>
  <c r="O637" i="31"/>
  <c r="I363" i="31"/>
  <c r="K239" i="31"/>
  <c r="Q216" i="32"/>
  <c r="K203" i="32"/>
  <c r="I203" i="32"/>
  <c r="K146" i="32"/>
  <c r="I146" i="32"/>
  <c r="O8" i="32"/>
  <c r="I8" i="32"/>
  <c r="O96" i="33"/>
  <c r="Q25" i="33"/>
  <c r="V164" i="36"/>
  <c r="K88" i="37"/>
  <c r="M27" i="39"/>
  <c r="AF64" i="39"/>
  <c r="G71" i="1" s="1"/>
  <c r="H71" i="1" s="1"/>
  <c r="I71" i="1" s="1"/>
  <c r="K17" i="22"/>
  <c r="I17" i="22"/>
  <c r="V188" i="23"/>
  <c r="Q134" i="23"/>
  <c r="Q91" i="23"/>
  <c r="V91" i="24"/>
  <c r="V66" i="24"/>
  <c r="I47" i="24"/>
  <c r="Q30" i="24"/>
  <c r="I21" i="24"/>
  <c r="Q8" i="25"/>
  <c r="I76" i="26"/>
  <c r="K53" i="26"/>
  <c r="V43" i="26"/>
  <c r="O38" i="26"/>
  <c r="Q19" i="26"/>
  <c r="AF78" i="27"/>
  <c r="G58" i="1" s="1"/>
  <c r="H58" i="1" s="1"/>
  <c r="I58" i="1" s="1"/>
  <c r="V8" i="27"/>
  <c r="Q35" i="28"/>
  <c r="O8" i="28"/>
  <c r="G47" i="29"/>
  <c r="I173" i="1" s="1"/>
  <c r="V29" i="29"/>
  <c r="K13" i="29"/>
  <c r="G8" i="29"/>
  <c r="I39" i="30"/>
  <c r="Q1002" i="31"/>
  <c r="V954" i="31"/>
  <c r="K897" i="31"/>
  <c r="V699" i="31"/>
  <c r="K637" i="31"/>
  <c r="O322" i="31"/>
  <c r="K8" i="32"/>
  <c r="G123" i="33"/>
  <c r="Q96" i="33"/>
  <c r="K96" i="33"/>
  <c r="Q8" i="34"/>
  <c r="V17" i="35"/>
  <c r="V261" i="36"/>
  <c r="O86" i="36"/>
  <c r="G8" i="37"/>
  <c r="AF143" i="37"/>
  <c r="G69" i="1" s="1"/>
  <c r="H69" i="1" s="1"/>
  <c r="I69" i="1" s="1"/>
  <c r="Q8" i="23"/>
  <c r="Q91" i="24"/>
  <c r="G47" i="24"/>
  <c r="V30" i="24"/>
  <c r="G21" i="24"/>
  <c r="G8" i="24"/>
  <c r="V8" i="25"/>
  <c r="G76" i="26"/>
  <c r="I205" i="1" s="1"/>
  <c r="Q60" i="26"/>
  <c r="I53" i="26"/>
  <c r="I38" i="26"/>
  <c r="V19" i="26"/>
  <c r="Q8" i="26"/>
  <c r="G54" i="28"/>
  <c r="V35" i="28"/>
  <c r="K8" i="28"/>
  <c r="I8" i="28"/>
  <c r="O40" i="29"/>
  <c r="G22" i="29"/>
  <c r="I164" i="1" s="1"/>
  <c r="I13" i="29"/>
  <c r="Q8" i="30"/>
  <c r="V1015" i="31"/>
  <c r="V1002" i="31"/>
  <c r="O793" i="31"/>
  <c r="V727" i="31"/>
  <c r="V690" i="31"/>
  <c r="O684" i="31"/>
  <c r="O615" i="31"/>
  <c r="I423" i="31"/>
  <c r="K322" i="31"/>
  <c r="Q159" i="31"/>
  <c r="K91" i="32"/>
  <c r="I91" i="32"/>
  <c r="Q130" i="33"/>
  <c r="O67" i="33"/>
  <c r="I77" i="38"/>
  <c r="O29" i="29"/>
  <c r="G13" i="29"/>
  <c r="I156" i="1" s="1"/>
  <c r="F62" i="1"/>
  <c r="H62" i="1" s="1"/>
  <c r="I62" i="1" s="1"/>
  <c r="F61" i="1"/>
  <c r="V39" i="30"/>
  <c r="V8" i="30"/>
  <c r="Q954" i="31"/>
  <c r="O954" i="31"/>
  <c r="G897" i="31"/>
  <c r="K793" i="31"/>
  <c r="O763" i="31"/>
  <c r="O699" i="31"/>
  <c r="K684" i="31"/>
  <c r="I684" i="31"/>
  <c r="G637" i="31"/>
  <c r="Q622" i="31"/>
  <c r="K615" i="31"/>
  <c r="O130" i="33"/>
  <c r="G96" i="33"/>
  <c r="K67" i="33"/>
  <c r="I67" i="33"/>
  <c r="V40" i="33"/>
  <c r="V8" i="33"/>
  <c r="Q72" i="35"/>
  <c r="O8" i="33"/>
  <c r="G8" i="34"/>
  <c r="G285" i="34" s="1"/>
  <c r="K88" i="35"/>
  <c r="I88" i="35"/>
  <c r="Q63" i="35"/>
  <c r="I53" i="35"/>
  <c r="V48" i="35"/>
  <c r="Q261" i="36"/>
  <c r="O261" i="36"/>
  <c r="Q240" i="36"/>
  <c r="K224" i="36"/>
  <c r="O164" i="36"/>
  <c r="V86" i="36"/>
  <c r="G121" i="37"/>
  <c r="K8" i="37"/>
  <c r="I8" i="37"/>
  <c r="O110" i="38"/>
  <c r="M77" i="38"/>
  <c r="G49" i="39"/>
  <c r="I175" i="1" s="1"/>
  <c r="G22" i="39"/>
  <c r="G64" i="39" s="1"/>
  <c r="G8" i="32"/>
  <c r="V130" i="33"/>
  <c r="I123" i="33"/>
  <c r="V96" i="33"/>
  <c r="Q40" i="33"/>
  <c r="V25" i="33"/>
  <c r="K8" i="33"/>
  <c r="I8" i="33"/>
  <c r="AF102" i="35"/>
  <c r="G67" i="1" s="1"/>
  <c r="H67" i="1" s="1"/>
  <c r="I67" i="1" s="1"/>
  <c r="K72" i="35"/>
  <c r="V63" i="35"/>
  <c r="M61" i="35"/>
  <c r="M60" i="35" s="1"/>
  <c r="Q17" i="35"/>
  <c r="G8" i="35"/>
  <c r="K261" i="36"/>
  <c r="V240" i="36"/>
  <c r="K164" i="36"/>
  <c r="I164" i="36"/>
  <c r="Q8" i="36"/>
  <c r="O133" i="37"/>
  <c r="I121" i="37"/>
  <c r="Q62" i="37"/>
  <c r="K110" i="38"/>
  <c r="I110" i="38"/>
  <c r="K77" i="38"/>
  <c r="Q8" i="38"/>
  <c r="I49" i="39"/>
  <c r="K40" i="39"/>
  <c r="I40" i="39"/>
  <c r="O29" i="39"/>
  <c r="I13" i="39"/>
  <c r="O25" i="33"/>
  <c r="G8" i="33"/>
  <c r="V8" i="34"/>
  <c r="G72" i="35"/>
  <c r="I194" i="1" s="1"/>
  <c r="O63" i="35"/>
  <c r="K48" i="35"/>
  <c r="Q8" i="35"/>
  <c r="G261" i="36"/>
  <c r="I204" i="1" s="1"/>
  <c r="O240" i="36"/>
  <c r="G164" i="36"/>
  <c r="I167" i="1" s="1"/>
  <c r="K86" i="36"/>
  <c r="I86" i="36"/>
  <c r="V121" i="37"/>
  <c r="Q88" i="37"/>
  <c r="G77" i="38"/>
  <c r="I208" i="1" s="1"/>
  <c r="V49" i="39"/>
  <c r="G40" i="39"/>
  <c r="O40" i="33"/>
  <c r="K25" i="33"/>
  <c r="Q88" i="35"/>
  <c r="G85" i="35"/>
  <c r="I197" i="1" s="1"/>
  <c r="K63" i="35"/>
  <c r="I63" i="35"/>
  <c r="Q53" i="35"/>
  <c r="O53" i="35"/>
  <c r="O17" i="35"/>
  <c r="V8" i="35"/>
  <c r="I261" i="36"/>
  <c r="K240" i="36"/>
  <c r="I240" i="36"/>
  <c r="Q224" i="36"/>
  <c r="G218" i="36"/>
  <c r="I191" i="1" s="1"/>
  <c r="O8" i="36"/>
  <c r="V88" i="37"/>
  <c r="O62" i="37"/>
  <c r="Q8" i="37"/>
  <c r="O8" i="38"/>
  <c r="V13" i="39"/>
  <c r="O91" i="32"/>
  <c r="K130" i="33"/>
  <c r="V123" i="33"/>
  <c r="V67" i="33"/>
  <c r="K40" i="33"/>
  <c r="I40" i="33"/>
  <c r="I25" i="33"/>
  <c r="Q8" i="33"/>
  <c r="O8" i="34"/>
  <c r="V88" i="35"/>
  <c r="V72" i="35"/>
  <c r="K53" i="35"/>
  <c r="K17" i="35"/>
  <c r="I17" i="35"/>
  <c r="V224" i="36"/>
  <c r="Q164" i="36"/>
  <c r="G86" i="36"/>
  <c r="K8" i="36"/>
  <c r="I8" i="36"/>
  <c r="Q121" i="37"/>
  <c r="O121" i="37"/>
  <c r="K62" i="37"/>
  <c r="I62" i="37"/>
  <c r="V8" i="37"/>
  <c r="Q110" i="38"/>
  <c r="V77" i="38"/>
  <c r="K8" i="38"/>
  <c r="I8" i="38"/>
  <c r="M61" i="39"/>
  <c r="M60" i="39" s="1"/>
  <c r="Q49" i="39"/>
  <c r="O49" i="39"/>
  <c r="Q40" i="39"/>
  <c r="O22" i="39"/>
  <c r="Q13" i="39"/>
  <c r="O8" i="39"/>
  <c r="K121" i="37"/>
  <c r="O88" i="37"/>
  <c r="V110" i="38"/>
  <c r="Q77" i="38"/>
  <c r="K49" i="39"/>
  <c r="V40" i="39"/>
  <c r="Q29" i="39"/>
  <c r="K22" i="39"/>
  <c r="O13" i="39"/>
  <c r="G8" i="38"/>
  <c r="V29" i="39"/>
  <c r="M14" i="39"/>
  <c r="M13" i="39" s="1"/>
  <c r="M22" i="39"/>
  <c r="M50" i="39"/>
  <c r="M49" i="39" s="1"/>
  <c r="M43" i="39"/>
  <c r="M40" i="39" s="1"/>
  <c r="M32" i="39"/>
  <c r="M29" i="39" s="1"/>
  <c r="M25" i="39"/>
  <c r="M11" i="39"/>
  <c r="M8" i="39" s="1"/>
  <c r="M110" i="38"/>
  <c r="G110" i="38"/>
  <c r="I209" i="1" s="1"/>
  <c r="M15" i="38"/>
  <c r="M8" i="38" s="1"/>
  <c r="M133" i="37"/>
  <c r="M88" i="37"/>
  <c r="G133" i="37"/>
  <c r="I193" i="1" s="1"/>
  <c r="G88" i="37"/>
  <c r="I163" i="1" s="1"/>
  <c r="M66" i="37"/>
  <c r="M62" i="37" s="1"/>
  <c r="M14" i="37"/>
  <c r="M8" i="37" s="1"/>
  <c r="M122" i="37"/>
  <c r="M121" i="37" s="1"/>
  <c r="M224" i="36"/>
  <c r="M262" i="36"/>
  <c r="M261" i="36" s="1"/>
  <c r="M246" i="36"/>
  <c r="M240" i="36" s="1"/>
  <c r="M230" i="36"/>
  <c r="M170" i="36"/>
  <c r="M164" i="36" s="1"/>
  <c r="M92" i="36"/>
  <c r="M86" i="36" s="1"/>
  <c r="M14" i="36"/>
  <c r="M8" i="36" s="1"/>
  <c r="M48" i="35"/>
  <c r="M72" i="35"/>
  <c r="M91" i="35"/>
  <c r="M88" i="35" s="1"/>
  <c r="M66" i="35"/>
  <c r="M63" i="35" s="1"/>
  <c r="G48" i="35"/>
  <c r="I177" i="1" s="1"/>
  <c r="M11" i="35"/>
  <c r="M8" i="35" s="1"/>
  <c r="M54" i="35"/>
  <c r="M53" i="35" s="1"/>
  <c r="AF285" i="34"/>
  <c r="G66" i="1" s="1"/>
  <c r="H66" i="1" s="1"/>
  <c r="I66" i="1" s="1"/>
  <c r="M14" i="34"/>
  <c r="M8" i="34" s="1"/>
  <c r="M40" i="33"/>
  <c r="M130" i="33"/>
  <c r="M67" i="33"/>
  <c r="G67" i="33"/>
  <c r="G40" i="33"/>
  <c r="M26" i="33"/>
  <c r="M25" i="33" s="1"/>
  <c r="M11" i="33"/>
  <c r="M8" i="33" s="1"/>
  <c r="M124" i="33"/>
  <c r="M123" i="33" s="1"/>
  <c r="M97" i="33"/>
  <c r="M96" i="33" s="1"/>
  <c r="M216" i="32"/>
  <c r="M203" i="32"/>
  <c r="M146" i="32"/>
  <c r="G216" i="32"/>
  <c r="G203" i="32"/>
  <c r="G146" i="32"/>
  <c r="M96" i="32"/>
  <c r="M91" i="32" s="1"/>
  <c r="M13" i="32"/>
  <c r="M8" i="32" s="1"/>
  <c r="M1016" i="31"/>
  <c r="M1015" i="31" s="1"/>
  <c r="M1005" i="31"/>
  <c r="M1002" i="31" s="1"/>
  <c r="M955" i="31"/>
  <c r="M954" i="31" s="1"/>
  <c r="M943" i="31"/>
  <c r="M942" i="31" s="1"/>
  <c r="M898" i="31"/>
  <c r="M897" i="31" s="1"/>
  <c r="Q793" i="31"/>
  <c r="M793" i="31"/>
  <c r="I793" i="31"/>
  <c r="M699" i="31"/>
  <c r="G793" i="31"/>
  <c r="M766" i="31"/>
  <c r="G763" i="31"/>
  <c r="Q763" i="31"/>
  <c r="M763" i="31"/>
  <c r="I763" i="31"/>
  <c r="M684" i="31"/>
  <c r="G699" i="31"/>
  <c r="G684" i="31"/>
  <c r="M622" i="31"/>
  <c r="G622" i="31"/>
  <c r="K423" i="31"/>
  <c r="G423" i="31"/>
  <c r="M424" i="31"/>
  <c r="M423" i="31" s="1"/>
  <c r="V363" i="31"/>
  <c r="O363" i="31"/>
  <c r="G322" i="31"/>
  <c r="G239" i="31"/>
  <c r="K159" i="31"/>
  <c r="G159" i="31"/>
  <c r="M160" i="31"/>
  <c r="M159" i="31" s="1"/>
  <c r="G78" i="31"/>
  <c r="G11" i="31"/>
  <c r="G1054" i="31" s="1"/>
  <c r="M728" i="31"/>
  <c r="M727" i="31" s="1"/>
  <c r="M691" i="31"/>
  <c r="M690" i="31" s="1"/>
  <c r="M638" i="31"/>
  <c r="M637" i="31" s="1"/>
  <c r="Q615" i="31"/>
  <c r="M615" i="31"/>
  <c r="I615" i="31"/>
  <c r="V423" i="31"/>
  <c r="O423" i="31"/>
  <c r="K363" i="31"/>
  <c r="G363" i="31"/>
  <c r="M364" i="31"/>
  <c r="M363" i="31" s="1"/>
  <c r="Q322" i="31"/>
  <c r="M322" i="31"/>
  <c r="I322" i="31"/>
  <c r="Q239" i="31"/>
  <c r="M239" i="31"/>
  <c r="I239" i="31"/>
  <c r="V159" i="31"/>
  <c r="O159" i="31"/>
  <c r="Q78" i="31"/>
  <c r="M78" i="31"/>
  <c r="I78" i="31"/>
  <c r="Q11" i="31"/>
  <c r="M11" i="31"/>
  <c r="I11" i="31"/>
  <c r="M40" i="30"/>
  <c r="M39" i="30" s="1"/>
  <c r="M12" i="30"/>
  <c r="M13" i="29"/>
  <c r="M57" i="29"/>
  <c r="M56" i="29" s="1"/>
  <c r="M50" i="29"/>
  <c r="M47" i="29" s="1"/>
  <c r="M43" i="29"/>
  <c r="M40" i="29" s="1"/>
  <c r="M32" i="29"/>
  <c r="M29" i="29" s="1"/>
  <c r="M25" i="29"/>
  <c r="M22" i="29" s="1"/>
  <c r="M11" i="29"/>
  <c r="M8" i="29" s="1"/>
  <c r="M55" i="28"/>
  <c r="M54" i="28" s="1"/>
  <c r="M38" i="28"/>
  <c r="M35" i="28" s="1"/>
  <c r="M11" i="28"/>
  <c r="M8" i="28" s="1"/>
  <c r="M60" i="27"/>
  <c r="M59" i="27" s="1"/>
  <c r="M14" i="27"/>
  <c r="M8" i="27" s="1"/>
  <c r="M60" i="26"/>
  <c r="M76" i="26"/>
  <c r="G60" i="26"/>
  <c r="I187" i="1" s="1"/>
  <c r="M54" i="26"/>
  <c r="M53" i="26" s="1"/>
  <c r="M51" i="26"/>
  <c r="M50" i="26" s="1"/>
  <c r="M44" i="26"/>
  <c r="M43" i="26" s="1"/>
  <c r="M41" i="26"/>
  <c r="M38" i="26" s="1"/>
  <c r="M22" i="26"/>
  <c r="M19" i="26" s="1"/>
  <c r="M11" i="26"/>
  <c r="M8" i="26" s="1"/>
  <c r="M74" i="26"/>
  <c r="M73" i="26" s="1"/>
  <c r="M8" i="25"/>
  <c r="G8" i="25"/>
  <c r="M66" i="24"/>
  <c r="M47" i="24"/>
  <c r="G66" i="24"/>
  <c r="M33" i="24"/>
  <c r="M30" i="24" s="1"/>
  <c r="M11" i="24"/>
  <c r="M8" i="24" s="1"/>
  <c r="M201" i="23"/>
  <c r="M188" i="23"/>
  <c r="G201" i="23"/>
  <c r="G188" i="23"/>
  <c r="M139" i="23"/>
  <c r="M134" i="23" s="1"/>
  <c r="M96" i="23"/>
  <c r="M91" i="23" s="1"/>
  <c r="M13" i="23"/>
  <c r="M8" i="23" s="1"/>
  <c r="M722" i="22"/>
  <c r="M659" i="22"/>
  <c r="M546" i="22"/>
  <c r="M539" i="22"/>
  <c r="M700" i="22"/>
  <c r="M527" i="22"/>
  <c r="M514" i="22"/>
  <c r="G722" i="22"/>
  <c r="G700" i="22"/>
  <c r="I149" i="1" s="1"/>
  <c r="G659" i="22"/>
  <c r="G546" i="22"/>
  <c r="G539" i="22"/>
  <c r="G527" i="22"/>
  <c r="G514" i="22"/>
  <c r="V472" i="22"/>
  <c r="O472" i="22"/>
  <c r="M469" i="22"/>
  <c r="M459" i="22" s="1"/>
  <c r="G459" i="22"/>
  <c r="M305" i="22"/>
  <c r="M714" i="22"/>
  <c r="M713" i="22" s="1"/>
  <c r="M566" i="22"/>
  <c r="M565" i="22" s="1"/>
  <c r="Q514" i="22"/>
  <c r="I514" i="22"/>
  <c r="K472" i="22"/>
  <c r="G472" i="22"/>
  <c r="M473" i="22"/>
  <c r="M472" i="22" s="1"/>
  <c r="M243" i="22"/>
  <c r="M209" i="22"/>
  <c r="M149" i="22"/>
  <c r="M17" i="22"/>
  <c r="G305" i="22"/>
  <c r="G243" i="22"/>
  <c r="G209" i="22"/>
  <c r="G149" i="22"/>
  <c r="G17" i="22"/>
  <c r="G761" i="22" s="1"/>
  <c r="M97" i="22"/>
  <c r="M96" i="22" s="1"/>
  <c r="M40" i="21"/>
  <c r="M39" i="21" s="1"/>
  <c r="M12" i="21"/>
  <c r="M8" i="21" s="1"/>
  <c r="M37" i="20"/>
  <c r="M55" i="20"/>
  <c r="M24" i="20"/>
  <c r="M65" i="20"/>
  <c r="M64" i="20" s="1"/>
  <c r="M58" i="20"/>
  <c r="M47" i="20"/>
  <c r="M44" i="20" s="1"/>
  <c r="M22" i="20"/>
  <c r="M21" i="20" s="1"/>
  <c r="M11" i="20"/>
  <c r="M8" i="20" s="1"/>
  <c r="M92" i="19"/>
  <c r="M73" i="19"/>
  <c r="G92" i="19"/>
  <c r="I169" i="1" s="1"/>
  <c r="G73" i="19"/>
  <c r="M11" i="19"/>
  <c r="M8" i="19" s="1"/>
  <c r="AF109" i="19"/>
  <c r="G49" i="1" s="1"/>
  <c r="H49" i="1" s="1"/>
  <c r="I49" i="1" s="1"/>
  <c r="M8" i="18"/>
  <c r="M81" i="18"/>
  <c r="M195" i="18"/>
  <c r="M194" i="18" s="1"/>
  <c r="M189" i="18"/>
  <c r="M183" i="18" s="1"/>
  <c r="M173" i="18"/>
  <c r="M167" i="18" s="1"/>
  <c r="M14" i="18"/>
  <c r="O96" i="17"/>
  <c r="M58" i="17"/>
  <c r="M8" i="17"/>
  <c r="K96" i="17"/>
  <c r="M99" i="17"/>
  <c r="M96" i="17" s="1"/>
  <c r="G96" i="17"/>
  <c r="I203" i="1" s="1"/>
  <c r="Q96" i="17"/>
  <c r="I96" i="17"/>
  <c r="G58" i="17"/>
  <c r="I188" i="1" s="1"/>
  <c r="G8" i="17"/>
  <c r="AF116" i="17"/>
  <c r="G47" i="1" s="1"/>
  <c r="H47" i="1" s="1"/>
  <c r="I47" i="1" s="1"/>
  <c r="M84" i="17"/>
  <c r="M83" i="17" s="1"/>
  <c r="M81" i="17"/>
  <c r="M80" i="17" s="1"/>
  <c r="M74" i="17"/>
  <c r="M73" i="17" s="1"/>
  <c r="M71" i="17"/>
  <c r="M70" i="17" s="1"/>
  <c r="M64" i="17"/>
  <c r="M63" i="17" s="1"/>
  <c r="M18" i="17"/>
  <c r="M17" i="17" s="1"/>
  <c r="M15" i="16"/>
  <c r="M8" i="16" s="1"/>
  <c r="M99" i="15"/>
  <c r="M63" i="15"/>
  <c r="M40" i="15"/>
  <c r="G63" i="15"/>
  <c r="M22" i="15"/>
  <c r="M19" i="15" s="1"/>
  <c r="M11" i="15"/>
  <c r="M8" i="15" s="1"/>
  <c r="M93" i="15"/>
  <c r="M92" i="15" s="1"/>
  <c r="M261" i="14"/>
  <c r="M357" i="14"/>
  <c r="M344" i="14"/>
  <c r="M96" i="14"/>
  <c r="G357" i="14"/>
  <c r="G344" i="14"/>
  <c r="G261" i="14"/>
  <c r="G96" i="14"/>
  <c r="I131" i="1" s="1"/>
  <c r="M13" i="14"/>
  <c r="M8" i="14" s="1"/>
  <c r="M971" i="13"/>
  <c r="G971" i="13"/>
  <c r="I151" i="1" s="1"/>
  <c r="V875" i="13"/>
  <c r="O875" i="13"/>
  <c r="M792" i="13"/>
  <c r="G775" i="13"/>
  <c r="I145" i="1" s="1"/>
  <c r="Q775" i="13"/>
  <c r="M775" i="13"/>
  <c r="I775" i="13"/>
  <c r="M749" i="13"/>
  <c r="M985" i="13"/>
  <c r="M984" i="13" s="1"/>
  <c r="M927" i="13"/>
  <c r="M926" i="13" s="1"/>
  <c r="G918" i="13"/>
  <c r="I148" i="1" s="1"/>
  <c r="M919" i="13"/>
  <c r="M918" i="13" s="1"/>
  <c r="K875" i="13"/>
  <c r="G875" i="13"/>
  <c r="I146" i="1" s="1"/>
  <c r="M876" i="13"/>
  <c r="M875" i="13" s="1"/>
  <c r="M696" i="13"/>
  <c r="M688" i="13"/>
  <c r="M624" i="13"/>
  <c r="G749" i="13"/>
  <c r="I144" i="1" s="1"/>
  <c r="G696" i="13"/>
  <c r="I139" i="1" s="1"/>
  <c r="G688" i="13"/>
  <c r="I138" i="1" s="1"/>
  <c r="G624" i="13"/>
  <c r="I129" i="1" s="1"/>
  <c r="M599" i="13"/>
  <c r="M592" i="13"/>
  <c r="Q365" i="13"/>
  <c r="M365" i="13"/>
  <c r="I365" i="13"/>
  <c r="K302" i="13"/>
  <c r="G302" i="13"/>
  <c r="M303" i="13"/>
  <c r="M302" i="13" s="1"/>
  <c r="G261" i="13"/>
  <c r="I118" i="1" s="1"/>
  <c r="M277" i="13"/>
  <c r="M261" i="13" s="1"/>
  <c r="Q261" i="13"/>
  <c r="I261" i="13"/>
  <c r="M745" i="13"/>
  <c r="M744" i="13" s="1"/>
  <c r="M730" i="13"/>
  <c r="M729" i="13" s="1"/>
  <c r="M706" i="13"/>
  <c r="M705" i="13" s="1"/>
  <c r="M676" i="13"/>
  <c r="M675" i="13" s="1"/>
  <c r="M615" i="13"/>
  <c r="M614" i="13" s="1"/>
  <c r="G592" i="13"/>
  <c r="G365" i="13"/>
  <c r="V302" i="13"/>
  <c r="O302" i="13"/>
  <c r="M182" i="13"/>
  <c r="M174" i="13" s="1"/>
  <c r="M112" i="13"/>
  <c r="M111" i="13" s="1"/>
  <c r="M25" i="13"/>
  <c r="M17" i="13" s="1"/>
  <c r="M40" i="12"/>
  <c r="M39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I143" i="1" l="1"/>
  <c r="I119" i="1"/>
  <c r="G163" i="38"/>
  <c r="I207" i="1"/>
  <c r="I152" i="1"/>
  <c r="I18" i="1" s="1"/>
  <c r="G78" i="20"/>
  <c r="I135" i="1"/>
  <c r="I115" i="1"/>
  <c r="I127" i="1"/>
  <c r="I111" i="1"/>
  <c r="G1023" i="13"/>
  <c r="G42" i="1"/>
  <c r="H42" i="1" s="1"/>
  <c r="I42" i="1" s="1"/>
  <c r="G41" i="1"/>
  <c r="H41" i="1" s="1"/>
  <c r="I41" i="1" s="1"/>
  <c r="G39" i="1"/>
  <c r="H39" i="1" s="1"/>
  <c r="H72" i="1" s="1"/>
  <c r="I171" i="1"/>
  <c r="I132" i="1"/>
  <c r="G138" i="33"/>
  <c r="G227" i="32"/>
  <c r="G66" i="21"/>
  <c r="I211" i="1"/>
  <c r="G90" i="26"/>
  <c r="I113" i="1"/>
  <c r="I153" i="1"/>
  <c r="G116" i="17"/>
  <c r="I112" i="1"/>
  <c r="G181" i="25"/>
  <c r="I212" i="1"/>
  <c r="I19" i="1" s="1"/>
  <c r="G61" i="12"/>
  <c r="I120" i="1"/>
  <c r="I121" i="1"/>
  <c r="I136" i="1"/>
  <c r="M8" i="30"/>
  <c r="G143" i="37"/>
  <c r="G60" i="29"/>
  <c r="G61" i="1"/>
  <c r="H61" i="1" s="1"/>
  <c r="I61" i="1" s="1"/>
  <c r="I130" i="1"/>
  <c r="G368" i="14"/>
  <c r="G212" i="23"/>
  <c r="I213" i="1"/>
  <c r="I20" i="1" s="1"/>
  <c r="I123" i="1"/>
  <c r="G102" i="35"/>
  <c r="G99" i="24"/>
  <c r="I154" i="1"/>
  <c r="G109" i="19"/>
  <c r="G66" i="30"/>
  <c r="I134" i="1"/>
  <c r="I206" i="1"/>
  <c r="G256" i="16"/>
  <c r="G51" i="1"/>
  <c r="H51" i="1" s="1"/>
  <c r="I51" i="1" s="1"/>
  <c r="I210" i="1"/>
  <c r="G221" i="18"/>
  <c r="I124" i="1"/>
  <c r="G115" i="15"/>
  <c r="I125" i="1"/>
  <c r="G64" i="28"/>
  <c r="I114" i="1"/>
  <c r="F72" i="1"/>
  <c r="G23" i="1" l="1"/>
  <c r="A23" i="1" s="1"/>
  <c r="A24" i="1" s="1"/>
  <c r="G24" i="1" s="1"/>
  <c r="I16" i="1"/>
  <c r="I21" i="1" s="1"/>
  <c r="I214" i="1"/>
  <c r="G72" i="1"/>
  <c r="G25" i="1" s="1"/>
  <c r="A25" i="1" s="1"/>
  <c r="A26" i="1" s="1"/>
  <c r="G26" i="1" s="1"/>
  <c r="I39" i="1"/>
  <c r="I72" i="1" s="1"/>
  <c r="I17" i="1"/>
  <c r="A27" i="1" l="1"/>
  <c r="A29" i="1" s="1"/>
  <c r="G29" i="1" s="1"/>
  <c r="G27" i="1" s="1"/>
  <c r="J63" i="1"/>
  <c r="J47" i="1"/>
  <c r="J64" i="1"/>
  <c r="J48" i="1"/>
  <c r="J61" i="1"/>
  <c r="J45" i="1"/>
  <c r="J62" i="1"/>
  <c r="J46" i="1"/>
  <c r="J67" i="1"/>
  <c r="J52" i="1"/>
  <c r="J66" i="1"/>
  <c r="J59" i="1"/>
  <c r="J43" i="1"/>
  <c r="J60" i="1"/>
  <c r="J44" i="1"/>
  <c r="J57" i="1"/>
  <c r="J41" i="1"/>
  <c r="J58" i="1"/>
  <c r="J42" i="1"/>
  <c r="J53" i="1"/>
  <c r="J54" i="1"/>
  <c r="J51" i="1"/>
  <c r="J70" i="1"/>
  <c r="J71" i="1"/>
  <c r="J55" i="1"/>
  <c r="J39" i="1"/>
  <c r="J72" i="1" s="1"/>
  <c r="J56" i="1"/>
  <c r="J69" i="1"/>
  <c r="J68" i="1"/>
  <c r="J65" i="1"/>
  <c r="J50" i="1"/>
  <c r="J49" i="1"/>
  <c r="J128" i="1"/>
  <c r="J152" i="1"/>
  <c r="J121" i="1"/>
  <c r="J188" i="1"/>
  <c r="J138" i="1"/>
  <c r="J170" i="1"/>
  <c r="J202" i="1"/>
  <c r="J129" i="1"/>
  <c r="J145" i="1"/>
  <c r="J161" i="1"/>
  <c r="J177" i="1"/>
  <c r="J193" i="1"/>
  <c r="J209" i="1"/>
  <c r="J122" i="1"/>
  <c r="J184" i="1"/>
  <c r="J132" i="1"/>
  <c r="J196" i="1"/>
  <c r="J142" i="1"/>
  <c r="J174" i="1"/>
  <c r="J206" i="1"/>
  <c r="J131" i="1"/>
  <c r="J147" i="1"/>
  <c r="J163" i="1"/>
  <c r="J179" i="1"/>
  <c r="J195" i="1"/>
  <c r="J211" i="1"/>
  <c r="J124" i="1"/>
  <c r="J141" i="1"/>
  <c r="J189" i="1"/>
  <c r="J208" i="1"/>
  <c r="J198" i="1"/>
  <c r="J159" i="1"/>
  <c r="J119" i="1"/>
  <c r="J207" i="1"/>
  <c r="J116" i="1"/>
  <c r="J140" i="1"/>
  <c r="J204" i="1"/>
  <c r="J146" i="1"/>
  <c r="J178" i="1"/>
  <c r="J210" i="1"/>
  <c r="J133" i="1"/>
  <c r="J149" i="1"/>
  <c r="J165" i="1"/>
  <c r="J181" i="1"/>
  <c r="J197" i="1"/>
  <c r="J213" i="1"/>
  <c r="J126" i="1"/>
  <c r="J144" i="1"/>
  <c r="J148" i="1"/>
  <c r="J212" i="1"/>
  <c r="J150" i="1"/>
  <c r="J182" i="1"/>
  <c r="J112" i="1"/>
  <c r="J135" i="1"/>
  <c r="J151" i="1"/>
  <c r="J167" i="1"/>
  <c r="J183" i="1"/>
  <c r="J199" i="1"/>
  <c r="J114" i="1"/>
  <c r="J168" i="1"/>
  <c r="J176" i="1"/>
  <c r="J164" i="1"/>
  <c r="J125" i="1"/>
  <c r="J158" i="1"/>
  <c r="J190" i="1"/>
  <c r="J139" i="1"/>
  <c r="J155" i="1"/>
  <c r="J187" i="1"/>
  <c r="J111" i="1"/>
  <c r="J136" i="1"/>
  <c r="J192" i="1"/>
  <c r="J130" i="1"/>
  <c r="J194" i="1"/>
  <c r="J157" i="1"/>
  <c r="J205" i="1"/>
  <c r="J117" i="1"/>
  <c r="J171" i="1"/>
  <c r="J203" i="1"/>
  <c r="J160" i="1"/>
  <c r="J156" i="1"/>
  <c r="J113" i="1"/>
  <c r="J154" i="1"/>
  <c r="J186" i="1"/>
  <c r="J120" i="1"/>
  <c r="J137" i="1"/>
  <c r="J153" i="1"/>
  <c r="J169" i="1"/>
  <c r="J185" i="1"/>
  <c r="J201" i="1"/>
  <c r="J118" i="1"/>
  <c r="J172" i="1"/>
  <c r="J162" i="1"/>
  <c r="J123" i="1"/>
  <c r="J173" i="1"/>
  <c r="J115" i="1"/>
  <c r="J200" i="1"/>
  <c r="J134" i="1"/>
  <c r="J127" i="1"/>
  <c r="J175" i="1"/>
  <c r="J166" i="1"/>
  <c r="J143" i="1"/>
  <c r="J191" i="1"/>
  <c r="J180" i="1"/>
  <c r="G28" i="1"/>
  <c r="J2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1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<sst xmlns="http://schemas.openxmlformats.org/spreadsheetml/2006/main" count="20706" uniqueCount="2579">
  <si>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</si>
  <si>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</si>
  <si>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</si>
  <si>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</si>
  <si>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</si>
  <si>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</si>
  <si>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</si>
  <si>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</si>
  <si>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</si>
  <si>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</si>
  <si>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</si>
  <si>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</si>
  <si>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</si>
  <si>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</si>
  <si>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</si>
  <si>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</si>
  <si>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</si>
  <si>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</si>
  <si>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</si>
  <si>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</si>
  <si>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</si>
  <si>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</si>
  <si>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</si>
  <si>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</si>
  <si>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</si>
  <si>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</si>
  <si>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</si>
  <si>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</si>
  <si>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</si>
  <si>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</si>
  <si>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</si>
  <si>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</si>
  <si>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</si>
  <si>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</si>
  <si>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</si>
  <si>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</si>
  <si>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</si>
  <si>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</si>
  <si>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</si>
  <si>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</si>
  <si>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</si>
  <si>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TOMIC/N010..</t>
  </si>
  <si>
    <t>NEMOCNICE VYŠKOV, p.o. CENTRUM PŘIROZENÉHO PORODU - STAVEBNÍ ÚPRAVY 1. NP KŘÍDLA C3</t>
  </si>
  <si>
    <t>Stavba</t>
  </si>
  <si>
    <t>Stavební objekt</t>
  </si>
  <si>
    <t>SO 02_1</t>
  </si>
  <si>
    <t xml:space="preserve">STAVEBNÍ ÚPRAVY 1. NP KŘÍDLA C3 - 1. FÁZE PRACÍ </t>
  </si>
  <si>
    <t>00</t>
  </si>
  <si>
    <t>VEDLEJŠÍ A OSTATNÍ NÁKLADY</t>
  </si>
  <si>
    <t>D.1.02.1</t>
  </si>
  <si>
    <t>1. FÁZE PRACÍ - ARCHITEKTONICKO - STAVEBNÍ ŘEŠENÍ + STAVEBNĚ - KONSTRUKČNÍ ŘEŠENÍ + PBŘ</t>
  </si>
  <si>
    <t>D.1.02.4a_1</t>
  </si>
  <si>
    <t>Zdravotně technické instalace - 1. fáze</t>
  </si>
  <si>
    <t>D.1.02.4b_1</t>
  </si>
  <si>
    <t>Vytápění - 1. FÁZE PRACÍ</t>
  </si>
  <si>
    <t>D.1.02.4c_1</t>
  </si>
  <si>
    <t>Silnoproudá elektrotechnika - fáze 1</t>
  </si>
  <si>
    <t>D.1.02.4d_1</t>
  </si>
  <si>
    <t>Slaboproudé elektroinstalace - fáze 1</t>
  </si>
  <si>
    <t>D.1.02.4e_1</t>
  </si>
  <si>
    <t>Rozvody medicinálních plynů_1.FÁZE</t>
  </si>
  <si>
    <t>D.1.02.4f_1</t>
  </si>
  <si>
    <t>Vzduchotechnika a chlazení - fáze 1</t>
  </si>
  <si>
    <t>D.1.02.4h_1</t>
  </si>
  <si>
    <t>EPS a nouzový zvukový systém - fáze 1</t>
  </si>
  <si>
    <t>SO 02_2</t>
  </si>
  <si>
    <t>STAVEBNÍ ÚPRAVY 1. NP KŘÍDLA C3 - 2. FÁZE PRACÍ</t>
  </si>
  <si>
    <t>D.1.02.2</t>
  </si>
  <si>
    <t>2. FÁZE PRACÍ - ARCHITEKTONICKO - STAVEBNÍ ŘEŠENÍ + STAVEBNĚ - KONSTRUKČNÍ ŘEŠENÍ + PBŘ</t>
  </si>
  <si>
    <t>D.1.02.4a_2</t>
  </si>
  <si>
    <t>Zdravotně technické instalace - fáze 2</t>
  </si>
  <si>
    <t>D.1.02.4b_2</t>
  </si>
  <si>
    <t>Vytápění - 2. FÁZE PRACÍ</t>
  </si>
  <si>
    <t>D.1.02.4c_2</t>
  </si>
  <si>
    <t>Silnoproudá elektrotechnika - fáze 2</t>
  </si>
  <si>
    <t>D.1.02.4d_2</t>
  </si>
  <si>
    <t>Slaboproudé elektroinstalace - fáze 2</t>
  </si>
  <si>
    <t>D.1.02.4e_2</t>
  </si>
  <si>
    <t>Rozvody medicinálních plynů_2.FÁZE</t>
  </si>
  <si>
    <t>D.1.02.4f_2</t>
  </si>
  <si>
    <t>Vzduchotechnika a chlazení - fáze 2</t>
  </si>
  <si>
    <t>D.1.02.4h_2</t>
  </si>
  <si>
    <t>EPS a nouzový zvukový systém - fáze 2</t>
  </si>
  <si>
    <t>SO 02_3</t>
  </si>
  <si>
    <t>STAVEBNÍ ÚPRAVY 1. NP KŘÍDLA C3 - 3. FÁZE PRACÍ</t>
  </si>
  <si>
    <t>D.1.02.3</t>
  </si>
  <si>
    <t>3. FÁZE PRACÍ - ARCHITEKTONICKO - STAVEBNÍ ŘEŠENÍ + STAVEBNĚ - KONSTRUKČNÍ ŘEŠENÍ + PBŘ</t>
  </si>
  <si>
    <t>D.1.02.4a_3</t>
  </si>
  <si>
    <t>Zdravotně technické instalace - fáze 3</t>
  </si>
  <si>
    <t>D.1.02.4b_3</t>
  </si>
  <si>
    <t>Vytápění - 3. FÁZE PRACÍ</t>
  </si>
  <si>
    <t>D.1.02.4c_3</t>
  </si>
  <si>
    <t>Silnoproudá elektrotechnika - fáze 3</t>
  </si>
  <si>
    <t>D.1.02.4d_3</t>
  </si>
  <si>
    <t>Slaboproudé elektroinstalace - fáze 3</t>
  </si>
  <si>
    <t>D.1.02.4e_3</t>
  </si>
  <si>
    <t>Rozvody medicinálních plynů_3.FÁZE</t>
  </si>
  <si>
    <t>D.1.02.4f_3</t>
  </si>
  <si>
    <t>Vzduchotechnika a chlazení _ fáze 3</t>
  </si>
  <si>
    <t>D.1.02.4g_3</t>
  </si>
  <si>
    <t>Měření a regulace - fáze 3</t>
  </si>
  <si>
    <t>D.1.02.4h_3</t>
  </si>
  <si>
    <t>EPS a nouzový zvukový systém - fáze 3</t>
  </si>
  <si>
    <t>Celkem za stavbu</t>
  </si>
  <si>
    <t>CZK</t>
  </si>
  <si>
    <t>#POPS</t>
  </si>
  <si>
    <t>Popis stavby: TOMIC/N010.. - NEMOCNICE VYŠKOV, p.o. CENTRUM PŘIROZENÉHO PORODU - STAVEBNÍ ÚPRAVY 1. NP KŘÍDLA C3</t>
  </si>
  <si>
    <t>#POPO</t>
  </si>
  <si>
    <t xml:space="preserve">Popis objektu: SO 02_1 - STAVEBNÍ ÚPRAVY 1. NP KŘÍDLA C3 - 1. FÁZE PRACÍ </t>
  </si>
  <si>
    <t>#POPR</t>
  </si>
  <si>
    <t>Popis rozpočtu: 00 - VEDLEJŠÍ A OSTATNÍ NÁKLADY</t>
  </si>
  <si>
    <t>Popis rozpočtu: D.1.02.1 - 1. FÁZE PRACÍ - ARCHITEKTONICKO - STAVEBNÍ ŘEŠENÍ + STAVEBNĚ - KONSTRUKČNÍ ŘEŠENÍ + PBŘ</t>
  </si>
  <si>
    <t>Popis rozpočtu: D.1.02.4a_1 - Zdravotně technické instalace - 1. fáze</t>
  </si>
  <si>
    <t>Popis rozpočtu: D.1.02.4b_1 - Vytápění - 1. FÁZE PRACÍ</t>
  </si>
  <si>
    <t>Popis rozpočtu: D.1.02.4c_1 - Silnoproudá elektrotechnika - fáze 1</t>
  </si>
  <si>
    <t>Popis rozpočtu: D.1.02.4d_1 - Slaboproudé elektroinstalace - fáze 1</t>
  </si>
  <si>
    <t>Popis rozpočtu: D.1.02.4e_1 - Rozvody medicinálních plynů_1.FÁZE</t>
  </si>
  <si>
    <t>Popis rozpočtu: D.1.02.4f_1 - Vzduchotechnika a chlazení - fáze 1</t>
  </si>
  <si>
    <t>Popis rozpočtu: D.1.02.4h_1 - EPS a nouzový zvukový systém - fáze 1</t>
  </si>
  <si>
    <t>Popis objektu: SO 02_2 - STAVEBNÍ ÚPRAVY 1. NP KŘÍDLA C3 - 2. FÁZE PRACÍ</t>
  </si>
  <si>
    <t>Popis rozpočtu: D.1.02.2 - 2. FÁZE PRACÍ - ARCHITEKTONICKO - STAVEBNÍ ŘEŠENÍ + STAVEBNĚ - KONSTRUKČNÍ ŘEŠENÍ + PBŘ</t>
  </si>
  <si>
    <t>Popis rozpočtu: D.1.02.4a_2 - Zdravotně technické instalace - fáze 2</t>
  </si>
  <si>
    <t>Popis rozpočtu: D.1.02.4b_2 - Vytápění - 2. FÁZE PRACÍ</t>
  </si>
  <si>
    <t>Popis rozpočtu: D.1.02.4c_2 - Silnoproudá elektrotechnika - fáze 2</t>
  </si>
  <si>
    <t>Popis rozpočtu: D.1.02.4d_2 - Slaboproudé elektroinstalace - fáze 2</t>
  </si>
  <si>
    <t>Popis rozpočtu: D.1.02.4e_2 - Rozvody medicinálních plynů_2.FÁZE</t>
  </si>
  <si>
    <t>Popis rozpočtu: D.1.02.4f_2 - Vzduchotechnika a chlazení - fáze 2</t>
  </si>
  <si>
    <t>Popis rozpočtu: D.1.02.4h_2 - EPS a nouzový zvukový systém - fáze 2</t>
  </si>
  <si>
    <t>Popis objektu: SO 02_3 - STAVEBNÍ ÚPRAVY 1. NP KŘÍDLA C3 - 3. FÁZE PRACÍ</t>
  </si>
  <si>
    <t>Popis rozpočtu: D.1.02.3 - 3. FÁZE PRACÍ - ARCHITEKTONICKO - STAVEBNÍ ŘEŠENÍ + STAVEBNĚ - KONSTRUKČNÍ ŘEŠENÍ + PBŘ</t>
  </si>
  <si>
    <t>Popis rozpočtu: D.1.02.4a_3 - Zdravotně technické instalace - fáze 3</t>
  </si>
  <si>
    <t>Popis rozpočtu: D.1.02.4b_3 - Vytápění - 3. FÁZE PRACÍ</t>
  </si>
  <si>
    <t>Popis rozpočtu: D.1.02.4c_3 - Silnoproudá elektrotechnika - fáze 3</t>
  </si>
  <si>
    <t>Popis rozpočtu: D.1.02.4d_3 - Slaboproudé elektroinstalace - fáze 3</t>
  </si>
  <si>
    <t>Popis rozpočtu: D.1.02.4e_3 - Rozvody medicinálních plynů_3.FÁZE</t>
  </si>
  <si>
    <t>Popis rozpočtu: D.1.02.4f_3 - Vzduchotechnika a chlazení _ fáze 3</t>
  </si>
  <si>
    <t>Popis rozpočtu: D.1.02.4g_3 - Měření a regulace - fáze 3</t>
  </si>
  <si>
    <t>Popis rozpočtu: D.1.02.4h_3 - EPS a nouzový zvukový systém - fáze 3</t>
  </si>
  <si>
    <t>Rekapitulace dílů</t>
  </si>
  <si>
    <t>Typ dílu</t>
  </si>
  <si>
    <t xml:space="preserve">Poznámka - NENACEŇOVAT !!! </t>
  </si>
  <si>
    <t>21</t>
  </si>
  <si>
    <t>Elektromontáže</t>
  </si>
  <si>
    <t>3</t>
  </si>
  <si>
    <t>Svislé a kompletní konstrukce</t>
  </si>
  <si>
    <t>399</t>
  </si>
  <si>
    <t>Sádrokartonové 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</si>
  <si>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</si>
  <si>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</si>
  <si>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</si>
  <si>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</si>
  <si>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</si>
  <si>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</si>
  <si>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</si>
  <si>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</si>
  <si>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95_PR</t>
  </si>
  <si>
    <t>Zednické přípomoci pro profese</t>
  </si>
  <si>
    <t>96</t>
  </si>
  <si>
    <t>Bourání konstrukcí</t>
  </si>
  <si>
    <t>97</t>
  </si>
  <si>
    <t>Prorážení otvorů a ostatní bourací práce</t>
  </si>
  <si>
    <t>99</t>
  </si>
  <si>
    <t>Staveništní přesun hmot</t>
  </si>
  <si>
    <t>994</t>
  </si>
  <si>
    <t>Požární ochrana</t>
  </si>
  <si>
    <t>OST</t>
  </si>
  <si>
    <t>Ostatní</t>
  </si>
  <si>
    <t>1.</t>
  </si>
  <si>
    <t>Úprava stávající VZT</t>
  </si>
  <si>
    <t>2.</t>
  </si>
  <si>
    <t>Chlazení VRV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</si>
  <si>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</si>
  <si>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</si>
  <si>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</si>
  <si>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</si>
  <si>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</si>
  <si>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</si>
  <si>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</si>
  <si>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</si>
  <si>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</si>
  <si>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</si>
  <si>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</si>
  <si>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</si>
  <si>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728.2</t>
  </si>
  <si>
    <t>Rozvody stlačeného vzduchu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</si>
  <si>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</si>
  <si>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</si>
  <si>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</si>
  <si>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</si>
  <si>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</si>
  <si>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</si>
  <si>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</si>
  <si>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Ocelové konstrukce</t>
  </si>
  <si>
    <t>766</t>
  </si>
  <si>
    <t>Konstrukce truhlářské</t>
  </si>
  <si>
    <t>766_INT</t>
  </si>
  <si>
    <t>Vybavení interiéru</t>
  </si>
  <si>
    <t>767</t>
  </si>
  <si>
    <t>Konstrukce doplňkové stavební (zámečnické)</t>
  </si>
  <si>
    <t>Konstrukce zámečnické</t>
  </si>
  <si>
    <t>767_P</t>
  </si>
  <si>
    <t>Podhledy skládané</t>
  </si>
  <si>
    <t>767_ZR</t>
  </si>
  <si>
    <t>D + M zárubní ( vč. přesunu hmot )</t>
  </si>
  <si>
    <t>768</t>
  </si>
  <si>
    <t>Plastové výrobky ( vč. přesunu hmot )</t>
  </si>
  <si>
    <t>776</t>
  </si>
  <si>
    <t>Podlahy povlakové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</si>
  <si>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</si>
  <si>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</si>
  <si>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</si>
  <si>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</si>
  <si>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</si>
  <si>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</si>
  <si>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</si>
  <si>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785</t>
  </si>
  <si>
    <t>Tapety</t>
  </si>
  <si>
    <t>786</t>
  </si>
  <si>
    <t>Zastiňující technika</t>
  </si>
  <si>
    <t>1</t>
  </si>
  <si>
    <t>EPS</t>
  </si>
  <si>
    <t>Strukturovaná kabeláž (SK)</t>
  </si>
  <si>
    <t>11</t>
  </si>
  <si>
    <t>NZS</t>
  </si>
  <si>
    <t>12</t>
  </si>
  <si>
    <t>NOSNÝ MATERIÁL</t>
  </si>
  <si>
    <t>16</t>
  </si>
  <si>
    <t>18</t>
  </si>
  <si>
    <t>Elektronická kontrola vstrupu (EKV)</t>
  </si>
  <si>
    <t>19</t>
  </si>
  <si>
    <t>1a.</t>
  </si>
  <si>
    <t>Zdroj chladu pro přímý chladič</t>
  </si>
  <si>
    <t>2</t>
  </si>
  <si>
    <t>Konzole a příchytný materiál</t>
  </si>
  <si>
    <t>20</t>
  </si>
  <si>
    <t>C - 2 2 M -  ZAŘÍZENÍ</t>
  </si>
  <si>
    <t>24</t>
  </si>
  <si>
    <t>E P S</t>
  </si>
  <si>
    <t>26</t>
  </si>
  <si>
    <t>Oxid dusný</t>
  </si>
  <si>
    <t>Ventilové krabice</t>
  </si>
  <si>
    <t>3.</t>
  </si>
  <si>
    <t>Demontáže stávajících VZT zařízení</t>
  </si>
  <si>
    <t>30</t>
  </si>
  <si>
    <t>32</t>
  </si>
  <si>
    <t>35</t>
  </si>
  <si>
    <t>C - 2 2 M      - ROZVODY</t>
  </si>
  <si>
    <t>S K</t>
  </si>
  <si>
    <t>36</t>
  </si>
  <si>
    <t>37</t>
  </si>
  <si>
    <t>39</t>
  </si>
  <si>
    <t>JČ</t>
  </si>
  <si>
    <t>4</t>
  </si>
  <si>
    <t>Alarmový systém</t>
  </si>
  <si>
    <t>Zkoušky, ostatní</t>
  </si>
  <si>
    <t>4.</t>
  </si>
  <si>
    <t>Protipožární ucpávky</t>
  </si>
  <si>
    <t>40</t>
  </si>
  <si>
    <t>41</t>
  </si>
  <si>
    <t>SZ</t>
  </si>
  <si>
    <t>42</t>
  </si>
  <si>
    <t>44</t>
  </si>
  <si>
    <t>46</t>
  </si>
  <si>
    <t>KZ</t>
  </si>
  <si>
    <t>49</t>
  </si>
  <si>
    <t>5</t>
  </si>
  <si>
    <t>5.</t>
  </si>
  <si>
    <t>Zkoušky a zaregulování</t>
  </si>
  <si>
    <t>52</t>
  </si>
  <si>
    <t>53</t>
  </si>
  <si>
    <t>55</t>
  </si>
  <si>
    <t>6</t>
  </si>
  <si>
    <t>Jednotný čas (JČ)</t>
  </si>
  <si>
    <t>60</t>
  </si>
  <si>
    <t>7</t>
  </si>
  <si>
    <t>8</t>
  </si>
  <si>
    <t>Signalizační zařízení (SZ)</t>
  </si>
  <si>
    <t>9</t>
  </si>
  <si>
    <t>M21</t>
  </si>
  <si>
    <t>M36_01</t>
  </si>
  <si>
    <t>Zařízení č.1 - monitorování nové VZT</t>
  </si>
  <si>
    <t>M36_02</t>
  </si>
  <si>
    <t>Zařízení č.2 - chlazení stávající VZT2</t>
  </si>
  <si>
    <t>M36_03</t>
  </si>
  <si>
    <t>Řídící systém, SW, rozváděč MaR</t>
  </si>
  <si>
    <t>M39_01</t>
  </si>
  <si>
    <t>Mediplyny - kyslík _rozvody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</si>
  <si>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</si>
  <si>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</si>
  <si>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</si>
  <si>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</si>
  <si>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</si>
  <si>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</si>
  <si>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</si>
  <si>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</si>
  <si>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</si>
  <si>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</si>
  <si>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</si>
  <si>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</si>
  <si>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</si>
  <si>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</si>
  <si>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</si>
  <si>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</si>
  <si>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</si>
  <si>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</si>
  <si>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</si>
  <si>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</si>
  <si>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</si>
  <si>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</si>
  <si>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</si>
  <si>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</si>
  <si>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</si>
  <si>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</si>
  <si>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</si>
  <si>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</si>
  <si>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</si>
  <si>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</si>
  <si>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</si>
  <si>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</si>
  <si>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</si>
  <si>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</si>
  <si>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</si>
  <si>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</si>
  <si>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23/ 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</si>
  <si>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</si>
  <si>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</si>
  <si>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</si>
  <si>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</si>
  <si>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</si>
  <si>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</si>
  <si>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</si>
  <si>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</si>
  <si>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</si>
  <si>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</si>
  <si>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</si>
  <si>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</si>
  <si>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</si>
  <si>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</si>
  <si>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 xml:space="preserve">hod   </t>
  </si>
  <si>
    <t>Jednání s dotčenými institucemi, s dotčenými orgány státní správy a samosprávy - například zajištění, , dokladů nutných k získání kolaudačního souhlasu, povolení a rozhodnutí nutných k ralizací stavby</t>
  </si>
  <si>
    <t>Součinnost se všemi zúčastněnými stranami - investorem, budoucím uživatelem, projektantem, zástupci,, organizací státní správy, koordinátorem BOZP apod.</t>
  </si>
  <si>
    <t>Provedení nezbytných sond - koordinace jejich lokalizace</t>
  </si>
  <si>
    <t>005111021RI</t>
  </si>
  <si>
    <t>Inženýrská činnost</t>
  </si>
  <si>
    <t>Vlastní</t>
  </si>
  <si>
    <t>Zpracování harmonogramu stavby včetně průběžné aktualizace, projednání s investorem dle požadavků na provoz areálu</t>
  </si>
  <si>
    <t>Plán organizace výstavby, koordinace s investorem a provozem areálu</t>
  </si>
  <si>
    <t>Zajištění všech podkladů a dokumentů pro vydání kolaudačního rozhodnutí</t>
  </si>
  <si>
    <t>Pasportizace území stavby a jejího okolí, zejména stavu příjezdových komunikací staveništní dopravy,, předpokládaných dotčených ploch zasažených realizací stavby, požadavků vlastníků a uživatelů</t>
  </si>
  <si>
    <t>Náklady na provedení vzorků - např. barevnost fasád, klempířských prvků atd.</t>
  </si>
  <si>
    <t>Fotodokumentace průběhu výstavby</t>
  </si>
  <si>
    <t>Zaškolení obsluhy a investorem pověřených osob, vypracování a odsouhlasení provozních a,, manipulačních řádů, proškolení provozovatele s provozováním a užíváním realizovaného díla dle SoD</t>
  </si>
  <si>
    <t>Technická řešení rozdílů skutečně zjištěného stavu se stavem předpokládaným v PD, technická řešení,, kolizí se skrytými konstrukcemi, které nemohl projektant předvídat</t>
  </si>
  <si>
    <t>Zajištění průzkumů, zkoušek, atestů, sond a revizí apod. uvedených v rozhodnutích a v projektové,, dokumetnaci nezbytně nutných k provedení díla</t>
  </si>
  <si>
    <t>Provedení veškerých měření a zkoušek, revizních zpráv apod. dle platné legislativy a dle SoD, např.,, na termovizní měření stavby, revize plynu, revize hromosvodu</t>
  </si>
  <si>
    <t>Zajištění a projednání všech nezbytných administrativních úkonů spojených s realizací stavby</t>
  </si>
  <si>
    <t>Vytýčení inženýrských sítí  - vč. případných kopaných sond, vč.  projednání se správci, apod.</t>
  </si>
  <si>
    <t>VN_01</t>
  </si>
  <si>
    <t>Stavebně - technický průzkum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</si>
  <si>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</si>
  <si>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</si>
  <si>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</si>
  <si>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</si>
  <si>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</si>
  <si>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</si>
  <si>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</si>
  <si>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</si>
  <si>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</si>
  <si>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Bezpečnostní opatření na ochranu osob a majetku v rozsahu platné legislativy a dle podmínek v SoD</t>
  </si>
  <si>
    <t>Bezpečnostní hrazení, oplocení, zajištění přístupu na staveniště apod.</t>
  </si>
  <si>
    <t>Zajištění ostrahy majetku a osob v průběhu realizace stavby a až do předání stavby do užívání, např., , kamerový systém</t>
  </si>
  <si>
    <t>Zabezpečení staveniště, vnější stavby a ploch dotčených stavbou, vybavení proti odcizení a škodám</t>
  </si>
  <si>
    <t>126</t>
  </si>
  <si>
    <t>Náklady na pojištění stavby a bankovní garance</t>
  </si>
  <si>
    <t>14</t>
  </si>
  <si>
    <t>Výrobní a dílenská dokumentace</t>
  </si>
  <si>
    <t>hod</t>
  </si>
  <si>
    <t>Vypracování dokumentace skutečného provedení stavby  dle SoD, v tištěné i digitální podobě s přesným, zakreslením veškerých rozvodů TZB pro budoucí potřeby uživatele v případě rozšíření objektu či</t>
  </si>
  <si>
    <t>dalších stavebních úprav</t>
  </si>
  <si>
    <t>ON_14</t>
  </si>
  <si>
    <t>Finanční rezerva</t>
  </si>
  <si>
    <t xml:space="preserve">Tato položka vyjadřuje hodnotu finanční (rozpočtové) rezervy. Způsob jejího stanovení, čerpání a vykazování bude definováno objednatelem. Rozsah čerpání je specifikován ve výběrovém řízení. Každý z účastníků : </t>
  </si>
  <si>
    <t>VV</t>
  </si>
  <si>
    <t xml:space="preserve">výběrového řízení nacení tuto položku jednotnou částkou URČENOU ZADAVATELEM : </t>
  </si>
  <si>
    <t>SUM</t>
  </si>
  <si>
    <t>END</t>
  </si>
  <si>
    <t>Poznámka - NENACEŇOVAT !!!</t>
  </si>
  <si>
    <t>Práce</t>
  </si>
  <si>
    <t>POL1_</t>
  </si>
  <si>
    <t>393031151R00</t>
  </si>
  <si>
    <t>Zazdívka výklenků zeď cihel. MVC, pl. nad 1 m2, vč. provázání se stávajícím zdivem</t>
  </si>
  <si>
    <t>m3</t>
  </si>
  <si>
    <t>Včetně pomocného lešení o výšce podlahy do 1900 mm a pro zatížení do 1,5 kPa  (150 kg/m2).</t>
  </si>
  <si>
    <t xml:space="preserve">D.1.02.1-101 : </t>
  </si>
  <si>
    <t>0,3*0,825*2,27*1,15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</si>
  <si>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</si>
  <si>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</si>
  <si>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m2</t>
  </si>
  <si>
    <t>801-1</t>
  </si>
  <si>
    <t>RTS 22/ II</t>
  </si>
  <si>
    <t>zřízení nosné konstrukce příčky, vložení tepelné izolace tl. do 5 cm, montáž desek, tmelení spár Q2 a úprava rohů. Včetně dodávek materiálu.</t>
  </si>
  <si>
    <t>SPI</t>
  </si>
  <si>
    <t xml:space="preserve">vč. úpravy pro osazení zárubní ( pouzder ) : </t>
  </si>
  <si>
    <t>3,4*(12,575+2,725*2+0,15*2+0,875*2-0,6+0,475+1,3)</t>
  </si>
  <si>
    <t>-(1,3*2,6+1,4*2,6*2+0,9*2,0)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</si>
  <si>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</si>
  <si>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</si>
  <si>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3,4*(3,6+3,35*2)</t>
  </si>
  <si>
    <t>-0,9*2,0*2</t>
  </si>
  <si>
    <t>342263310R00</t>
  </si>
  <si>
    <t>Úpravy, doplňkové práce a příplatky pro sádrokartonové a sádrovláknité příčky úpravy příček pro osazení zařizovacích předmět  úprava pro osazení umývadla</t>
  </si>
  <si>
    <t>kus</t>
  </si>
  <si>
    <t>342263320R00</t>
  </si>
  <si>
    <t>Úpravy, doplňkové práce a příplatky pro sádrokartonové a sádrovláknité příčky úpravy příček pro osazení zařizovacích předmět  úprava pro osazení WC</t>
  </si>
  <si>
    <t>RTS 14/ I</t>
  </si>
  <si>
    <t>RTS 12/ I</t>
  </si>
  <si>
    <t>342263360R00</t>
  </si>
  <si>
    <t>Úpravy, doplňkové práce a příplatky pro sádrokartonové a sádrovláknité příčky úpravy příček pro osazení zařizovacích předmět  úprava pro osazení baterie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</si>
  <si>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</si>
  <si>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</si>
  <si>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D.1.02.1-401 : </t>
  </si>
  <si>
    <t>28,4+9,8+26,5</t>
  </si>
  <si>
    <t xml:space="preserve">600/600 : </t>
  </si>
  <si>
    <t>-(4,2*2,4+3,0*4,2)</t>
  </si>
  <si>
    <t xml:space="preserve">odskok : </t>
  </si>
  <si>
    <t>0,35*(1,425+1,5+0,825+3,75)</t>
  </si>
  <si>
    <t>342264051RT3</t>
  </si>
  <si>
    <t>Podhledy na kovové konstrukci opláštěné deskami sádrokartonovými nosná konstrukce z profilů CD s přímým uchycením 1x deska, tloušťky 12,5 mm, impregnovaná, bez izolace</t>
  </si>
  <si>
    <t>3,7+2,0+3,7+2,0</t>
  </si>
  <si>
    <t>342264098RT1</t>
  </si>
  <si>
    <t>Příplatky k podhledům sádrokartonovým příplatek k podhledu sádrokartonovému za plochu do 2 m2</t>
  </si>
  <si>
    <t>2,0+2,0</t>
  </si>
  <si>
    <t>342264098RT2</t>
  </si>
  <si>
    <t>Příplatky k podhledům sádrokartonovým příplatek k podhledu sádrokartonovému za plochu přes 2 do 5 m2</t>
  </si>
  <si>
    <t>3,7+3,7</t>
  </si>
  <si>
    <t>342264098RT3</t>
  </si>
  <si>
    <t>Příplatky k podhledům sádrokartonovým příplatek k podhledu sádrokartonovému za plochu přes 5 do 10 m2</t>
  </si>
  <si>
    <t>9,8</t>
  </si>
  <si>
    <t>34201632_050</t>
  </si>
  <si>
    <t>Sádrokartonová šachtová ( předsazená ) stěna 50mm</t>
  </si>
  <si>
    <t>3,4*(0,6+0,3)</t>
  </si>
  <si>
    <t>34201632_125</t>
  </si>
  <si>
    <t>Sádrokartonová šachtová ( předsazená ) stěna 125mm</t>
  </si>
  <si>
    <t>3,4*(5,7+0,8)</t>
  </si>
  <si>
    <t>34201632_150</t>
  </si>
  <si>
    <t>Sádrokartonová šachtová ( předsazená ) stěna 150mm</t>
  </si>
  <si>
    <t>3,4*0,8</t>
  </si>
  <si>
    <t>342091021R99</t>
  </si>
  <si>
    <t>Zapravení otvoru plochy do 4 m2 v SDK příčce tl. 150mm</t>
  </si>
  <si>
    <t xml:space="preserve">m2  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</si>
  <si>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</si>
  <si>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</si>
  <si>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</si>
  <si>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1,2*2,05</t>
  </si>
  <si>
    <t>34226_XX</t>
  </si>
  <si>
    <t>Oplaštění sloupů, OK profilů, odskoky, plochy nezměřitelné ( do 1m2 ) atd..., nezahrnuté ve skladbách, zesílení konstrukcí</t>
  </si>
  <si>
    <t>1,0</t>
  </si>
  <si>
    <t>342261350RS3</t>
  </si>
  <si>
    <t>Příčka sádrokarton. ocel.kce, 2x oplášť. tl.350 mm, desky standard impreg.tl.12,5 mm, instalační</t>
  </si>
  <si>
    <t>3,4*3,2</t>
  </si>
  <si>
    <t>3429_03</t>
  </si>
  <si>
    <t>Úprava sádrokartonové příčky vyztužením pro zavěšení mobiliáře atd..</t>
  </si>
  <si>
    <t xml:space="preserve">m     </t>
  </si>
  <si>
    <t>34299_01</t>
  </si>
  <si>
    <t>Příplatek k podhledu - úprava pro montáž svítidel, mřížek, rev. dvířek atd....</t>
  </si>
  <si>
    <t>612403399RT2</t>
  </si>
  <si>
    <t>Hrubá výplň rýh ve stěnách, jakoukoliv maltou maltou ze suchých směsí  jakékoliv šířky</t>
  </si>
  <si>
    <t>801-4</t>
  </si>
  <si>
    <t>jakékoliv šířky rýhy,</t>
  </si>
  <si>
    <t xml:space="preserve">po vybouraných příčkách : </t>
  </si>
  <si>
    <t xml:space="preserve">D.1.02.1-901 : </t>
  </si>
  <si>
    <t>3,4*0,15*5*1,15</t>
  </si>
  <si>
    <t>3,4*0,2*1,15</t>
  </si>
  <si>
    <t>3,4*0,1*1,15</t>
  </si>
  <si>
    <t>612409991RT2</t>
  </si>
  <si>
    <t>Začištění omítek kolem oken, dveří a obkladů apod. s použitím suché maltové směsi</t>
  </si>
  <si>
    <t>m</t>
  </si>
  <si>
    <t>2*(2,4+2,67*2)*1,15</t>
  </si>
  <si>
    <t>612421637R00</t>
  </si>
  <si>
    <t>Omítky vnitřní stěn vápenné nebo vápenocementové v podlaží i ve schodišti štukové</t>
  </si>
  <si>
    <t xml:space="preserve">plocha po odsekaných obkladech : </t>
  </si>
  <si>
    <t>0,6*(3,0+0,45+0,3)</t>
  </si>
  <si>
    <t>2,0*(0,825+1,6*2+2,075*2-1,1)</t>
  </si>
  <si>
    <t xml:space="preserve">výměra - viz položka 978013191R00 : </t>
  </si>
  <si>
    <t>81,052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</si>
  <si>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</si>
  <si>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</si>
  <si>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</si>
  <si>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0,25*(0,95*4+1,5*2+1,5*4*2+2,05*4*2)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</si>
  <si>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</si>
  <si>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</si>
  <si>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</si>
  <si>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</si>
  <si>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 xml:space="preserve">C3107, 108 : </t>
  </si>
  <si>
    <t xml:space="preserve">SZ : </t>
  </si>
  <si>
    <t>1,9*1,625</t>
  </si>
  <si>
    <t>-1,5*1,1</t>
  </si>
  <si>
    <t>0,25*(1,4+1,1*2)</t>
  </si>
  <si>
    <t xml:space="preserve">C3111,112 : </t>
  </si>
  <si>
    <t>612481211RT2</t>
  </si>
  <si>
    <t>Vyztužení povrchu vnitřních stěn sklotextilní síťovinou s dodávkou síťoviny a stěrkového tmelu</t>
  </si>
  <si>
    <t>POL1_1</t>
  </si>
  <si>
    <t xml:space="preserve">na cca 10-ti% plochy : </t>
  </si>
  <si>
    <t>0,6*(3,0+0,45+0,3)/100*10</t>
  </si>
  <si>
    <t>2,0*(0,825+1,6*2+2,075*2-1,1)/100*10</t>
  </si>
  <si>
    <t>81,052/100*10</t>
  </si>
  <si>
    <t>612401291XX</t>
  </si>
  <si>
    <t>Omítka malých ploch vnitřních stěn na dozdívkách, s použitím suché maltové směsi, vč. perlinky a tmele</t>
  </si>
  <si>
    <t>0,15*(2,6+1,3+2,025*2+0,9)*1,15</t>
  </si>
  <si>
    <t>3,4*(0,5+0,2+0,6+0,25)</t>
  </si>
  <si>
    <t>613473115Rss</t>
  </si>
  <si>
    <t>Příplatek za zabudované rohovníky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</si>
  <si>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</si>
  <si>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</si>
  <si>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</si>
  <si>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</si>
  <si>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 xml:space="preserve">podrobný rozpis výměr - viz položka 952901111R00 : </t>
  </si>
  <si>
    <t xml:space="preserve">B2 - PVC protiskluz : </t>
  </si>
  <si>
    <t>4,0*0,055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</si>
  <si>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</si>
  <si>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</si>
  <si>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</si>
  <si>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</si>
  <si>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</si>
  <si>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</si>
  <si>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631361921RT3</t>
  </si>
  <si>
    <t>Výztuž mazanin z betonů a z lehkých betonů ze svařovaných sítí průměr drátu 5 mm, velikost oka 150/150 mm</t>
  </si>
  <si>
    <t>t</t>
  </si>
  <si>
    <t>včetně distančních prvků</t>
  </si>
  <si>
    <t>4,0*2,099*1,3/1000</t>
  </si>
  <si>
    <t>632411150RT1</t>
  </si>
  <si>
    <t>Potěr ze suchých směsí cementový, tloušťky 50 mm, bez penetrace</t>
  </si>
  <si>
    <t>s rozprostřením a uhlazením</t>
  </si>
  <si>
    <t xml:space="preserve">A1 - PVC : </t>
  </si>
  <si>
    <t>19,1</t>
  </si>
  <si>
    <t xml:space="preserve">B1 - PVC protiskluz : </t>
  </si>
  <si>
    <t>7,4</t>
  </si>
  <si>
    <t xml:space="preserve">C1 - PVC E : </t>
  </si>
  <si>
    <t>15,9</t>
  </si>
  <si>
    <t>632415102RT2</t>
  </si>
  <si>
    <t>Potěr ze suchých směsí cementový samonivelační vyrovnávací, tloušťky 2 mm, včetně penetrace</t>
  </si>
  <si>
    <t xml:space="preserve">A2 - PVC : </t>
  </si>
  <si>
    <t>30,4</t>
  </si>
  <si>
    <t xml:space="preserve">C2 - PVC E : </t>
  </si>
  <si>
    <t>39,0</t>
  </si>
  <si>
    <t>632443212R00</t>
  </si>
  <si>
    <t>Potěr litý cementový pevnost v tlaku 25 MPa, pokládaná plocha do 100 m2, příplatek za každých 5 mm tloušťky</t>
  </si>
  <si>
    <t>POL1_7</t>
  </si>
  <si>
    <t>dovoz směsi, doprava pomocí šnekového čerpadla, lití hadicí na plochu, srovnání latí do roviny</t>
  </si>
  <si>
    <t>19,1*3</t>
  </si>
  <si>
    <t>7,4*3</t>
  </si>
  <si>
    <t>15,9*3</t>
  </si>
  <si>
    <t>631421311R0X</t>
  </si>
  <si>
    <t>Oprava bet. ploch opravným betonem v 30-ti% plochy, vč. penetrace</t>
  </si>
  <si>
    <t>Včetně pomocného pracovního lešení o výšce podlahy do 1900 mm a pro zatížení do 1,5 kPa.</t>
  </si>
  <si>
    <t>663612222R00</t>
  </si>
  <si>
    <t>Sponkování rýh v podlahách</t>
  </si>
  <si>
    <t>(6,975+1,175*2+5,7)*1,15</t>
  </si>
  <si>
    <t>941955002R00</t>
  </si>
  <si>
    <t>Lešení lehké pracovní pomocné pomocné, o výšce lešeňové podlahy přes 1,2 do 1,9 m</t>
  </si>
  <si>
    <t>800-3</t>
  </si>
  <si>
    <t xml:space="preserve">výměra - viz položka 952901111R00 : </t>
  </si>
  <si>
    <t>115,8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</si>
  <si>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</si>
  <si>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</si>
  <si>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6,8+2,5+9,8</t>
  </si>
  <si>
    <t>5,8+10,1</t>
  </si>
  <si>
    <t>16,4+22,6</t>
  </si>
  <si>
    <t>953981104R00</t>
  </si>
  <si>
    <t>Chemické kotvy do betonu, do cihelného zdiva do betonu, hloubky 125 mm, M 16, ampule pro chemickou kotvu</t>
  </si>
  <si>
    <t xml:space="preserve">kotvení vyšetřovacích svítidel (stropních i nástěnných)  : </t>
  </si>
  <si>
    <t>4*6</t>
  </si>
  <si>
    <t>3420163_99</t>
  </si>
  <si>
    <t>Prachotěsná přepážka - montáž a demontáž</t>
  </si>
  <si>
    <t>50</t>
  </si>
  <si>
    <t>95_01</t>
  </si>
  <si>
    <t>Montáž a demontáž zárubně vč. dveřního křídla vč. kování do provizorní příčky</t>
  </si>
  <si>
    <t xml:space="preserve">ks    </t>
  </si>
  <si>
    <t>95_03.1</t>
  </si>
  <si>
    <t>Zakrývání stávajících prostor, vybavení, podhledů, parapetů, oken atd...</t>
  </si>
  <si>
    <t>115,8*2</t>
  </si>
  <si>
    <t>95_04</t>
  </si>
  <si>
    <t>Zakrývání stávajících prostor geotextilií, OSB deskami</t>
  </si>
  <si>
    <t>115,8*0,5</t>
  </si>
  <si>
    <t>95-02</t>
  </si>
  <si>
    <t>Práce malého rozsahu, nevyrozpočtovatelné detaily</t>
  </si>
  <si>
    <t>HZS</t>
  </si>
  <si>
    <t>POL10_</t>
  </si>
  <si>
    <t>95-02m</t>
  </si>
  <si>
    <t>Práce malého rozsahu, nevyrozpočtovatelné detaily - materiál</t>
  </si>
  <si>
    <t>ks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</si>
  <si>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</si>
  <si>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</si>
  <si>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</si>
  <si>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 xml:space="preserve">ÚT - Zapravení kapsy po dopojování otopných těles : </t>
  </si>
  <si>
    <t>10*0,25*0,25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</si>
  <si>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</si>
  <si>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</si>
  <si>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</si>
  <si>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 xml:space="preserve">Prostup (300x200 mm) skrze strop nad 1.pp včetně zapravení : </t>
  </si>
  <si>
    <t>423321113R00</t>
  </si>
  <si>
    <t xml:space="preserve">Zabetonování spár, čel a dutin zabetonování dutin a otvorů jednotlivě do 0,1 m3,  ,  </t>
  </si>
  <si>
    <t>821-1</t>
  </si>
  <si>
    <t>s bedněním a odbedněním, jakékoliv třídy (značky) betonu,</t>
  </si>
  <si>
    <t xml:space="preserve">ÚT - 4 x prostup průměru 80 mm přes strop z 1.PP do 1.NP : </t>
  </si>
  <si>
    <t>4*0,3*0,04*0,04*3,14*1,15</t>
  </si>
  <si>
    <t>970051080R00</t>
  </si>
  <si>
    <t>Jádrové vrtání, kruhové prostupy v železobetonu jádrové vrtání , do D 80 mm</t>
  </si>
  <si>
    <t>801-3</t>
  </si>
  <si>
    <t>970056080R00</t>
  </si>
  <si>
    <t>Jádrové vrtání, kruhové prostupy v železobetonu příplatek za jádrové vrtání do stropu, do D 80 mm</t>
  </si>
  <si>
    <t>767584502RXX</t>
  </si>
  <si>
    <t>DMT + ZM skládaných podhledů, 100% využití stávajících kazet, nosná kce roštu  stávající</t>
  </si>
  <si>
    <t xml:space="preserve">požadavek profesí : </t>
  </si>
  <si>
    <t>15,0+2,0</t>
  </si>
  <si>
    <t>793521519RAA</t>
  </si>
  <si>
    <t>D + M protipožární ucpávky ve stropech plochy do 0,25m2, ( parametry - viz PD )</t>
  </si>
  <si>
    <t xml:space="preserve">odhad - bude upřesněno dle upřesnění požadavku profesí : </t>
  </si>
  <si>
    <t>956_001</t>
  </si>
  <si>
    <t>Zednická výpomoc při napojení nového potrubí na stávající</t>
  </si>
  <si>
    <t>956_001M</t>
  </si>
  <si>
    <t>Zednická výpomoc při napojení nového potrubí na stávající, materiál</t>
  </si>
  <si>
    <t>956_002</t>
  </si>
  <si>
    <t>Provedení všech otvorů (prostupů) pro průchod VZT potrubí</t>
  </si>
  <si>
    <t>10</t>
  </si>
  <si>
    <t>956_003</t>
  </si>
  <si>
    <t>Utěsnění a začištění průchodů VZT zařízení prostupující stěnami</t>
  </si>
  <si>
    <t>956_004</t>
  </si>
  <si>
    <t>Výpomocné práce při montáž vzduchotechniky</t>
  </si>
  <si>
    <t>956_004M</t>
  </si>
  <si>
    <t>Výpomocné práce při montáž vzduchotechniky - materiál</t>
  </si>
  <si>
    <t>956_005</t>
  </si>
  <si>
    <t>Úprava pro přemístění otopného tělesa</t>
  </si>
  <si>
    <t>•	V rámci 1.fáze prací, po přemístění OT v chodbě 1.NP před gynekologickoporodním oddělením ze stupačky č.11 na stupačku č. 13, krýt stupačku a nové napojení tělesa sádrokartonovým krytem v rozsahu od podlahy po strop (cca 1,3x3m)</t>
  </si>
  <si>
    <t>956_006</t>
  </si>
  <si>
    <t>Přemístění - Stávající hasící přístroj umístěný na podlaze zavěsit na zeď</t>
  </si>
  <si>
    <t>972054241R30</t>
  </si>
  <si>
    <t>Vybourání otv. stropy ŽB pl. 0,09 m2, tl. nad 15 cm</t>
  </si>
  <si>
    <t>95-01</t>
  </si>
  <si>
    <t>Zednické výpomoci pro řemesla ( nezahrnuté v rozpočtech profesí a samostaných položkách  )</t>
  </si>
  <si>
    <t xml:space="preserve">Výpomoc s drobnými stavebními pracemi (vrtání, zapravování omítek,  : </t>
  </si>
  <si>
    <t>95-01M</t>
  </si>
  <si>
    <t>Zednické výpomoci pro řemesla ( nezahrnuté v rozpočtech profesí a samostaných položkách  ), materiál</t>
  </si>
  <si>
    <t>961044111R00</t>
  </si>
  <si>
    <t>Bourání základů z betonu prostého</t>
  </si>
  <si>
    <t>nebo vybourání otvorů průřezové plochy přes 4 m2 v základech,</t>
  </si>
  <si>
    <t xml:space="preserve">B11 : </t>
  </si>
  <si>
    <t>0,45*0,25*0,5</t>
  </si>
  <si>
    <t>962031125R00</t>
  </si>
  <si>
    <t>Bourání příček z cihel pálených děrovaných, tloušťky 140 mm</t>
  </si>
  <si>
    <t>nebo vybourání otvorů průřezové plochy přes 4 m2 v příčkách, včetně pomocného lešení o výšce podlahy do 1900 mm a pro zatížení do 1,5 kPa  (150 kg/m2),</t>
  </si>
  <si>
    <t>(2,4*2,67-1,1*2,0)</t>
  </si>
  <si>
    <t>965042131R00</t>
  </si>
  <si>
    <t>Bourání podkladů pod dlažby nebo litých celistvých dlažeb a mazanin  betonových nebo z litého asfaltu, tloušťky do 100 mm, plochy do 4 m2</t>
  </si>
  <si>
    <t xml:space="preserve">kalkulovat vč. případných tepelných izolaci : </t>
  </si>
  <si>
    <t xml:space="preserve">A : </t>
  </si>
  <si>
    <t>(2,6+3,9+3,5)*0,09</t>
  </si>
  <si>
    <t>965042141R00</t>
  </si>
  <si>
    <t>Bourání podkladů pod dlažby nebo litých celistvých dlažeb a mazanin  betonových nebo z litého asfaltu, tloušťky do 100 mm, plochy přes 4 m2</t>
  </si>
  <si>
    <t>(18,8+12,7+8,9)*0,09</t>
  </si>
  <si>
    <t>965048515R00</t>
  </si>
  <si>
    <t>Bourání podkladů pod dlažby nebo litých celistvých dlažeb a mazanin  Broušení betonového povrchu do tloušťky 5 mm</t>
  </si>
  <si>
    <t>965049111R00</t>
  </si>
  <si>
    <t>Bourání podkladů pod dlažby nebo litých celistvých dlažeb a mazanin  příplatek za bourání mazanin vyztužených svařovanou sítí, tloušťky do 100 mm</t>
  </si>
  <si>
    <t>965081713R00</t>
  </si>
  <si>
    <t>Bourání podlah z keramických dlaždic, tloušťky do 10 mm, plochy přes 1 m2</t>
  </si>
  <si>
    <t>bez podkladního lože, s jakoukoliv výplní spár</t>
  </si>
  <si>
    <t xml:space="preserve">B2 : </t>
  </si>
  <si>
    <t>1,6*2,075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</si>
  <si>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</si>
  <si>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</si>
  <si>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</si>
  <si>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968061126R00</t>
  </si>
  <si>
    <t>Vyvěšení nebo zavěšení dřevěných křídel dveří, plochy přes 2 m2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</si>
  <si>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</si>
  <si>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</si>
  <si>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(0,7*2,0*5+0,9*2,0*3)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</si>
  <si>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</si>
  <si>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</si>
  <si>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1,1*2,0*2</t>
  </si>
  <si>
    <t>970241100R00</t>
  </si>
  <si>
    <t>Řezání prostého betonu hloubka řezu 100 mm</t>
  </si>
  <si>
    <t>970241250R00</t>
  </si>
  <si>
    <t>Řezání prostého betonu hloubka řezu 250 mm</t>
  </si>
  <si>
    <t>0,5</t>
  </si>
  <si>
    <t>974042554R00</t>
  </si>
  <si>
    <t>Vysekání rýh v podlaze betonové do hloubky 100 mm, šířky do 150 mm</t>
  </si>
  <si>
    <t>s betonovým podkladem,</t>
  </si>
  <si>
    <t>5,7</t>
  </si>
  <si>
    <t>978013191R00</t>
  </si>
  <si>
    <t>Otlučení omítek vápenných nebo vápenocementových vnitřních s vyškrabáním spár, s očištěním zdiva stěn, v rozsahu do 100 %</t>
  </si>
  <si>
    <t>3,3*(0,5+12,575+2,25+0,65+6,1+3,75+1,625+1,625+4,075+0,325+0,45)</t>
  </si>
  <si>
    <t>-(1,2*2,05+0,9*2,025+1,775*2,6+1,45*2,05*4+1,5*0,95*2)</t>
  </si>
  <si>
    <t>-1,9*1,625</t>
  </si>
  <si>
    <t>-0,25*(1,4+1,1*2)</t>
  </si>
  <si>
    <t>-0,6*(3,0+0,45+0,3)</t>
  </si>
  <si>
    <t>-2,0*(0,825+1,6*2+2,075*2-1,1)</t>
  </si>
  <si>
    <t xml:space="preserve">nezměřitelné 5% : </t>
  </si>
  <si>
    <t>72,74/100*5</t>
  </si>
  <si>
    <t>978023411R00</t>
  </si>
  <si>
    <t>Vysekání, vyškrábání a vyčištění spár zdiva cihelného  mimo komínového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</si>
  <si>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</si>
  <si>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</si>
  <si>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</si>
  <si>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767581801R00</t>
  </si>
  <si>
    <t>Demontáž podhledů kazet</t>
  </si>
  <si>
    <t>800-767</t>
  </si>
  <si>
    <t xml:space="preserve">B4 : </t>
  </si>
  <si>
    <t>(2,35*9,675+2,85*6,975-0,45*0,6)</t>
  </si>
  <si>
    <t>767582800R00</t>
  </si>
  <si>
    <t>Demontáž podhledů roštů</t>
  </si>
  <si>
    <t>776511820RT1</t>
  </si>
  <si>
    <t>Odstranění povlakových podlah z nášlapné plochy lepených, s podložkou, z ploch přes 20 m2</t>
  </si>
  <si>
    <t>800-775</t>
  </si>
  <si>
    <t xml:space="preserve">B1, B10, B12 : </t>
  </si>
  <si>
    <t>(6,0*2,55+(4,225-2,55)*4,65-0,3*0,475)</t>
  </si>
  <si>
    <t>776511820RT2</t>
  </si>
  <si>
    <t>Odstranění povlakových podlah z nášlapné plochy lepených, s podložkou, z ploch přes 10 do 20 m2</t>
  </si>
  <si>
    <t>4,65*3,45</t>
  </si>
  <si>
    <t>4,65*3,9</t>
  </si>
  <si>
    <t>776511820RT3</t>
  </si>
  <si>
    <t>Odstranění povlakových podlah z nášlapné plochy lepených, s podložkou, z ploch do 10 m2</t>
  </si>
  <si>
    <t>2,55*1,35</t>
  </si>
  <si>
    <t>3,2*2,8</t>
  </si>
  <si>
    <t>2,1*(0,825+0,325)</t>
  </si>
  <si>
    <t>962084110R00</t>
  </si>
  <si>
    <t>Bourání příček deskových a sádrových  tl.10 cm</t>
  </si>
  <si>
    <t>Kalkul</t>
  </si>
  <si>
    <t xml:space="preserve">kalkulovat vč. případných omítek, obkladů atd.. : </t>
  </si>
  <si>
    <t>3,4*(2,3+2,25)</t>
  </si>
  <si>
    <t>962084115R00</t>
  </si>
  <si>
    <t>Bourání příček deskových a sádrových  tl.15 cm</t>
  </si>
  <si>
    <t>3,4*(4,225+0,15*2+3,9+3,45+4,65*2+2,85+2,075+2,1-1,1)</t>
  </si>
  <si>
    <t>-(0,9*2,0*3+0,7*2,0*5)</t>
  </si>
  <si>
    <t>962084120R00</t>
  </si>
  <si>
    <t>Bourání příček deskových a sádrových  tl. 20 cm</t>
  </si>
  <si>
    <t>3,4*(1,1+0,5)</t>
  </si>
  <si>
    <t>962084125R00</t>
  </si>
  <si>
    <t>Bourání příček deskových a sádrových  tl. 25 cm</t>
  </si>
  <si>
    <t>3,4*0,6</t>
  </si>
  <si>
    <t>965_07.1</t>
  </si>
  <si>
    <t>Demontáž vnitřních výplní otvorů vč. parapetů, zárubní, - odvoz a likvidace</t>
  </si>
  <si>
    <t xml:space="preserve">posuvné dveře : </t>
  </si>
  <si>
    <t>0,9*2,0*2</t>
  </si>
  <si>
    <t xml:space="preserve">B5 : </t>
  </si>
  <si>
    <t>2,0*3,9</t>
  </si>
  <si>
    <t xml:space="preserve">B9 : </t>
  </si>
  <si>
    <t>1,35*3,4</t>
  </si>
  <si>
    <t>965_B07</t>
  </si>
  <si>
    <t>DEMONTÁŽ STÁVAJÍCÍHO STATIVU A VYŠETŘOVACÍHO SVÍTIDLA, - odvoz a likvidace</t>
  </si>
  <si>
    <t>965_B08</t>
  </si>
  <si>
    <t>DEMONTÁŽ STÁVAJÍCÍ VNITŘNÍ ŽALUZIE, - odvoz a likvidace</t>
  </si>
  <si>
    <t xml:space="preserve">B8 : </t>
  </si>
  <si>
    <t>1,5*(4,225+3,9+3,45)</t>
  </si>
  <si>
    <t>965048150RAY</t>
  </si>
  <si>
    <t>Dočištění a odmaštění povrchu nosné kce podlah po odstranění bouraných vrstev</t>
  </si>
  <si>
    <t>967581801R00</t>
  </si>
  <si>
    <t>Demontáž podhledů plných, skládaných, akustických atd..., vč. nosného roštu a závěsů</t>
  </si>
  <si>
    <t xml:space="preserve">B3, B6 : </t>
  </si>
  <si>
    <t>0,35*2,55</t>
  </si>
  <si>
    <t>18,8</t>
  </si>
  <si>
    <t>2,075*1,6</t>
  </si>
  <si>
    <t>971033531SDK</t>
  </si>
  <si>
    <t>Vybourání otv. SDK příčka. pl.4 m2, tl.15 cm vč. vyřezání, zapravení a úpravy nosných profilů</t>
  </si>
  <si>
    <t>0,775*2,025+0,9*2,025</t>
  </si>
  <si>
    <t>99-01</t>
  </si>
  <si>
    <t>Bourací práce nezměřitelné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</si>
  <si>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</si>
  <si>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</si>
  <si>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</si>
  <si>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</si>
  <si>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</si>
  <si>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</si>
  <si>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2,3,4,5,6,7,8,9,13,14,15,17,18,21,22,23,24,25,26,27,28,29,32,33,34,35,36,37,38,39,47,48,49,51,52,53, : </t>
  </si>
  <si>
    <t xml:space="preserve">54,55,56,57,58,59,60,61,66,75,87,88,89,90,96, : </t>
  </si>
  <si>
    <t>Součet: : 21,97574</t>
  </si>
  <si>
    <t>994-HP</t>
  </si>
  <si>
    <t>D + M hasící přístroj s hasící schopností dle PBŘ</t>
  </si>
  <si>
    <t>994-PÚ</t>
  </si>
  <si>
    <t>D + M protipožárních ucpávek</t>
  </si>
  <si>
    <t>994-T</t>
  </si>
  <si>
    <t>D + M Výstražné a bezpečnostní tabulky, viz zpráva PBŘ</t>
  </si>
  <si>
    <t>711212002R02</t>
  </si>
  <si>
    <t>Stěrka hydroizolační těsnicí hmotou - 1x, kompletní řešení dle PD</t>
  </si>
  <si>
    <t>dvouvrstvá</t>
  </si>
  <si>
    <t xml:space="preserve">za obkladem - cca 30% plochy : </t>
  </si>
  <si>
    <t xml:space="preserve">výměra - viz položka 781415013RTX : </t>
  </si>
  <si>
    <t>28,33/100*30</t>
  </si>
  <si>
    <t>4,0</t>
  </si>
  <si>
    <t>998711202R00</t>
  </si>
  <si>
    <t>Přesun hmot pro izolace proti vodě svisle do 12 m</t>
  </si>
  <si>
    <t>800-711</t>
  </si>
  <si>
    <t>50 m vodorovně měřeno od těžiště půdorysné plochy skládky do těžiště půdorysné plochy objektu</t>
  </si>
  <si>
    <t>712_011</t>
  </si>
  <si>
    <t>Rozebrání střešního pláště ploché střechy (HI z PVC) + zpětná montáž, - odvoz a likvidace demontovatelného materiálu</t>
  </si>
  <si>
    <t xml:space="preserve">rozebrání střešního pláště ploché střechy (HI z PVC) + zpětná montáž  : </t>
  </si>
  <si>
    <t xml:space="preserve">D.1.02.1-104 : </t>
  </si>
  <si>
    <t xml:space="preserve">společné pro fázi 1 až 3 : </t>
  </si>
  <si>
    <t>5,0</t>
  </si>
  <si>
    <t>998712203R00</t>
  </si>
  <si>
    <t>Přesun hmot pro povlakové krytiny v objektech výšky přes 12 do 24 m</t>
  </si>
  <si>
    <t>50 m vodorovně</t>
  </si>
  <si>
    <t>713121111R00</t>
  </si>
  <si>
    <t>Montáž tepelné izolace podlah  jednovrstvá, bez dodávky materiálu</t>
  </si>
  <si>
    <t>800-713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</si>
  <si>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</si>
  <si>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</si>
  <si>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</si>
  <si>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</si>
  <si>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>713191221XX</t>
  </si>
  <si>
    <t>Dilatační oddělení příček od stropní kce, vč. dodávky materiálu</t>
  </si>
  <si>
    <t>0,15*2*1,15*(12,575+2,725*2+0,15*2+0,875*2-0,6+0,475+1,3)</t>
  </si>
  <si>
    <t>0,15*2*1,15*(3,6+3,35*2)</t>
  </si>
  <si>
    <t>0,3*1,15*2*3,2</t>
  </si>
  <si>
    <t>631514492R</t>
  </si>
  <si>
    <t>Výrobek izolační pro budovy z minerální vlny (MW) tvar: deska; tloušťka d = 30,0 mm; vlákna: podélná; OH = 150 kg/m3; lambda = 0,037 W/(m.K); pevnost v tlaku CS 40 kPa; RtF: A1</t>
  </si>
  <si>
    <t>SPCM</t>
  </si>
  <si>
    <t>Specifikace</t>
  </si>
  <si>
    <t>POL3_</t>
  </si>
  <si>
    <t>19,1*1,02</t>
  </si>
  <si>
    <t>7,4*1,02</t>
  </si>
  <si>
    <t>4,0*1,02</t>
  </si>
  <si>
    <t>15,9*1,02</t>
  </si>
  <si>
    <t>998713202R00</t>
  </si>
  <si>
    <t>Přesun hmot pro izolace tepelné v objektech výšky do 12 m</t>
  </si>
  <si>
    <t>767_01_OK</t>
  </si>
  <si>
    <t>D + M OK prvky nosných kcí vč. předepsaných povrchových úprav a zvedacích mechanismů</t>
  </si>
  <si>
    <t>kg</t>
  </si>
  <si>
    <t xml:space="preserve">osazení ocelové konstrukce pro chladící jednotku, pomocná roznášecí ocel  : </t>
  </si>
  <si>
    <t>200</t>
  </si>
  <si>
    <t>767_01a</t>
  </si>
  <si>
    <t>D + M OK prvky nosných kcí - zednické přípomoci,, malty, kapsy, betony na podlití, stavební lepidla atd...</t>
  </si>
  <si>
    <t>T/01</t>
  </si>
  <si>
    <t>D + M Dveře vnitřní 1kř 900/1970 vč. kování - manuálně posuvné po stěně, kompletně dle výkresu D.1.02.1-502 - Výpis truhlářských výrobků</t>
  </si>
  <si>
    <t>T/03</t>
  </si>
  <si>
    <t>D + M Dveře vnitřní 1kř 900/1970 vč. kování, kompletně dle výkresu D.1.02.1-502 - Výpis truhlářských výrobků</t>
  </si>
  <si>
    <t>998766202R00</t>
  </si>
  <si>
    <t>Přesun hmot pro konstrukce truhlářské v objektech výšky do 12 m</t>
  </si>
  <si>
    <t>800-766</t>
  </si>
  <si>
    <t>Pol. 101a</t>
  </si>
  <si>
    <t>D + M Pracovní linka se skříní, viz PD interiéru</t>
  </si>
  <si>
    <t>Pol. 101b</t>
  </si>
  <si>
    <t>Pol. 401a</t>
  </si>
  <si>
    <t>D + M Obklad stěny, viz PD interiéru</t>
  </si>
  <si>
    <t>Pol. 401b</t>
  </si>
  <si>
    <t>Z_01</t>
  </si>
  <si>
    <t>D + M Stěna vnitřní z Al profilů 2400/2670 - EI 30/DP3-C,S, kompletně dle výkresu D.1.02.1-501 - Výpis výrobků - výrobky zámečnické</t>
  </si>
  <si>
    <t>Z_03</t>
  </si>
  <si>
    <t>D + M Dveře do sprchového koutu 1625/2000, kompletně dle výkresu D.1.02.1-501 - Výpis výrobků - výrobky zámečnické</t>
  </si>
  <si>
    <t>Z_06</t>
  </si>
  <si>
    <t>D + M Sada madel pro WC imobilních pacientů pevné 800mm, sklopné 900mm, kompletně dle výkresu D.1.02.1-501 - Výpis výrobků - výrobky zámečnické</t>
  </si>
  <si>
    <t>sestava</t>
  </si>
  <si>
    <t>Z_07</t>
  </si>
  <si>
    <t>D + M Madlo pro WC pacientů, nástěnné, sklopné dl. 800mm, kompletně dle výkresu D.1.02.1-501 - Výpis výrobků - výrobky zámečnické</t>
  </si>
  <si>
    <t>Z_08</t>
  </si>
  <si>
    <t>D + M Opěrné madlo pevné horizintální  dl. 600mm, kompletně dle výkresu D.1.02.1-501 - Výpis výrobků - výrobky zámečnické</t>
  </si>
  <si>
    <t>Z_09</t>
  </si>
  <si>
    <t>D + M Opěrné madlo pevné svislé  dl. 500mm, kompletně dle výkresu D.1.02.1-501 - Výpis výrobků - výrobky zámečnické</t>
  </si>
  <si>
    <t>Z_10</t>
  </si>
  <si>
    <t>D + M Opěrné madlo na chodbách z ocelové trubky, kompletně dle výkresu D.1.02.1-501 - Výpis výrobků - výrobky zámečnické</t>
  </si>
  <si>
    <t>Z_12</t>
  </si>
  <si>
    <t>D + M Zrcadlo vlepené do obkladu 2000/600, kompletně dle výkresu D.1.02.1-501 - Výpis výrobků - výrobky zámečnické</t>
  </si>
  <si>
    <t>Z_14</t>
  </si>
  <si>
    <t>D + M Vnitřní stěna z Al profilů, el. posuv otvor 1500/2600, dveře 1400/2000, kompletně dle výkresu D.1.02.1-501 - Výpis výrobků - výrobky zámečnické</t>
  </si>
  <si>
    <t>Z_17</t>
  </si>
  <si>
    <t>D + M dveřní práh z nerez plechu, kompletně dle výkresu D.1.02.1-501 - Výpis výrobků - výrobky zámečnické</t>
  </si>
  <si>
    <t>bm</t>
  </si>
  <si>
    <t>998767202R00</t>
  </si>
  <si>
    <t>Přesun hmot pro kovové stavební doplňk. konstrukce v objektech výšky do 12 m</t>
  </si>
  <si>
    <t>767584502R00</t>
  </si>
  <si>
    <t>Montáž podhledů lamelových a kazetových Montáž podhledů z kazet včetně montáže nosného roštu na ocelovou konstrukci, rozměry kazet 600 mm x 600 mm, bez určení výměry</t>
  </si>
  <si>
    <t xml:space="preserve">vč. dodávky nosného roštu : </t>
  </si>
  <si>
    <t>(4,2*2,4+3,0*4,2)</t>
  </si>
  <si>
    <t>595959601H</t>
  </si>
  <si>
    <t>Kazeta 600/600 hygienická - specifikace dle PD</t>
  </si>
  <si>
    <t>(4,2*2,4+3,0*4,2)*1,15</t>
  </si>
  <si>
    <t>T/1/SDK 150</t>
  </si>
  <si>
    <t>D + M Zárubeň z žárově pozinkovaného plechu 900/1970mm posuvná, kompletně dle výpisu zámečnických výrobků - D.1.02.1-501</t>
  </si>
  <si>
    <t>T/3,4/SDK150</t>
  </si>
  <si>
    <t>D + M Zárubeň z žárově pozinkovaného plechu 900/1970mm, kompletně dle výpisu zámečnických výrobků -  - D.1.02.1-501</t>
  </si>
  <si>
    <t>P_01</t>
  </si>
  <si>
    <t>D + M stropní plastový difůzor pro odvětrání medicinálních plynů DN 150mm, kompletně dle výkresu D.1.02.1-503 - Výpis plastových výrobků</t>
  </si>
  <si>
    <t>P_02</t>
  </si>
  <si>
    <t>D + M ochrana rohů plast 50/50/1500, kompletně dle výkresu D.1.02.1-503 - Výpis plastových výrobků</t>
  </si>
  <si>
    <t>P_03</t>
  </si>
  <si>
    <t>D + M ochranný pás š. 200mm, kompletně dle výkresu D.1.02.1-503 - Výpis plastových výrobků</t>
  </si>
  <si>
    <t>P_04</t>
  </si>
  <si>
    <t>D + M ochranný pás š. 200mm - 2x, kompletně dle výkresu D.1.02.1-503 - Výpis plastových výrobků</t>
  </si>
  <si>
    <t>13,225*2</t>
  </si>
  <si>
    <t>P_05</t>
  </si>
  <si>
    <t>D + M orientační systém, kompletně dle výkresu D.1.02.1-503 - Výpis plastových výrobků</t>
  </si>
  <si>
    <t>SO 02 – Orientační systém (výpis plastových výrobků – P/5) – tabulky vnitřního orientačního systému</t>
  </si>
  <si>
    <t>•	Vel. 190/190 (mm) označení poschodí 				1 ks</t>
  </si>
  <si>
    <t>•	Vel. 160/60 označení místnosti					22 ks</t>
  </si>
  <si>
    <t>•	Vel. 160/160 označení pracovny lékaře, kanceláře		2 ks</t>
  </si>
  <si>
    <t>•	Vel. 210/260 tabulka do výtahu					2 ks</t>
  </si>
  <si>
    <t>•	Vel. 700/80 závěsná směrová tabule				3 ks</t>
  </si>
  <si>
    <t>•	Vel. 1100/650 hlavní orientační tabule				1 ks</t>
  </si>
  <si>
    <t>•	Vel. 160/120 označení místnosti				29 ks</t>
  </si>
  <si>
    <t>•	Vel. 300/200 rozpis pacientů na sesterny			1 ks</t>
  </si>
  <si>
    <t>•	Vel. 100/100 piktogram						15 ks</t>
  </si>
  <si>
    <t>•	Vel. 40/20 označení dveří					34 ks</t>
  </si>
  <si>
    <t>•	Fóliový popis 1600/300 					1 ks</t>
  </si>
  <si>
    <t>•	Lišta pro rozpisy služeb						1 ks</t>
  </si>
  <si>
    <t>776101101R00</t>
  </si>
  <si>
    <t>Přípravné práce vysávání povlakových podlah průmyslovým vysavačem</t>
  </si>
  <si>
    <t>položky neobsahují žádný materiál</t>
  </si>
  <si>
    <t>776491001K</t>
  </si>
  <si>
    <t>Montáž klínku</t>
  </si>
  <si>
    <t>((3,6*2+2,725*2+0,1*2-0,9)+12,575*2+2,9*2+1,35*2-(1,4+1,4+0,9*2+1,3+2,4))*1,1</t>
  </si>
  <si>
    <t xml:space="preserve">B : </t>
  </si>
  <si>
    <t>(3,2*4+1,625*4-0,9*2)*1,1</t>
  </si>
  <si>
    <t xml:space="preserve">C : </t>
  </si>
  <si>
    <t>(6,95*4+4,075*2+3,75*2-(0,9+1,4)*2)*1,1</t>
  </si>
  <si>
    <t>776491001S</t>
  </si>
  <si>
    <t>Úprava krytiny pro montáž soklu</t>
  </si>
  <si>
    <t>776520010RAI</t>
  </si>
  <si>
    <t>Podlahy povlakové pouze položení, podlahovina ve specifikaci,  , z pásů, včetně soklíku, bez vyrovnání podkladu</t>
  </si>
  <si>
    <t>AP-PSV</t>
  </si>
  <si>
    <t>Agregovaná položka</t>
  </si>
  <si>
    <t>POL2_7</t>
  </si>
  <si>
    <t>lepení a dodávka podlahoviny z PVC, bez podkladu. Svaření podlahoviny. Dodávka a lepení podlahových soklíků z měkčeného PVC. Pastování a vyleštění podlah.</t>
  </si>
  <si>
    <t>776520030RAI</t>
  </si>
  <si>
    <t>Podlahy povlakové pouze položení, podlahovina ve specifikaci,  , z čtverců antistatická, včetně soklíku, bez vyrovnání podkladu</t>
  </si>
  <si>
    <t>28412275XXX</t>
  </si>
  <si>
    <t>Podlahovina PVC ( elektrostaticky vodivé ) -  dle parametrů PD - viz skladby podlah</t>
  </si>
  <si>
    <t>POL3_7</t>
  </si>
  <si>
    <t>15,9*1,15</t>
  </si>
  <si>
    <t>39,0*1,15</t>
  </si>
  <si>
    <t xml:space="preserve">sokl : </t>
  </si>
  <si>
    <t>(6,95*4+4,075*2+3,75*2-(0,9+1,4)*2)*1,1/100*12*1,15</t>
  </si>
  <si>
    <t>2841230_0K</t>
  </si>
  <si>
    <t>Podlahovina PVC - klínek - parametry dle PD ( skladby podlah )</t>
  </si>
  <si>
    <t>((3,6*2+2,725*2+0,1*2-0,9)+12,575*2+2,9*2+1,35*2-(1,4+1,4+0,9*2+1,3+2,4))*1,1*1,15</t>
  </si>
  <si>
    <t>(3,2*4+1,625*4-0,9*2)*1,1*1,15</t>
  </si>
  <si>
    <t>(6,95*4+4,075*2+3,75*2-(0,9+1,4)*2)*1,1*1,15</t>
  </si>
  <si>
    <t xml:space="preserve">PVC </t>
  </si>
  <si>
    <t>Podlahovina PVC -  dle parametrů PD - viz skladby podlah</t>
  </si>
  <si>
    <t>19,1*1,15</t>
  </si>
  <si>
    <t>30,4*1,15</t>
  </si>
  <si>
    <t>((3,6*2+2,725*2+0,1*2-0,9)+12,575*2+2,9*2+1,35*2-(1,4+1,4+0,9*2+1,3+2,4))*1,1/100*12*1,15</t>
  </si>
  <si>
    <t>PVC _02</t>
  </si>
  <si>
    <t>Podlahovina PVC -  dle parametrů PD - viz skladby podlah, protiskluzné</t>
  </si>
  <si>
    <t>7,4*1,15</t>
  </si>
  <si>
    <t>4,0*1,15</t>
  </si>
  <si>
    <t>(3,2*4+1,625*4-0,9*2)*1,1/100*12*1,15</t>
  </si>
  <si>
    <t>998776202R00</t>
  </si>
  <si>
    <t>Přesun hmot pro podlahy povlakové v objektech výšky do 12 m</t>
  </si>
  <si>
    <t>vodorovně do 50 m</t>
  </si>
  <si>
    <t>771578011R00</t>
  </si>
  <si>
    <t>Zvláštní úpravy spár spára podlaha-stěna silikonem</t>
  </si>
  <si>
    <t>800-771</t>
  </si>
  <si>
    <t>28,33*0,33</t>
  </si>
  <si>
    <t>781101210RT2</t>
  </si>
  <si>
    <t>Příprava podkladu pod obklady penetrace podkladu pod obklady</t>
  </si>
  <si>
    <t>včetně dodávky materiálu.</t>
  </si>
  <si>
    <t>28,33</t>
  </si>
  <si>
    <t>781491001RT1</t>
  </si>
  <si>
    <t>Lišty k obkladům bez dodávky materiálu</t>
  </si>
  <si>
    <t>781415013RTX</t>
  </si>
  <si>
    <t>Montáž obkladů stěn, porovin, keram., do tmele, rozměr obkladu dle PD, vč. tmele a spár.hmoty</t>
  </si>
  <si>
    <t xml:space="preserve">S : </t>
  </si>
  <si>
    <t>1,9*(1,625+3,2*2)</t>
  </si>
  <si>
    <t>-0,9*1,9*2</t>
  </si>
  <si>
    <t>5976010XX</t>
  </si>
  <si>
    <t>Lišta nerez pro obklady</t>
  </si>
  <si>
    <t>28,33*0,33*1,15</t>
  </si>
  <si>
    <t>597813565RX</t>
  </si>
  <si>
    <t>Obkládačka - dle PD</t>
  </si>
  <si>
    <t>28,33*1,15</t>
  </si>
  <si>
    <t>998781202R00</t>
  </si>
  <si>
    <t>Přesun hmot pro obklady keramické v objektech výšky do 12 m</t>
  </si>
  <si>
    <t>783541111</t>
  </si>
  <si>
    <t>Uzaírací protiprašný nátěr nad podhledy</t>
  </si>
  <si>
    <t xml:space="preserve">výměra - viz položka 34299_01 : </t>
  </si>
  <si>
    <t>56,045</t>
  </si>
  <si>
    <t>784450020RA0</t>
  </si>
  <si>
    <t>Malby z malířských směsí disperzní, penetrace jednonásobná, malba dvojnásobná, bílá</t>
  </si>
  <si>
    <t>POL2_</t>
  </si>
  <si>
    <t xml:space="preserve">SDK příčky : </t>
  </si>
  <si>
    <t>3,3*2*(12,575+2,725*2+0,15*2+0,875*2-0,6+0,475+1,3)</t>
  </si>
  <si>
    <t>3,3*2*(3,6+3,35*2)</t>
  </si>
  <si>
    <t>3,3*(0,6+0,3)</t>
  </si>
  <si>
    <t>3,3*(5,7+0,8)</t>
  </si>
  <si>
    <t>3,3*0,8</t>
  </si>
  <si>
    <t>1,2*2,05*2</t>
  </si>
  <si>
    <t>3,3*2*3,2</t>
  </si>
  <si>
    <t>-28,33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</si>
  <si>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</si>
  <si>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</si>
  <si>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</si>
  <si>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ostatní dotčené prostory - bude upřesněno dle skutečného rozsahu poškození : </t>
  </si>
  <si>
    <t>100</t>
  </si>
  <si>
    <t>Č/01</t>
  </si>
  <si>
    <t>D + M žaluzie interiérová stínící vertikální lamelová 2150/1900, kompletně dle výkresu D.1.02.1-505 - Výpis stínících prvků</t>
  </si>
  <si>
    <t>Č/02</t>
  </si>
  <si>
    <t>D + M žaluzie interiérová stínící vertikální lamelová 2150/2025, kompletně dle výkresu D.1.02.1-505 - Výpis stínících prvků</t>
  </si>
  <si>
    <t>Č/03</t>
  </si>
  <si>
    <t>D + M žaluzie interiérová stínící vertikální lamelová 2150/1625, kompletně dle výkresu D.1.02.1-505 - Výpis stínících prvků</t>
  </si>
  <si>
    <t>Č/04</t>
  </si>
  <si>
    <t>Č/05</t>
  </si>
  <si>
    <t>D + M žaluzie interiérová stínící vertikální lamelová 2150/2000, kompletně dle výkresu D.1.02.1-505 - Výpis stínících prvků</t>
  </si>
  <si>
    <t>Č/06</t>
  </si>
  <si>
    <t>D + M žaluzie interiérová stínící vertikální lamelová 2150/1750, kompletně dle výkresu D.1.02.1-505 - Výpis stínících prvků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</si>
  <si>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</si>
  <si>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</si>
  <si>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</si>
  <si>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</si>
  <si>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</si>
  <si>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</si>
  <si>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</si>
  <si>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</si>
  <si>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</si>
  <si>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</si>
  <si>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</si>
  <si>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2,50,62,65,66,67,68,69,71,75,76,77,78,79,80,81,82,83,84,85,86,87,88,89,90,95,96, : </t>
  </si>
  <si>
    <t>Součet: : 39,36319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</si>
  <si>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</si>
  <si>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</si>
  <si>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</si>
  <si>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</si>
  <si>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</si>
  <si>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747,90061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</si>
  <si>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</si>
  <si>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</si>
  <si>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</si>
  <si>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</si>
  <si>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</si>
  <si>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196,81595</t>
  </si>
  <si>
    <t>979990107R99</t>
  </si>
  <si>
    <t>Poplatek za skládku suti - směsná suť</t>
  </si>
  <si>
    <t>•	Obal pro evakuační plán					3 ks</t>
  </si>
  <si>
    <t>721 02-0900VD</t>
  </si>
  <si>
    <t>Demontáž stávajících instalací včetně přesunu hmot a ekologické likvidace odpadu</t>
  </si>
  <si>
    <t xml:space="preserve">5*8 : </t>
  </si>
  <si>
    <t>721 00-0000VD</t>
  </si>
  <si>
    <t>Odstavení systému kanalizace z provozu v dotčené části objektu během rekonstrukce</t>
  </si>
  <si>
    <t>soub</t>
  </si>
  <si>
    <t>POL3_0</t>
  </si>
  <si>
    <t xml:space="preserve">1*2 : </t>
  </si>
  <si>
    <t>721100906RV1</t>
  </si>
  <si>
    <t>Napojení na stávající potrubí vnitřní kanalizace, DN100-DN200, dodávky a montáže</t>
  </si>
  <si>
    <t xml:space="preserve">1*4 : </t>
  </si>
  <si>
    <t>721 00-0015VD</t>
  </si>
  <si>
    <t>Orientační štíky, popisové tabulky, dodávka a montáž</t>
  </si>
  <si>
    <t xml:space="preserve">1*20 : </t>
  </si>
  <si>
    <t>721 01-0011VD</t>
  </si>
  <si>
    <t>Protipožární průchodky/manžety pro plastové kanalizační potrubí, odolnost dle požárně bezpečnostního, řešení stavby, dodávka a montáž</t>
  </si>
  <si>
    <t xml:space="preserve">1*8 : </t>
  </si>
  <si>
    <t>721 00-0010VD</t>
  </si>
  <si>
    <t>Hadice pro odvod kondenzátu, dodávka a montáž, včetně spojek a přechodů</t>
  </si>
  <si>
    <t xml:space="preserve">2*2 : </t>
  </si>
  <si>
    <t>721153204R00</t>
  </si>
  <si>
    <t>Potrubí PE svařované, připojovací, D 40 x 3,0 mm, montáž a dodávka potrubí včetně tvarovek, těsnění,, přechodů a čistících kusů</t>
  </si>
  <si>
    <t xml:space="preserve">1*14 : </t>
  </si>
  <si>
    <t>721153205R00</t>
  </si>
  <si>
    <t>Potrubí PE svařované, připojovací, D 50 x 3,0 mm, montáž a dodávka potrubí včetně tvarovek, těsnění,, přechodů a čistících kusů</t>
  </si>
  <si>
    <t xml:space="preserve">1*15 : </t>
  </si>
  <si>
    <t>15</t>
  </si>
  <si>
    <t>721153207R00</t>
  </si>
  <si>
    <t>Potrubí PE svařované, připojovací, D 63 x 3,0 mm, montáž a dodávka potrubí včetně tvarovek, těsnění,, přechodů a čistících kusů</t>
  </si>
  <si>
    <t>721153210R00</t>
  </si>
  <si>
    <t>Potrubí PE svařované, připojovací, D 110 x 4,3 mm, montáž a dodávka potrubí včetně tvarovek, těsnění, , přechodů a čistících kusů</t>
  </si>
  <si>
    <t>721152206R00</t>
  </si>
  <si>
    <t>Potrubí PE svařované odpadní - svislé a zavěšené, D 75 x 3,0 mm, montáž a dodávka potrubí včetně, tvarovek, těsnění, přechodů a čistících kusů</t>
  </si>
  <si>
    <t xml:space="preserve">1*24 : </t>
  </si>
  <si>
    <t>721152208R00</t>
  </si>
  <si>
    <t>Potrubí PE svařované odpadní - svislé a zavěšené, D 110 x 4,3 mm, montáž a dodávka potrubí včetně, tvarovek, těsnění, přechodů a čistících kusů</t>
  </si>
  <si>
    <t>721194104R00</t>
  </si>
  <si>
    <t>Vyvedení odpadních výpustek D 40 x 1,8</t>
  </si>
  <si>
    <t xml:space="preserve">1*10 : </t>
  </si>
  <si>
    <t>721194105R00</t>
  </si>
  <si>
    <t>Vyvedení odpadních výpustek D 50 x 1,8</t>
  </si>
  <si>
    <t>721194109R00</t>
  </si>
  <si>
    <t>Vyvedení odpadních výpustek D 110 x 2,3</t>
  </si>
  <si>
    <t xml:space="preserve">1*5 : </t>
  </si>
  <si>
    <t>721 00-9152VD</t>
  </si>
  <si>
    <t>Izolace potrubí včetně tvarovek proti rosení a hluku, minerální vlna/AL povrch, min lambda=0,04W/m,, na potrubí d75, tl.25mm, dodávka a montáž</t>
  </si>
  <si>
    <t xml:space="preserve">1*12 : </t>
  </si>
  <si>
    <t>721 00-9153VD</t>
  </si>
  <si>
    <t>Izolace potrubí včetně tvarovek proti rosení a hluku, minerální vlna/AL povrch, min lambda=0,04W/m,, na potrubí d110, tl.25mm, dodávka a montáž</t>
  </si>
  <si>
    <t xml:space="preserve">1*9 : </t>
  </si>
  <si>
    <t>721 00-2902VD</t>
  </si>
  <si>
    <t>Dvířka SDK, hliníkový rám, SDK imperegnované, revizní, dodávka a montáž</t>
  </si>
  <si>
    <t xml:space="preserve">1*3 : </t>
  </si>
  <si>
    <t>721273150RT1</t>
  </si>
  <si>
    <t>Hlavice ventilační přivětrávací, přivzdušňovací ventil, D 50/75/110 mm, dodávka a montáž</t>
  </si>
  <si>
    <t>721290112R00</t>
  </si>
  <si>
    <t>Zkouška těsnosti kanalizace vodou DN 200</t>
  </si>
  <si>
    <t xml:space="preserve">14+15+8+4+24+20 : </t>
  </si>
  <si>
    <t>85</t>
  </si>
  <si>
    <t>721290123R00</t>
  </si>
  <si>
    <t>Zkouška těsnosti kanalizace kouřem DN 300</t>
  </si>
  <si>
    <t>998721101R00</t>
  </si>
  <si>
    <t>Přesun hmot pro vnitřní kanalizaci, výšky do 6 m</t>
  </si>
  <si>
    <t>722 09-0011VD</t>
  </si>
  <si>
    <t>Demontáž stávajících instalací vodovodu včetně přesunu hmot a ekologické likvidace odpadu</t>
  </si>
  <si>
    <t>722 00-0002VD</t>
  </si>
  <si>
    <t>Uzavření/otevření systému vodovodu, odstávka vodovodu během rekonstrukce, vypouštění systému, včetně, dodávek a montáže</t>
  </si>
  <si>
    <t>722 00-3065VD</t>
  </si>
  <si>
    <t>Těsnění prostupů protipožárním tmelem/požárními manžetami, odolnost dle požárně bezpečnostního, řešení, průměr do 200mm, dodávka a montáž</t>
  </si>
  <si>
    <t xml:space="preserve">1*1 : </t>
  </si>
  <si>
    <t>722 00-0011VD</t>
  </si>
  <si>
    <t>Orientační štítky, popisové tabulky, dodávka a montáž</t>
  </si>
  <si>
    <t xml:space="preserve">1*50 : </t>
  </si>
  <si>
    <t>722254201RT4</t>
  </si>
  <si>
    <t>Hydrantový systém, box s plnými dveřmi, průměr 19/30, stálotvará hadice, dodávka a montáž</t>
  </si>
  <si>
    <t>722132115R00</t>
  </si>
  <si>
    <t>Potrubí ocel vně/vni pozinkované DN25, d28x1,5, lisovaný spoj, montáž a dodávka potrubí včetně, tvarovek, spojů a přechodů</t>
  </si>
  <si>
    <t>722151113R00</t>
  </si>
  <si>
    <t>Potrubí nerez D 18 x 1,0 mm, pitná voda, lisovaný spoj montáž a dodávka potrubí včetně tvarovek,, spojek, přechodů a těsnění</t>
  </si>
  <si>
    <t xml:space="preserve">1*72 : </t>
  </si>
  <si>
    <t>72</t>
  </si>
  <si>
    <t>722151114R00</t>
  </si>
  <si>
    <t>Potrubí nerez D 22 x 1,2 mm, pitná voda, lisovaný spoj montáž a dodávka potrubí včetně tvarovek,, spojek, přechodů a těsnění</t>
  </si>
  <si>
    <t xml:space="preserve">1*26 : </t>
  </si>
  <si>
    <t>722151115R00</t>
  </si>
  <si>
    <t>Potrubí nerez D 28 x 1,2 mm, pitná voda, lisovaný spoj montáž a dodávka potrubí včetně tvarovek,, spojek, přechodů a těsnění</t>
  </si>
  <si>
    <t>722151116R00</t>
  </si>
  <si>
    <t>Potrubí nerez D 35 x 1,5 mm, pitná voda, lisovaný spoj montáž a dodávka potrubí včetně tvarovek,, spojek, přechodů a těsnění</t>
  </si>
  <si>
    <t xml:space="preserve">1*6 : </t>
  </si>
  <si>
    <t>722151117R00</t>
  </si>
  <si>
    <t>Potrubí nerez D 42 x 1,5 mm, pitná voda, lisovaný spoj montáž a dodávka potrubí včetně tvarovek,, spojek, přechodů a těsnění</t>
  </si>
  <si>
    <t xml:space="preserve">1*32 : </t>
  </si>
  <si>
    <t>722151118R00</t>
  </si>
  <si>
    <t>Potrubí nerez D 54 x 1,5 mm, pitná voda, lisovaný spoj montáž a dodávka potrubí včetně tvarovek,, spojek, přechodů a těsnění</t>
  </si>
  <si>
    <t xml:space="preserve">1*16 : </t>
  </si>
  <si>
    <t>722151119R00</t>
  </si>
  <si>
    <t>Potrubí nerez D 76 x 2,0 mm, pitná voda, lisovaný spoj montáž a dodávka potrubí včetně tvarovek,, spojek, přechodů a těsnění</t>
  </si>
  <si>
    <t xml:space="preserve">1*30 : </t>
  </si>
  <si>
    <t>722190401R00</t>
  </si>
  <si>
    <t>Vyvedení a upevnění výpustek DN 15</t>
  </si>
  <si>
    <t>722190403R00</t>
  </si>
  <si>
    <t>Vyvedení a upevnění výpustek DN 25</t>
  </si>
  <si>
    <t>722 18-9001VD</t>
  </si>
  <si>
    <t>Izolace potrubí požárního rozvodu z min.vlny tl.25mm, včetně izolace tvarovek na, povrchová úprava, Al, lepící páska, dodávka a montáž</t>
  </si>
  <si>
    <t>722 18-0049VD</t>
  </si>
  <si>
    <t>Izolace potrubí z min.vlny včetně izolace tvarovek na d18/20mm, povrchová úprava Al, lepící páska,, dodávka a montáž</t>
  </si>
  <si>
    <t>722 18-0050VD</t>
  </si>
  <si>
    <t>Izolace potrubí z min.vlny včetně izolace tvarovek na d22/25mm, povrchová úprava Al, lepící páska,, dodávka a montáž</t>
  </si>
  <si>
    <t>722 18-0051VD</t>
  </si>
  <si>
    <t>Izolace potrubí z min.vlny včetně izolace tvarovek na d28/30mm, povrchová úprava Al, lepící páska,, dodávka a montáž</t>
  </si>
  <si>
    <t>722 18-0052VD</t>
  </si>
  <si>
    <t>Izolace potrubí z min.vlny včetně izolace tvarovek na d35/35mm, povrchová úprava Al, lepící páska,, dodávka a montáž</t>
  </si>
  <si>
    <t>722 18-0053VD</t>
  </si>
  <si>
    <t>Izolace potrubí z min.vlny včetně izolace tvarovek na d42/40mm, povrchová úprava Al, lepící páska,, dodávka a montáž</t>
  </si>
  <si>
    <t>722 18-0054VD</t>
  </si>
  <si>
    <t>Izolace potrubí z min.vlny včetně izolace tvarovek na d54/50mm, povrchová úprava Al, lepící páska,, dodávka a montáž</t>
  </si>
  <si>
    <t>722 18-0055VD</t>
  </si>
  <si>
    <t>Izolace potrubí z min.vlny včetně izolace tvarovek na d76/50mm, povrchová úprava Al, lepící páska,, dodávka a montáž</t>
  </si>
  <si>
    <t>722 18-8001VD</t>
  </si>
  <si>
    <t>Příplatek pro izolace armatur z min.vlny, povrchová úprava Al, lepící páska, dodávka a montáž</t>
  </si>
  <si>
    <t xml:space="preserve">3+4+7+3+1+1+6+1+2+2 : </t>
  </si>
  <si>
    <t>722 00-9033VD</t>
  </si>
  <si>
    <t>Zpětná klapka, kontrolovatelná zpětná armatura, pro ochranu pitné vody, typ EA, G1", dodávka a, montáž</t>
  </si>
  <si>
    <t>722236513R00</t>
  </si>
  <si>
    <t>Filtr vodovodní, do potrubí,vel.oka 0,4mm,vnitřní závity DN 25, dodávka a montáž</t>
  </si>
  <si>
    <t>722 00-9001VD</t>
  </si>
  <si>
    <t>Ventil regulační/vyvažovací pro systém cirkulace teplé vody G1/2", dodávka a montáž</t>
  </si>
  <si>
    <t>722 00-9004VD</t>
  </si>
  <si>
    <t>Ventil regulační/vyvažovací pro systém cirkulace teplé vody G5/4", dodávka a montáž</t>
  </si>
  <si>
    <t>722 00-9005VD</t>
  </si>
  <si>
    <t>Ventil regulační/vyvažovací pro systém cirkulace teplé vody G6/4", dodávka a montáž</t>
  </si>
  <si>
    <t>722 00-9015VD</t>
  </si>
  <si>
    <t>Vyregulování soustavy teplé vody a cirkulace odbornou firmou</t>
  </si>
  <si>
    <t>armat</t>
  </si>
  <si>
    <t>722236342R00</t>
  </si>
  <si>
    <t>Ventil uzavízací šikmý,vnitř.z. 2otvory DN 15, dodávka a montáž</t>
  </si>
  <si>
    <t>722236343R00</t>
  </si>
  <si>
    <t>Ventil uzavízací šikmý,vnitř.z. 2otvory DN 20, dodávka a montáž</t>
  </si>
  <si>
    <t xml:space="preserve">1*7 : </t>
  </si>
  <si>
    <t>722236344R00</t>
  </si>
  <si>
    <t>Ventil uzavízací šikmý,vnitř.z. 2otvory DN 25, dodávka a montáž</t>
  </si>
  <si>
    <t>722236345R00</t>
  </si>
  <si>
    <t>Ventil uzavízací šikmý,vnitř.z. 2otvory DN 32, dodávka a montáž</t>
  </si>
  <si>
    <t>722236346R00</t>
  </si>
  <si>
    <t>Ventil uzavízací šikmý,vnitř.z. 2otvory DN 40, dodávka a montáž</t>
  </si>
  <si>
    <t>722236347R00</t>
  </si>
  <si>
    <t>Ventil uzavízací šikmý,vnitř.z. 2otvory DN 50, dodávka a montáž</t>
  </si>
  <si>
    <t>722236348R00</t>
  </si>
  <si>
    <t>Ventil uzavízací šikmý,vnitř.z. 2otvory DN 65, dodávka a montáž</t>
  </si>
  <si>
    <t>722236341R00</t>
  </si>
  <si>
    <t>Ventil vypouštěcí pro uzavírací a vyvažovací ventily, dodávka a montáž</t>
  </si>
  <si>
    <t xml:space="preserve">1+2+1 : </t>
  </si>
  <si>
    <t>722280108R00</t>
  </si>
  <si>
    <t>Tlaková zkouška vodovodního potrubí DN 50</t>
  </si>
  <si>
    <t xml:space="preserve">8+72+26+20+6+32+16+30 : </t>
  </si>
  <si>
    <t>210</t>
  </si>
  <si>
    <t>722290234R00</t>
  </si>
  <si>
    <t>Proplach a dezinfekce vodovod.potrubí DN 80</t>
  </si>
  <si>
    <t>998722101R00</t>
  </si>
  <si>
    <t>Přesun hmot pro vnitřní vodovod, výšky do 6 m</t>
  </si>
  <si>
    <t>725 00-1000VD</t>
  </si>
  <si>
    <t>Demontáž stávajících zařizovacích předmětů včetně přesunu hmot a ekologické likvidace odpadu</t>
  </si>
  <si>
    <t>725 00-0003VD</t>
  </si>
  <si>
    <t>Podomítkový kondenzační sifon pro zařízení VZT, pojistka proti vyschnutí, podomítkové těleso, krytka, , dodávka a montáž</t>
  </si>
  <si>
    <t>725845111RV1</t>
  </si>
  <si>
    <t>Baterie sprchová nástěnná páková ruční, keramická kartuše, držák ruční sprchy - sprchová tyč, ruční, sprcha, sprchová hadice, dodávka a montáž</t>
  </si>
  <si>
    <t>725 23-0200VD</t>
  </si>
  <si>
    <t>Sestava sprchové podlahové vpusti DN50, min. 0,8l/s, vodorovný odtok, PVC podlaha, dodávka a montáž</t>
  </si>
  <si>
    <t>725825114R00</t>
  </si>
  <si>
    <t>Baterie dřezová nástěnná páková ruční, chrom, keramická kartuše, dodávka a montáž</t>
  </si>
  <si>
    <t>725860202R00</t>
  </si>
  <si>
    <t>Sifon dřezový D 40, 50 mm, 6/4", prostorově úsporný, včetně odtokové soupravy, dodávka a montáž</t>
  </si>
  <si>
    <t>725860215R00</t>
  </si>
  <si>
    <t>Sifon umyvadlový nábytkový, D 32, 40 mm, plastový, prostorově úsporný, dodávka a montáž</t>
  </si>
  <si>
    <t>725860251R00</t>
  </si>
  <si>
    <t>Sifon umyvadlový chromovaný, včetně odtokové soupravy, dodávka a montáž</t>
  </si>
  <si>
    <t>725860212R00</t>
  </si>
  <si>
    <t>Sifon umyvadlový pod omítku, výjimatelná vložka, připoj D 40, 50 mm, včetně odtokové soupravy,, dodávka a montáž</t>
  </si>
  <si>
    <t>725825111R00</t>
  </si>
  <si>
    <t>Baterie umyvadlová nástěnná ruční, chrom, keramická kartuše, dodávka a montáž</t>
  </si>
  <si>
    <t>725823121RT2</t>
  </si>
  <si>
    <t>Baterie umyvadlová stojánková ruční, chrom, keramická kartuše, lékařská páka - prodloužená ovládací, páka, dodávka a montáž</t>
  </si>
  <si>
    <t>725017122R00</t>
  </si>
  <si>
    <t>Umyvadlo keramické, bílé, 55cm, odtoková souprava, dodávka a montáž</t>
  </si>
  <si>
    <t>soubor</t>
  </si>
  <si>
    <t>725017153R00</t>
  </si>
  <si>
    <t>Umyvadlo invalidní  64 x 55 cm, bílé, otvor pro stojánkovou baterii, dodávka a montáž</t>
  </si>
  <si>
    <t>725 11-0300VD</t>
  </si>
  <si>
    <t>Montážní prvek pro závěsné WC, včetně nádržky, montážní sady a příslušenství, ovládací deska zepředu, bílá, dodávka a montáž</t>
  </si>
  <si>
    <t>725014131RT1</t>
  </si>
  <si>
    <t>Klozet závěsný keramický bílý, sedátko bílé duraplast s poklopem, dodávka a montáž</t>
  </si>
  <si>
    <t>725014141RV1</t>
  </si>
  <si>
    <t>Klozet závěsný keramický bílý, pro tělesně postižené, sedátko duraplast, oddálené pleumatické, splachování, dodávka a montáž</t>
  </si>
  <si>
    <t>725835111RT2</t>
  </si>
  <si>
    <t>Baterie vanová nástěnná ruční, keramická kartuše, držák ruční sprchy, ruční sprcha, sprchová hadice,, včetně příslušenství komplet, dodávka a montáž</t>
  </si>
  <si>
    <t>725010305VD</t>
  </si>
  <si>
    <t>Vana porodní,bílá, kompozitní materiál, komplet včetně příslušenství, samonosná, pro umístěna na, podlahu ke stěně, dodávka a montáž</t>
  </si>
  <si>
    <t>998725101R00</t>
  </si>
  <si>
    <t>Přesun hmot pro zařizovací předměty, výšky do 6 m</t>
  </si>
  <si>
    <t>767995101RV1</t>
  </si>
  <si>
    <t>Systémové uložení potrubí a zařízení, včetně přesunu hmot, dodávky a montáže</t>
  </si>
  <si>
    <t xml:space="preserve">1,5*(14+15+8+4+24+20) : </t>
  </si>
  <si>
    <t xml:space="preserve">2,0*(8+72+26+20+6+32+16+30) : </t>
  </si>
  <si>
    <t>547,5</t>
  </si>
  <si>
    <t>946941102R00</t>
  </si>
  <si>
    <t>Montáž pojízdných Alu věží, 2,5 x 1,45 m</t>
  </si>
  <si>
    <t>sada</t>
  </si>
  <si>
    <t>946941192R00</t>
  </si>
  <si>
    <t>Nájemné pojízdných Alu věží, 2,5 x 1,45 m</t>
  </si>
  <si>
    <t>den</t>
  </si>
  <si>
    <t xml:space="preserve">2*30 : </t>
  </si>
  <si>
    <t>946941802R00</t>
  </si>
  <si>
    <t>Demontáž pojízdných Alu věží, 2,5 x 1,45 m</t>
  </si>
  <si>
    <t>974031154RV1</t>
  </si>
  <si>
    <t>Vysekání drážek pro vodovodní a kanalizační potrubí ve zdivu z cihel nebo kamene, rozměr 5x5 až, 15x15cm, včetně zapravení</t>
  </si>
  <si>
    <t xml:space="preserve">0,80*(14+15+8+4+24+20) : </t>
  </si>
  <si>
    <t xml:space="preserve">0,80*(8+72+26+20+6+32+16+30) : </t>
  </si>
  <si>
    <t>236</t>
  </si>
  <si>
    <t>970051200RV1</t>
  </si>
  <si>
    <t>Vrtání jádrové do ŽB nebo zdiva nebo kamene do D 200 mm</t>
  </si>
  <si>
    <t xml:space="preserve">0,35*(8)+0,35*(1*4) : </t>
  </si>
  <si>
    <t>4,2</t>
  </si>
  <si>
    <t>OST001001</t>
  </si>
  <si>
    <t>Vypuštění, napuštění a odvzdušnění systému</t>
  </si>
  <si>
    <t>OST001003</t>
  </si>
  <si>
    <t>Odvoz a likvidace demontovaného materiálu</t>
  </si>
  <si>
    <t>tun</t>
  </si>
  <si>
    <t>OST001004</t>
  </si>
  <si>
    <t>Proplach nového systému</t>
  </si>
  <si>
    <t>OST001007</t>
  </si>
  <si>
    <t>Dokumenatce skutečného provedení</t>
  </si>
  <si>
    <t>OST001008</t>
  </si>
  <si>
    <t>Zaregulování otopné soustavy</t>
  </si>
  <si>
    <t>733110803</t>
  </si>
  <si>
    <t>Demontáž potrubí ocelového závitového DN do 15</t>
  </si>
  <si>
    <t>733110806</t>
  </si>
  <si>
    <t>Demontáž potrubí ocelového závitového DN přes 15 do 32</t>
  </si>
  <si>
    <t>733111102</t>
  </si>
  <si>
    <t>Potrubí ocelové závitové černé bezešvé běžné nízkotlaké DN 10</t>
  </si>
  <si>
    <t>733111103</t>
  </si>
  <si>
    <t>Potrubí ocelové závitové černé bezešvé běžné nízkotlaké DN 15</t>
  </si>
  <si>
    <t>733190107</t>
  </si>
  <si>
    <t>Zkouška těsnosti potrubí ocelové závitové DN do 40</t>
  </si>
  <si>
    <t>733985601</t>
  </si>
  <si>
    <t>Napojení na stávající rozvody DN 10</t>
  </si>
  <si>
    <t>733985602</t>
  </si>
  <si>
    <t>Napojení na stávající rozvody DN 15</t>
  </si>
  <si>
    <t>733985701</t>
  </si>
  <si>
    <t>Zaslepení potrubí</t>
  </si>
  <si>
    <t>733987401</t>
  </si>
  <si>
    <t>Zamražení potrubí</t>
  </si>
  <si>
    <t>998733201</t>
  </si>
  <si>
    <t>Přesun hmot procentní pro rozvody potrubí v objektech v do 6 m</t>
  </si>
  <si>
    <t>734200811</t>
  </si>
  <si>
    <t>Demontáž armatury závitové s jedním závitem přes G 1/2 do G 1/2</t>
  </si>
  <si>
    <t>734200821</t>
  </si>
  <si>
    <t>Demontáž armatury závitové se dvěma závity přes G 1/2 do G 1/2</t>
  </si>
  <si>
    <t>734209112</t>
  </si>
  <si>
    <t>Montáž armatury závitové s dvěma závity G 3/8</t>
  </si>
  <si>
    <t>734209113</t>
  </si>
  <si>
    <t>Montáž armatury závitové s dvěma závity G 1/2</t>
  </si>
  <si>
    <t>734291951</t>
  </si>
  <si>
    <t>Montáž hlavice ručního a termostatického ovládání</t>
  </si>
  <si>
    <t>998734201</t>
  </si>
  <si>
    <t>Přesun hmot procentní pro armatury v objektech v do 6 m</t>
  </si>
  <si>
    <t>734003001</t>
  </si>
  <si>
    <t>Termostatický ventil k otopnému tělesu DN 10, Kvs-0,86 přímý/rohový</t>
  </si>
  <si>
    <t>734003002</t>
  </si>
  <si>
    <t>Termostatický ventil k otopnému tělesu DN 15, Kvs-0,86 přímý/rohový</t>
  </si>
  <si>
    <t>734003003</t>
  </si>
  <si>
    <t>Uzavírací šroubení k otopnému tělesu DN 10, přímé/rohové s vypouštěním</t>
  </si>
  <si>
    <t>734003004</t>
  </si>
  <si>
    <t>Uzavírací šroubení k otopnému tělesu DN 15, přímé/rohové s vypouštěním</t>
  </si>
  <si>
    <t>734003005</t>
  </si>
  <si>
    <t>Termostatická hlavice s pojistkou proti odcizení</t>
  </si>
  <si>
    <t>735000912</t>
  </si>
  <si>
    <t>Vyregulování ventilu nebo kohoutu dvojregulačního s termostatickým ovládáním</t>
  </si>
  <si>
    <t>735110911</t>
  </si>
  <si>
    <t>Přetěsnění růžice radiátorové otopných těles litinových článkových</t>
  </si>
  <si>
    <t>735110914</t>
  </si>
  <si>
    <t>Stažení otopného tělesa</t>
  </si>
  <si>
    <t>735111810</t>
  </si>
  <si>
    <t>Demontáž otopného tělesa litinového článkového</t>
  </si>
  <si>
    <t>735119140</t>
  </si>
  <si>
    <t>Montáž otopného tělesa litinového článkového</t>
  </si>
  <si>
    <t>735151821</t>
  </si>
  <si>
    <t>Demontáž otopného tělesa panelového dvouřadého dl do 1500 mm</t>
  </si>
  <si>
    <t>735156930</t>
  </si>
  <si>
    <t>Tlakové zkoušky otopných těles třířadých</t>
  </si>
  <si>
    <t>735159310</t>
  </si>
  <si>
    <t>Montáž otopných těles panelových třířadých dl do 1140 mm</t>
  </si>
  <si>
    <t>735191902</t>
  </si>
  <si>
    <t>Vyzkoušení otopných těles litinových po opravě tlakem</t>
  </si>
  <si>
    <t>735191904</t>
  </si>
  <si>
    <t>Vyčištění otopných těles litinových proplachem vodou</t>
  </si>
  <si>
    <t>735191905</t>
  </si>
  <si>
    <t>Odvzdušnění otopných těles</t>
  </si>
  <si>
    <t>998735201</t>
  </si>
  <si>
    <t>Přesun hmot procentní pro otopná tělesa v objektech v do 6 m</t>
  </si>
  <si>
    <t>735001006</t>
  </si>
  <si>
    <t>Deskové ocelové otopné těleso v hygienickém provedení s bočním  připojením, tři desky, h=600 mm,, l=1000 mm - CL 30/6100</t>
  </si>
  <si>
    <t>735002001</t>
  </si>
  <si>
    <t>Deskové ocelové otopné těleso klasické provedení s bočním  připojením, tři desky, h=600 mm, l=900 mm, - KL 33/6090</t>
  </si>
  <si>
    <t>767995111</t>
  </si>
  <si>
    <t>Montáž atypických zámečnických konstrukcí hm do 5 kg</t>
  </si>
  <si>
    <t>998767201</t>
  </si>
  <si>
    <t>Přesun hmot procentní pro zámečnické konstrukce v objektech v do 6 m</t>
  </si>
  <si>
    <t>767001001</t>
  </si>
  <si>
    <t>Dodávka KDK</t>
  </si>
  <si>
    <t>783601321</t>
  </si>
  <si>
    <t>Odrezivění článkových otopných těles před provedením nátěru</t>
  </si>
  <si>
    <t>783601325</t>
  </si>
  <si>
    <t>Odmaštění článkových otopných těles vodou ředitelným odmašťovačem před provedením nátěru</t>
  </si>
  <si>
    <t>783601421</t>
  </si>
  <si>
    <t>Ometení článkových otopných těles před provedením nátěru</t>
  </si>
  <si>
    <t>783614551</t>
  </si>
  <si>
    <t>Základní jednonásobný syntetický nátěr potrubí DN do 50 mm</t>
  </si>
  <si>
    <t>783614651</t>
  </si>
  <si>
    <t>Základní antikorozní jednonásobný syntetický potrubí DN do 50 mm</t>
  </si>
  <si>
    <t>783617117</t>
  </si>
  <si>
    <t>Krycí dvojnásobný syntetický nátěr článkových otopných těles</t>
  </si>
  <si>
    <t>783617611</t>
  </si>
  <si>
    <t>Krycí dvojnásobný syntetický nátěr potrubí DN do 50 mm</t>
  </si>
  <si>
    <t>ELE0001</t>
  </si>
  <si>
    <t>Rozvaděč ROS13</t>
  </si>
  <si>
    <t xml:space="preserve">v.č. D.1.02.4c-121, D.1.02.4c-004 : </t>
  </si>
  <si>
    <t xml:space="preserve">Vč.montáže,doplňků,konstr.návrhu u výrobce,nastavení,vyzkoušení,zprac.dokumentace,   dopravy : </t>
  </si>
  <si>
    <t xml:space="preserve">1 : </t>
  </si>
  <si>
    <t>ELE0002</t>
  </si>
  <si>
    <t>Svítidlo A3D včetně montáže a popl.za likvidaci</t>
  </si>
  <si>
    <t xml:space="preserve">v.č. D.1.02.4c-111, D.1.02.4c-003 : </t>
  </si>
  <si>
    <t xml:space="preserve">12 : </t>
  </si>
  <si>
    <t>ELE0003</t>
  </si>
  <si>
    <t>Svítidlo D včetně montáže a popl.za likvidaci</t>
  </si>
  <si>
    <t xml:space="preserve">2 : </t>
  </si>
  <si>
    <t>ELE0004</t>
  </si>
  <si>
    <t>Svítidlo E včetně montáže a popl.za likvidaci</t>
  </si>
  <si>
    <t xml:space="preserve">4 : </t>
  </si>
  <si>
    <t>ELE0005</t>
  </si>
  <si>
    <t>Svítidlo E3d včetně montáže a popl.za likvidaci</t>
  </si>
  <si>
    <t>ELE0006</t>
  </si>
  <si>
    <t>Svítidlo F včetně montáže a popl.za likvidaci</t>
  </si>
  <si>
    <t>ELE0007</t>
  </si>
  <si>
    <t>Svítidlo G včetně montáže a popl.za likvidaci</t>
  </si>
  <si>
    <t>ELE0008</t>
  </si>
  <si>
    <t>Svítidlo N3 včetně montáže a popl.za likvidaci</t>
  </si>
  <si>
    <t xml:space="preserve">v.č. D.1.02.4c-113, D.1.02.4c-003 : </t>
  </si>
  <si>
    <t>ELE0009</t>
  </si>
  <si>
    <t>DALI repeater</t>
  </si>
  <si>
    <t>ELE0010</t>
  </si>
  <si>
    <t>Napáječ  pro LED pásek 50W</t>
  </si>
  <si>
    <t xml:space="preserve">v.č. D.1.02.4c-111 : </t>
  </si>
  <si>
    <t>ELE0011</t>
  </si>
  <si>
    <t>Spínač  m45, řaz. 1 včetně montáže</t>
  </si>
  <si>
    <t xml:space="preserve">v.č. D.1.02.4c-121 : </t>
  </si>
  <si>
    <t>ELE0012</t>
  </si>
  <si>
    <t>Spínač  domovní zapuštěný, řaz. 1 včetně montáže</t>
  </si>
  <si>
    <t xml:space="preserve">5 : </t>
  </si>
  <si>
    <t>ELE0013</t>
  </si>
  <si>
    <t>Spínač  domovní zapuštěný, řaz. 1/0 vč.montáže</t>
  </si>
  <si>
    <t>ELE0014</t>
  </si>
  <si>
    <t>Spínač domovní zapuštěný IP44, řaz. 1 vč.montáže</t>
  </si>
  <si>
    <t>ELE0015</t>
  </si>
  <si>
    <t>Spínač domovní zapuštěný IP44, řaz. 5 vč.montáže</t>
  </si>
  <si>
    <t>ELE0016</t>
  </si>
  <si>
    <t>Zásuvka pro zdravotnictví, bílá včetně montáže</t>
  </si>
  <si>
    <t xml:space="preserve">16 : </t>
  </si>
  <si>
    <t>ELE0017</t>
  </si>
  <si>
    <t>Zásuvka pro zdravotnictví, žlutá, signalizace provozu včetně montáže</t>
  </si>
  <si>
    <t>ELE0018</t>
  </si>
  <si>
    <t>Zásuvka modul 45x45 žlutá, signalizace provozu včetně montáže</t>
  </si>
  <si>
    <t xml:space="preserve">v.č. D.1.03.4c-123 : </t>
  </si>
  <si>
    <t xml:space="preserve">18 : </t>
  </si>
  <si>
    <t>ELE0019</t>
  </si>
  <si>
    <t>Zásuvka pro zdravotnictví, vyrovnání potenciálu modul 45x45 včetně montáže</t>
  </si>
  <si>
    <t>ELE0020</t>
  </si>
  <si>
    <t>Zásuvka pro zdravotnictví, vyrovnání potenciálu včetně montáže</t>
  </si>
  <si>
    <t xml:space="preserve">3 : </t>
  </si>
  <si>
    <t>ELE0021</t>
  </si>
  <si>
    <t>Svorkovnice pro místní pospojování zapuštěná 250x220 vč.montáže</t>
  </si>
  <si>
    <t>ELE0022</t>
  </si>
  <si>
    <t>Krabice přístrojová, zapuštěná včetně montáže</t>
  </si>
  <si>
    <t xml:space="preserve">55 : </t>
  </si>
  <si>
    <t>ELE0023</t>
  </si>
  <si>
    <t>Krabice rozvodná IP55 1,5-2,5/5x včetně montáže</t>
  </si>
  <si>
    <t>ELE0024</t>
  </si>
  <si>
    <t>Krabice rozvodná, zapuštěná včetně montáže</t>
  </si>
  <si>
    <t xml:space="preserve">50 : </t>
  </si>
  <si>
    <t>ELE0025</t>
  </si>
  <si>
    <t>Parapetní kanál hliníkový 105/50 včetně příslušenství a montáže, nutno vzorkovat architektem</t>
  </si>
  <si>
    <t>ELE0026</t>
  </si>
  <si>
    <t>Kabelový žlab drátěný 60x200 včetně montáže</t>
  </si>
  <si>
    <t>ELE0027</t>
  </si>
  <si>
    <t>Svorka na uzemnění, FeZn včetně montáže</t>
  </si>
  <si>
    <t xml:space="preserve">22 : </t>
  </si>
  <si>
    <t>22</t>
  </si>
  <si>
    <t>ELE0028</t>
  </si>
  <si>
    <t>Ukončení vodiče 16</t>
  </si>
  <si>
    <t xml:space="preserve">v.č. D.1.02.4c-201 : </t>
  </si>
  <si>
    <t>ELE0029</t>
  </si>
  <si>
    <t>Ukončení kabelu 5x4</t>
  </si>
  <si>
    <t>ELE0030</t>
  </si>
  <si>
    <t>Ukončení kabelu 5x10</t>
  </si>
  <si>
    <t>ELE0031</t>
  </si>
  <si>
    <t>Ukončení kabelu 5x25</t>
  </si>
  <si>
    <t>ELE0032</t>
  </si>
  <si>
    <t>Kabel 1-CXKH-R B2ca, s1, d0, 2x1,5 včetně montáže</t>
  </si>
  <si>
    <t xml:space="preserve">v.č. D.1.02.4c-121, D.1.02.4c-005 : </t>
  </si>
  <si>
    <t xml:space="preserve">30 : </t>
  </si>
  <si>
    <t>ELE0033</t>
  </si>
  <si>
    <t>Kabel J-Y(ST)Y 4x2x0,8 včetně montáže</t>
  </si>
  <si>
    <t xml:space="preserve">40 : </t>
  </si>
  <si>
    <t>ELE0034</t>
  </si>
  <si>
    <t>Kabel 1-CXKH-R B2ca, s1, d0, 3x1,5 včetně montáže</t>
  </si>
  <si>
    <t xml:space="preserve">220 : </t>
  </si>
  <si>
    <t>220</t>
  </si>
  <si>
    <t>ELE0035</t>
  </si>
  <si>
    <t>Kabel 1-CXKH-R B2ca, s1, d0, 3x2,5 včetně montáže</t>
  </si>
  <si>
    <t xml:space="preserve">590 : </t>
  </si>
  <si>
    <t>590</t>
  </si>
  <si>
    <t>ELE0036</t>
  </si>
  <si>
    <t>Kabel 1-CXKH-R B2ca, s1, d0, 3x10 včetně montáže</t>
  </si>
  <si>
    <t xml:space="preserve">25 : </t>
  </si>
  <si>
    <t>25</t>
  </si>
  <si>
    <t>ELE0037</t>
  </si>
  <si>
    <t>Kabel 1-CXKH-V, P60-R, B2ca, s1, d0, 4x16</t>
  </si>
  <si>
    <t xml:space="preserve">90 : </t>
  </si>
  <si>
    <t>90</t>
  </si>
  <si>
    <t>ELE0038</t>
  </si>
  <si>
    <t>Kabel 1-CXKH-V, P60-R, B2ca, s1, d0, 4x25</t>
  </si>
  <si>
    <t>ELE0039</t>
  </si>
  <si>
    <t>Vodič H07V-U (CY) 4</t>
  </si>
  <si>
    <t xml:space="preserve">350 : </t>
  </si>
  <si>
    <t>400</t>
  </si>
  <si>
    <t>ELE0040</t>
  </si>
  <si>
    <t>Vodič H07V-U (CY) 16</t>
  </si>
  <si>
    <t xml:space="preserve">60 : </t>
  </si>
  <si>
    <t>ELE0041</t>
  </si>
  <si>
    <t>Revize</t>
  </si>
  <si>
    <t>h</t>
  </si>
  <si>
    <t>ELE0042</t>
  </si>
  <si>
    <t>Průzkumné práce celkem</t>
  </si>
  <si>
    <t>ELE0043</t>
  </si>
  <si>
    <t>Demontáž stávajících rozvaděčů, svítidel, elektrozařízení</t>
  </si>
  <si>
    <t xml:space="preserve">100 : </t>
  </si>
  <si>
    <t>ELE0044</t>
  </si>
  <si>
    <t>Likvidace odpadu celkem</t>
  </si>
  <si>
    <t>ELE0045</t>
  </si>
  <si>
    <t>práce nepředvídané, neobsažené v cenících</t>
  </si>
  <si>
    <t>ELE0046</t>
  </si>
  <si>
    <t>Dokumentace dílenská a výrobní</t>
  </si>
  <si>
    <t xml:space="preserve">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: </t>
  </si>
  <si>
    <t>ELE0047</t>
  </si>
  <si>
    <t>Stanovisko TIČR</t>
  </si>
  <si>
    <t>ELE0048</t>
  </si>
  <si>
    <t>Provozní řád</t>
  </si>
  <si>
    <t>ELE0049</t>
  </si>
  <si>
    <t>Koordinace s ostatními profesemi</t>
  </si>
  <si>
    <t>ELE0050</t>
  </si>
  <si>
    <t>Přidružená činnost (Stavební přípomoci, vrtání, prostup, drážky, zatěsnění a podobně)</t>
  </si>
  <si>
    <t xml:space="preserve">20 : </t>
  </si>
  <si>
    <t>ELE0051</t>
  </si>
  <si>
    <t>Uvedení do provozu soustav ZIS, kontrola.</t>
  </si>
  <si>
    <t>Zásuvka 1RJ45 kompletní vč. nosné masky a ráměčku,  na omítku</t>
  </si>
  <si>
    <t>Zásuvka 2RJ45 kompletní vč. nosné masky a ráměčku,  na omítku</t>
  </si>
  <si>
    <t>Zvonkové IP tablo 3 tlačítkové, vč. alfanum. klávesnice, pod omítku</t>
  </si>
  <si>
    <t>Kabel U/UTP 4-pár kat. 5e, LSZH,</t>
  </si>
  <si>
    <t>datový koncentrátor - řídici jednotka. RS485. LAN 10/100 Mb</t>
  </si>
  <si>
    <t>bezkontaktni čtečka WLF. zalitá .proxy</t>
  </si>
  <si>
    <t>nerez montážni plech pod WLF</t>
  </si>
  <si>
    <t>zdroj 230VAC/12VDC/2A, aku 7,2Ah</t>
  </si>
  <si>
    <t>23</t>
  </si>
  <si>
    <t>Práce  technika - oživení HW prvků se SW základnou</t>
  </si>
  <si>
    <t>28</t>
  </si>
  <si>
    <t>Trubka ohebná pod omítku ?16mm</t>
  </si>
  <si>
    <t>29</t>
  </si>
  <si>
    <t>Kabel 2x2x0,8 stíněný třída reakce na oheň B2(ca)s1d1 - volně uložen</t>
  </si>
  <si>
    <t>Kabel 2x1,5 třída reakce na oheň B2(ca)s1d1 - pevně uložen, vč. příchytek, hmoždinek a vrutů</t>
  </si>
  <si>
    <t>31</t>
  </si>
  <si>
    <t>Krabice univers. KU68 vč. víčka</t>
  </si>
  <si>
    <t>Krabice univers. KU68 vč. svorkovnice a víčka</t>
  </si>
  <si>
    <t>33</t>
  </si>
  <si>
    <t>Krabice KO 97 vč. víčka</t>
  </si>
  <si>
    <t>34</t>
  </si>
  <si>
    <t>Lišta vkládací bezhalogenová 20x10mm, vč. vrutů a hmoždinek</t>
  </si>
  <si>
    <t>Lišta vkládací bezhalogenová 20x20mm, vč. vrutů a hmoždinek</t>
  </si>
  <si>
    <t>Lišta vkládací bezhalogenová 40x20mm, vč. vrutů a hmoždinek</t>
  </si>
  <si>
    <t>Kabelový žlab MARS 62/50 vč. víka, nosníků, spojek, hmoždinek, vrutů, apod.</t>
  </si>
  <si>
    <t>38</t>
  </si>
  <si>
    <t>Koleno "62", vč. víka a spojek</t>
  </si>
  <si>
    <t>Kabelový žlab kovový 125/50 vč. víka, nosníků, spojek, hmoždinek, vrutů, apod.</t>
  </si>
  <si>
    <t>Kabelový žlab kovový 250/50 vč. víka, nosníků, spojek, hmoždinek, vrutů, apod.</t>
  </si>
  <si>
    <t>Protipožární pěna 325 ml, max. 2,1 l vyplně, vč. označení PU</t>
  </si>
  <si>
    <t>Štítek kabelový</t>
  </si>
  <si>
    <t>47</t>
  </si>
  <si>
    <t>Vyhledání vývodu nebo krabice</t>
  </si>
  <si>
    <t>48</t>
  </si>
  <si>
    <t>Odv. a zavičk. krab. s víčkem na závit</t>
  </si>
  <si>
    <t>-S Kabelová forma UTP kabelu</t>
  </si>
  <si>
    <t>51</t>
  </si>
  <si>
    <t>-S Měření kabelu, zpacování protokolu</t>
  </si>
  <si>
    <t>-S Revize SK vč. zpracování protokolu</t>
  </si>
  <si>
    <t>54</t>
  </si>
  <si>
    <t>-S Revize zařízení vč. zpracování protokolu</t>
  </si>
  <si>
    <t>56</t>
  </si>
  <si>
    <t>Demontáž stávajícího zařízení vč. ekologické likvidace</t>
  </si>
  <si>
    <t>kpl</t>
  </si>
  <si>
    <t>57</t>
  </si>
  <si>
    <t>Uprava a znovu nastavení původního SZ do provozu</t>
  </si>
  <si>
    <t>58</t>
  </si>
  <si>
    <t>jednostranné interiérové kulaté hodiny, se sekundovou ručičkou, průměr číselníku 30 cm</t>
  </si>
  <si>
    <t>-S Zahození šliců š.50mm, hl.50mm vč. materiálu</t>
  </si>
  <si>
    <t>62</t>
  </si>
  <si>
    <t>Osazení hmoždinky 8mm v cihl. zdivu</t>
  </si>
  <si>
    <t>Značení trasy vedení</t>
  </si>
  <si>
    <t>64</t>
  </si>
  <si>
    <t>Zhotovení kruhových otvorů</t>
  </si>
  <si>
    <t>65</t>
  </si>
  <si>
    <t>-S Převzetí prostor</t>
  </si>
  <si>
    <t>66</t>
  </si>
  <si>
    <t>-S Seznameni s projektem</t>
  </si>
  <si>
    <t>Zásuvka  rozvodu</t>
  </si>
  <si>
    <t>Napáječ</t>
  </si>
  <si>
    <t>Signalizační jednotka</t>
  </si>
  <si>
    <t>13</t>
  </si>
  <si>
    <t>Táhlo nouzového volání</t>
  </si>
  <si>
    <t>Svítidlo</t>
  </si>
  <si>
    <t>Naprogramování a oživení zařízení</t>
  </si>
  <si>
    <t>Kontrola provozu</t>
  </si>
  <si>
    <t>17</t>
  </si>
  <si>
    <t>Kontrola a otestování rozvodného vedení</t>
  </si>
  <si>
    <t>Hlavní ústředna stolní</t>
  </si>
  <si>
    <t>MED101</t>
  </si>
  <si>
    <t>Dodávka a montáž měděná trubka rozměr 8x1, ČSN EN 13348 včetně tvarovek</t>
  </si>
  <si>
    <t xml:space="preserve">"v.č. D.1.02.4e-101" 10 : </t>
  </si>
  <si>
    <t xml:space="preserve">Součet : </t>
  </si>
  <si>
    <t>MED102</t>
  </si>
  <si>
    <t>Dodávka a montáž měděná trubka rozměr 12x1, ČSN EN 13348 včetně tvarovek</t>
  </si>
  <si>
    <t xml:space="preserve">"v.č. D.1.02.4e-101" 25 : </t>
  </si>
  <si>
    <t>MED103</t>
  </si>
  <si>
    <t>Dodávka a montáž měděná trubka rozměr 18x1, ČSN EN 13348 včetně tvarovek</t>
  </si>
  <si>
    <t>MED104</t>
  </si>
  <si>
    <t>Dodávka a montáž Ag pájka 45 + pasta</t>
  </si>
  <si>
    <t>g</t>
  </si>
  <si>
    <t xml:space="preserve">"10x2g" 20 : </t>
  </si>
  <si>
    <t xml:space="preserve">"25x2g" 50 : </t>
  </si>
  <si>
    <t xml:space="preserve">"25x4g" 100 : </t>
  </si>
  <si>
    <t>170</t>
  </si>
  <si>
    <t>MED105</t>
  </si>
  <si>
    <t>Dodávka a montáž chránička potrubí ocelová trubka 26,9x2,6/0,5m včetně vnějšího a vniřního, základního nátěru, utěsnění ucpávkou bez omezení dilatační schopnosti potrubí</t>
  </si>
  <si>
    <t xml:space="preserve">"v.č. D.1.02.4e-101" 4 : </t>
  </si>
  <si>
    <t>MED106</t>
  </si>
  <si>
    <t>Dodávka a montáž chránička potrubí ocelová trubka 31,8x2,6/0,5m včetně vnějšího a vniřního, základního nátěru, utěsnění ucpávkou bez omezení dilatační schopnosti potrubí</t>
  </si>
  <si>
    <t xml:space="preserve">"v.č. D.1.02.4e-101" 1 : </t>
  </si>
  <si>
    <t>MED107</t>
  </si>
  <si>
    <t>Zaslepení potrubí Cu do DN25</t>
  </si>
  <si>
    <t xml:space="preserve">"v.č. D.1.02.4e-101" 6 : </t>
  </si>
  <si>
    <t>MED108</t>
  </si>
  <si>
    <t>Napojení na stávající rozvod v prostoru 1.NP</t>
  </si>
  <si>
    <t>MED109</t>
  </si>
  <si>
    <t>Dodávka a montáž rychlospojka kyslíku, připojení musí být specifické pro daný plyn, dodavatel musí, doložit prohlášení o shodě pod značkou CE dle Direktivy 93/42/Eec</t>
  </si>
  <si>
    <t>MED110</t>
  </si>
  <si>
    <t>Značení a barevné označení potrubí  dle ČSN EN 7396-1</t>
  </si>
  <si>
    <t xml:space="preserve">"v.č. D.1.02.4e-101" 60 : </t>
  </si>
  <si>
    <t>MED111</t>
  </si>
  <si>
    <t>Ochranný plyn pro pájení Cu trubek dle ČSN EN 7396-1,  doloženo  protokolem dodavatele o, technologickém postupu pájení trubek</t>
  </si>
  <si>
    <t>MED112</t>
  </si>
  <si>
    <t>Propláchnutí rozvodu dusíkem do DN25  doloženo protokolem o proplachu</t>
  </si>
  <si>
    <t>MED113</t>
  </si>
  <si>
    <t>Úseková tlaková zkouška dle ČSN EN 7396-1, doložená protokolem o tlakové zkoušce</t>
  </si>
  <si>
    <t xml:space="preserve">"2x1ks" 2 : </t>
  </si>
  <si>
    <t>MED114</t>
  </si>
  <si>
    <t>Závěrečná tlaková zkouška dle ČSN EN 7396-1, doložená protokolem o tlakové zkoušce</t>
  </si>
  <si>
    <t xml:space="preserve">"1x1ks" 1 : </t>
  </si>
  <si>
    <t>MED201</t>
  </si>
  <si>
    <t>MED202</t>
  </si>
  <si>
    <t xml:space="preserve">"v.č. D.1.02.4e-101" 20 : </t>
  </si>
  <si>
    <t>MED203</t>
  </si>
  <si>
    <t>MED204</t>
  </si>
  <si>
    <t xml:space="preserve">"20x2g" 40 : </t>
  </si>
  <si>
    <t>160</t>
  </si>
  <si>
    <t>MED205</t>
  </si>
  <si>
    <t>MED206</t>
  </si>
  <si>
    <t>MED207</t>
  </si>
  <si>
    <t xml:space="preserve">"v.č. D.1.02.4e-101" 5 : </t>
  </si>
  <si>
    <t>MED208</t>
  </si>
  <si>
    <t>MED209</t>
  </si>
  <si>
    <t>Dodávka a montáž rychlospojka stlačeného vzduchu, připojení musí být specifické pro daný plyn,, dodavatel musí doložit prohlášení o shodě pod značkou CE dle Direktivy 93/42/Eec</t>
  </si>
  <si>
    <t>MED210</t>
  </si>
  <si>
    <t xml:space="preserve">"v.č. D.1.02.4e-101" 55 : </t>
  </si>
  <si>
    <t>MED211</t>
  </si>
  <si>
    <t>MED212</t>
  </si>
  <si>
    <t>MED213</t>
  </si>
  <si>
    <t>MED214</t>
  </si>
  <si>
    <t>MED301</t>
  </si>
  <si>
    <t>Dodávka a montáž ventilová krabice v provedení pod omítku - O2,SV G3/4"-2x, (připojení 18x1),, vstupní místo NIST-2x, kontrolní manometr-2x,  čidlo klinického alarmu-2x. Provedení viz. výkres</t>
  </si>
  <si>
    <t>číslo D.1.02.4e-104.</t>
  </si>
  <si>
    <t>MED401</t>
  </si>
  <si>
    <t>Dodávka a montáž signalizační hlásič  klinického alarmu - 2 místa včetně zdroje.</t>
  </si>
  <si>
    <t>MED501</t>
  </si>
  <si>
    <t>Konzola (podpěra) pro 1xCu8x1, trubková objímka s gumovou vložkou kotvená pomocí závitové tyče do, stěny nebo stropu, max. vzdálenost podpor  1,0 metru</t>
  </si>
  <si>
    <t xml:space="preserve">"20:1m" 20 : </t>
  </si>
  <si>
    <t>MED502</t>
  </si>
  <si>
    <t>Konzola (podpěra) pro 1xCu12x1, trubková objímka s gumovou vložkou kotvená pomocí závitové tyče do, stěny nebo stropu, max. vzdálenost podpor  1,0 metru</t>
  </si>
  <si>
    <t xml:space="preserve">"45:1m" 45 : </t>
  </si>
  <si>
    <t>45</t>
  </si>
  <si>
    <t>MED503</t>
  </si>
  <si>
    <t>Konzola (podpěra) pro 1xCu18x1, trubková objímka s gumovou vložkou kotvená pomocí závitové tyče do, stěny nebo stropu, max. vzdálenost podpor  1,5 metru</t>
  </si>
  <si>
    <t xml:space="preserve">"50:1,5m" 34 : </t>
  </si>
  <si>
    <t>MED601</t>
  </si>
  <si>
    <t>Prostup skrze stavební konstrukci, pro chráničku 26,9x2,6 - vrtaný prostup, pr. 30mm/délka 150mm SDK, příčka</t>
  </si>
  <si>
    <t xml:space="preserve">"4x1ks" 8 : </t>
  </si>
  <si>
    <t>MED602</t>
  </si>
  <si>
    <t>Prostup skrze stavební konstrukci, pro chráničku 31,8x2,6 - vrtaný prostup, pr. 40mm/délka 150mm SDK, příčka</t>
  </si>
  <si>
    <t>MED701</t>
  </si>
  <si>
    <t>Zkoušky a kontroly dle ČSN EN 7396-1, zkoušky a postupy před použitím systému, doložené předávacím, protokolem dodavatele o provedených zkouškách</t>
  </si>
  <si>
    <t xml:space="preserve">"8x1hodina" 8 : </t>
  </si>
  <si>
    <t>MED702</t>
  </si>
  <si>
    <t>Zahájení a vedení stavby. Činnost pracovníka dodavatelské firmy odpovědného za stavbu, prohlídka, stavby před montáží, zaměření, vzorkování, zajištění skladových prostor.</t>
  </si>
  <si>
    <t>MED703</t>
  </si>
  <si>
    <t>Ukončení a předání stavby. Činnost pracovníka dodavatelské firmy odpovědného za stavbu, předávací, protokoly, atesty, předání rozvodů do užívání, zaškolení obsluhy.</t>
  </si>
  <si>
    <t>MED704</t>
  </si>
  <si>
    <t>Přesun materiálu, vnitrostaveništní přeprava</t>
  </si>
  <si>
    <t>MED705</t>
  </si>
  <si>
    <t>Demontáž stávajících rozvodů medicinálních plynů v části stavebních úprav 1.NP křídla C3</t>
  </si>
  <si>
    <t xml:space="preserve">"4x1hodina" 4 : </t>
  </si>
  <si>
    <t>1.04</t>
  </si>
  <si>
    <t>Regulátor konstantního průtoku 400x300, 1650m3/h</t>
  </si>
  <si>
    <t>1.06</t>
  </si>
  <si>
    <t>Výřivá vyústka přívodní s instalační krabicí do rastru podhledu 600x600, 24 nastavitelných lamel,, 200 - 660m3/h, (max 40dBA), s horizontálním vstupem; f 250 s regulační klapkou, výška 350mm</t>
  </si>
  <si>
    <t>1.07</t>
  </si>
  <si>
    <t>Výřivá vyústka přívodní s instalační krabicí 300x300, 8 nastavitelných lamel, 55-180m3/h (max 39dBA), , s horizont. vstupem; f 160 s regulační klapkou, výška 255mm</t>
  </si>
  <si>
    <t>1.08</t>
  </si>
  <si>
    <t>Výřivá vyústka odvodní s instalační krabicí do rastru podhledu 600x600, 16 nastavitelných lamel, 100, - 320m3/h, (max 40dBA), s horizontálním vstupem; f 250 s regulační klapkou, výška 350mm</t>
  </si>
  <si>
    <t>1.13</t>
  </si>
  <si>
    <t>Talířový ventil kovový odvodní f 125 vč zděře</t>
  </si>
  <si>
    <t>1.14</t>
  </si>
  <si>
    <t>Talířový ventil kovový odvodní f 100, vč. zděře</t>
  </si>
  <si>
    <t>1.15</t>
  </si>
  <si>
    <t>Zvukoltumicí hadice velmi odolná f 200, vícevrstvý AL, izolace 25mm</t>
  </si>
  <si>
    <t>1.16</t>
  </si>
  <si>
    <t>Zvukoltumicí hadice velmi odolná f 160, vícevrstvý AL, izolace 25mm</t>
  </si>
  <si>
    <t>1.17</t>
  </si>
  <si>
    <t>Zvukoltumicí hadice velmi odolná f 125, vícevrstvý AL, izolace 25mm</t>
  </si>
  <si>
    <t>1.18</t>
  </si>
  <si>
    <t>Zvukoltumicí hadice velmi odolná f 100, vícevrstvý AL, izolace 25mm</t>
  </si>
  <si>
    <t>1.19</t>
  </si>
  <si>
    <t>Nástavec kruhový na hranaté potrubí f 250/ 80</t>
  </si>
  <si>
    <t>1.20</t>
  </si>
  <si>
    <t>Nástavec kruhový na hranaté potrubí f 200/ 80</t>
  </si>
  <si>
    <t>1.21</t>
  </si>
  <si>
    <t>Nástavec kruhový na hranaté potrubí f 160/ 80</t>
  </si>
  <si>
    <t>1.22</t>
  </si>
  <si>
    <t>Nástavec kruhový na hranaté potrubí f125/ 80</t>
  </si>
  <si>
    <t>1.23</t>
  </si>
  <si>
    <t>SPIRO Potrubí přechod f 250/ 200,  tř. těsnosti B dle ČSN EN 12273</t>
  </si>
  <si>
    <t>1.24</t>
  </si>
  <si>
    <t>SPIRO Potrubí f 225, 40% tvarovek,  tř. těsnosti B dle ČSN EN 12273</t>
  </si>
  <si>
    <t>1.25</t>
  </si>
  <si>
    <t>SPIRO Potrubí f 200, 40% tvarovek,  tř. těsnosti B dle ČSN EN 12273</t>
  </si>
  <si>
    <t>1.27</t>
  </si>
  <si>
    <t>SPIRO Potrubí f 125, 40% tvarovek,  tř. těsnosti B dle ČSN EN 12273</t>
  </si>
  <si>
    <t>1.28</t>
  </si>
  <si>
    <t>SPIRO Potrubí f 100, 30% tvarovek,  tř. těsnosti B dle ČSN EN 12273</t>
  </si>
  <si>
    <t>Přívodní potrubí ocelové čtyřhranné sk.I,  tř. těsnosti B dle ČSN EN 1507</t>
  </si>
  <si>
    <t>1.36_01</t>
  </si>
  <si>
    <t>do obvodu 1890/ 40% tvarovek, Přívodní potrubí ocelové čtyřhranné sk.I,  tř. těsnosti B dle ČSN EN 1507</t>
  </si>
  <si>
    <t>1.36_02</t>
  </si>
  <si>
    <t>do obvodu 1500/ 40% tvarovek, Přívodní potrubí ocelové čtyřhranné sk.I,  tř. těsnosti B dle ČSN EN 1507</t>
  </si>
  <si>
    <t>1.36_03</t>
  </si>
  <si>
    <t>do obvodu 1050/ 40% tvarovek, Přívodní potrubí ocelové čtyřhranné sk.I,  tř. těsnosti B dle ČSN EN 1507</t>
  </si>
  <si>
    <t>Odvodní potrubí ocelové čtyřhranné sk.I,  tř. těsnosti B dle ČSN EN 1507</t>
  </si>
  <si>
    <t>1.37_01</t>
  </si>
  <si>
    <t>do obvodu 1500/ 40% tvarovek, Odvodní potrubí ocelové čtyřhranné sk.I,  tř. těsnosti B dle ČSN EN 1507</t>
  </si>
  <si>
    <t>1.37_02</t>
  </si>
  <si>
    <t>do obvodu 1050/ 40% tvarovek, Odvodní potrubí ocelové čtyřhranné sk.I,  tř. těsnosti B dle ČSN EN 1507</t>
  </si>
  <si>
    <t>1.38</t>
  </si>
  <si>
    <t>Materiál pro zhotovení závěsů, spojovací, těsnící a doplňkový materiál pro celkovou montáž zař.č. 1</t>
  </si>
  <si>
    <t>M01</t>
  </si>
  <si>
    <t>Montáž vč. zaregulování zař.č. 1 - 1. Fáze</t>
  </si>
  <si>
    <t>S chladivem R410A</t>
  </si>
  <si>
    <t>Venkovní jednotka bude montovaná až v 3. fázi</t>
  </si>
  <si>
    <t>Ostatní vnitřní jednotky jsou montované  v 2. a 3. fázi</t>
  </si>
  <si>
    <t>M02</t>
  </si>
  <si>
    <t>Montáž vč. kabeláže a zprovoznění zař. č. 2</t>
  </si>
  <si>
    <t>1.39</t>
  </si>
  <si>
    <t>Izolace tepelná a protihluková 40mm upevněná na trny s povrchovou úpravou AL folií Veškeré přívodní, potrubí</t>
  </si>
  <si>
    <t>2.03</t>
  </si>
  <si>
    <t>Vnitřní nástěnná jednotka, 230V, 20W. Jmenovitý výkon  Qch=3,6kW, rozměry:795x266 výška 290,12kg,, 29/37dBA</t>
  </si>
  <si>
    <t>2.03.1</t>
  </si>
  <si>
    <t>Infra ovladač</t>
  </si>
  <si>
    <t>Měděné potrubí vč.chladivové izolace  pryžové s uzavřenými buňkami  s reakcí na oheň BsS1</t>
  </si>
  <si>
    <t>Pouze napojení jednotek na chladivové potrubí a vyvedení do chodby</t>
  </si>
  <si>
    <t>Pol__0030</t>
  </si>
  <si>
    <t>f 12,7, - Měděné potrubí vč.chladivové izolace  pryžové s uzavřenými buňkami  s reakcí na oheň BsS1</t>
  </si>
  <si>
    <t>Pol__0031</t>
  </si>
  <si>
    <t>f 6,4, - Měděné potrubí vč.chladivové izolace  pryžové s uzavřenými buňkami  s reakcí na oheň BsS1</t>
  </si>
  <si>
    <t>2.13</t>
  </si>
  <si>
    <t>Materiál pro zhotovení závěsů, spojovací, těsnící a doplňkový materiál pro celkovou montáž zař.č. 2</t>
  </si>
  <si>
    <t>Demontáž vč. ekologické likvidace stávajícího vzt. zařízení</t>
  </si>
  <si>
    <t>Pol__0033</t>
  </si>
  <si>
    <t>Čistý nástavec 318x318  - filtrační vložka H13</t>
  </si>
  <si>
    <t>Pol__0034</t>
  </si>
  <si>
    <t>Čistý nástavec 623x623  - filtrační vložka H13</t>
  </si>
  <si>
    <t>Pol__0035</t>
  </si>
  <si>
    <t>Vířivá vyústka 600x600</t>
  </si>
  <si>
    <t>Pol__0036</t>
  </si>
  <si>
    <t>Pol__0037</t>
  </si>
  <si>
    <t>Ohebné hadice 250, 160, 100</t>
  </si>
  <si>
    <t>Pol__0038</t>
  </si>
  <si>
    <t>Potrubí Spiro f 250, 100</t>
  </si>
  <si>
    <t>Pol__0039</t>
  </si>
  <si>
    <t>Potrubí čtyřhranné sk.I - pozinkovaný plech</t>
  </si>
  <si>
    <t>Systém sproměnným průtokem chladiva po dokončení 3. fáze se bude skládat z 1ks venkovní kondenzační jednotky a 7 ks vnitřních výparníkových jednotek.</t>
  </si>
  <si>
    <t>Optický kouřový hlásič</t>
  </si>
  <si>
    <t>Sokl hlásiče v základní verzi pro hlásiče</t>
  </si>
  <si>
    <t>Elektronika tlačítka s oddělovačem</t>
  </si>
  <si>
    <t>Skříň tlačítka  červená</t>
  </si>
  <si>
    <t>V/V modul 4in/2out</t>
  </si>
  <si>
    <t>Skříň pro V/V modul</t>
  </si>
  <si>
    <t>Podhledový reproduktor 9/6/3W, v souladu s EN 54-24</t>
  </si>
  <si>
    <t>Kabel 2x1,5  třída reakce na oheň B2(ca)s1d1, funkční odolnost při požáru P60-R - pevně uložen vč., příchytek nebo pod omítkou</t>
  </si>
  <si>
    <t>Elektroinstlační rozvodná krabice s funkční odolností při požáru se zachováním integrity kabelové, trasy P90-R</t>
  </si>
  <si>
    <t>Kabelový žlab MARS 62/50 s integrovanou spojkou, P45-R, vč. víka, nosníků,  hmoždinek, vrutů, apod., a montáže</t>
  </si>
  <si>
    <t>Protipožární pěna 325 ml, max. 2,1 l výplně, vč. označení PÚ</t>
  </si>
  <si>
    <t>27</t>
  </si>
  <si>
    <t>Forma kabelova do 5x2</t>
  </si>
  <si>
    <t>- Demontáž stávajících hlásičů, montáž do nových pozic</t>
  </si>
  <si>
    <t>- Úprava stávající smyčky do funkčního stavu vč. kabelů a ostatního materiálu</t>
  </si>
  <si>
    <t>Měření kontinuity smyčky</t>
  </si>
  <si>
    <t>-S Revize EPS vč. vystavení protokolu</t>
  </si>
  <si>
    <t>Přeprogramování ústředny, síťování</t>
  </si>
  <si>
    <t>-S Zhotovení kruhových otvorů</t>
  </si>
  <si>
    <t>Měření srozumitelnosti dle ČSN , zpracování protokolu</t>
  </si>
  <si>
    <t>Měření hlasitosti dle ČSN, zpracování protokolu</t>
  </si>
  <si>
    <t>-S Revize NZS vč. vystavení protokolu</t>
  </si>
  <si>
    <t>43</t>
  </si>
  <si>
    <t>Uzemění kabelu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</si>
  <si>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</si>
  <si>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</si>
  <si>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</si>
  <si>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 xml:space="preserve">D.1.02.1-102 : </t>
  </si>
  <si>
    <t>2,1*0,1*2</t>
  </si>
  <si>
    <t>Příčky z desek sádrokartonových dvojité opláštění, jednoduchá konstrukce CW 100 tloušťka příčky 150 mm, desky protipožární, tloušťky 12,5 mm, tloušťka izolace 80 mm, požární odolnost EI 90, Výrobek izolační pro budovy z minerální vlny (MW) tvar: deska; použití: fasády, stěny, podhledy, šikmé střechy, stropy; tloušťka d = 80,0 mm; hrana...</t>
  </si>
  <si>
    <t>3,4*(2,0+1,9+3,0)</t>
  </si>
  <si>
    <t>Příčky z desek sádrokartonových dvojité opláštění, jednoduchá konstrukce CW 100 tloušťka příčky 150 mm, desky protipožární impregnované, tloušťky 12,5 mm, tloušťka izolace 80 mm, požární odolnost EI 90, Výrobek izolační pro budovy z minerální vlny (MW) tvar: deska; použití: fasády, stěny, podhledy, šikmé střechy, stropy; tloušťka d = 80,0 mm; hrana...</t>
  </si>
  <si>
    <t>3,4*(1,45+1,9)</t>
  </si>
  <si>
    <t>-0,9*2,0</t>
  </si>
  <si>
    <t xml:space="preserve">D.1.02.1-402 : </t>
  </si>
  <si>
    <t>6,9+22,1+3,7</t>
  </si>
  <si>
    <t>0,4*5,35</t>
  </si>
  <si>
    <t>2,9</t>
  </si>
  <si>
    <t>3,7</t>
  </si>
  <si>
    <t>6,9</t>
  </si>
  <si>
    <t>34201632_100</t>
  </si>
  <si>
    <t>Sádrokartonová šachtová ( předsazená ) stěna 100mm</t>
  </si>
  <si>
    <t>3,4*(0,375+0,4)</t>
  </si>
  <si>
    <t>34201632_200I</t>
  </si>
  <si>
    <t>Sádrokartonová šachtová ( předsazená ) stěna 200mm, impr</t>
  </si>
  <si>
    <t>3,4*(1,7)</t>
  </si>
  <si>
    <t>342261207RA3</t>
  </si>
  <si>
    <t>Příčka sádrokarton. ocel.kce, 2x oplášť. tl.200 mm, desky tl.12,5 mm, minerál tl.18 cm</t>
  </si>
  <si>
    <t>3,4*(1,7+0,45)</t>
  </si>
  <si>
    <t>342261217RA3</t>
  </si>
  <si>
    <t>Příčka sádrokarton. ocel.kce, 2x oplášť. tl.250 mm, desky standardtl.12,5 mm, minerál tl.18 cm</t>
  </si>
  <si>
    <t>3,4*(1,1+0,475)</t>
  </si>
  <si>
    <t>3,4*0,15*4*1,15</t>
  </si>
  <si>
    <t>(1,0*2+2,1*4)*1,15</t>
  </si>
  <si>
    <t xml:space="preserve">D.1.02.1-902 : </t>
  </si>
  <si>
    <t>2,0*(1,3+0,15+0,9-0,85+0,9+1,6+0,75)</t>
  </si>
  <si>
    <t>-0,7*2,0</t>
  </si>
  <si>
    <t>66,90475</t>
  </si>
  <si>
    <t>0,25*(1,2*3*2+2,05*3*2)</t>
  </si>
  <si>
    <t xml:space="preserve">C3105 : </t>
  </si>
  <si>
    <t>1,9*(0,2+0,2+1,5)</t>
  </si>
  <si>
    <t>2,0*(1,3+0,15+0,9-0,85+0,9+1,6+0,75)/100*10</t>
  </si>
  <si>
    <t>-0,7*2,0/100*10</t>
  </si>
  <si>
    <t>66,90475/100*10</t>
  </si>
  <si>
    <t>2,1*(0,1*2+0,15)*2*1,15</t>
  </si>
  <si>
    <t>4,3</t>
  </si>
  <si>
    <t>5,4</t>
  </si>
  <si>
    <t>6,3</t>
  </si>
  <si>
    <t>16,7</t>
  </si>
  <si>
    <t>4,3*3</t>
  </si>
  <si>
    <t>2,9*3</t>
  </si>
  <si>
    <t>5,4*3</t>
  </si>
  <si>
    <t>(1,2*2+3,0*2+4,825+1,575*2+0,8)*1,15</t>
  </si>
  <si>
    <t>35,6</t>
  </si>
  <si>
    <t>0,6+3,7</t>
  </si>
  <si>
    <t>35,6*2</t>
  </si>
  <si>
    <t>35,6*0,5</t>
  </si>
  <si>
    <t>2*0,25*0,25</t>
  </si>
  <si>
    <t>2*0,3*0,04*0,04*3,14*1,15</t>
  </si>
  <si>
    <t>955001_Pozn3</t>
  </si>
  <si>
    <t>STÁVAJÍCÍ SDK INSTALAČNÍ PŘÍČKU ČÁSTEČNĚ ROZEBRAT A PO REALIZACI ROZVODŮ UT ZNOVU ZAKLOPIT</t>
  </si>
  <si>
    <t>962031122R00</t>
  </si>
  <si>
    <t>Bourání příček z cihel pálených děrovaných, tloušťky 65 mm</t>
  </si>
  <si>
    <t>3,4*(0,35+0,4)</t>
  </si>
  <si>
    <t>(2,4+2,2+1,5+1,5+1,5+1,1)*0,09</t>
  </si>
  <si>
    <t>Broušení betonového povrchu do tloušťky 5 mm</t>
  </si>
  <si>
    <t>2,2+1,5+1,5</t>
  </si>
  <si>
    <t>(0,7*2,0*3)</t>
  </si>
  <si>
    <t>1,1*2,0*1</t>
  </si>
  <si>
    <t>3,0</t>
  </si>
  <si>
    <t>3,3*(0,2+0,2+1,5+1,85+2,4+0,35+0,45*2+5,35+2,1*2+3,45+0,45+(5,15-(1,55+1,7)))</t>
  </si>
  <si>
    <t>-(0,9*2,0+0,9*2,0+0,9*2,0+1,2*2,05*3)</t>
  </si>
  <si>
    <t>-2,0*(1,5+0,2*2)</t>
  </si>
  <si>
    <t>58,495/100*5</t>
  </si>
  <si>
    <t>2,4</t>
  </si>
  <si>
    <t xml:space="preserve">B1, B5 : </t>
  </si>
  <si>
    <t>(3,0*2,25+(7,6-2,25)*3,1+0,6*1,575-(0,35*0,4+0,175*0,4))</t>
  </si>
  <si>
    <t xml:space="preserve"> B5 : </t>
  </si>
  <si>
    <t>1,4*1,6</t>
  </si>
  <si>
    <t>3,4*0,45</t>
  </si>
  <si>
    <t xml:space="preserve">vč.příčky tl. 175mm : </t>
  </si>
  <si>
    <t>3,4*(0,4+1,4-0,575+1,6*3+2,075+0,15+0,2+0,15+0,15+0,9+0,15+1,3)</t>
  </si>
  <si>
    <t>-0,7*2,0*3</t>
  </si>
  <si>
    <t>3,4*(1,6+0,9)</t>
  </si>
  <si>
    <t xml:space="preserve">B3 : </t>
  </si>
  <si>
    <t>1,0*2,025</t>
  </si>
  <si>
    <t xml:space="preserve">2,3,4,5,6,7,8,9,12,13,14,15,16,19,20,21,22,23,24,25,26,27,28,29,30,31,32,33,40,41,42,44,45,46,47,48, : </t>
  </si>
  <si>
    <t xml:space="preserve">49,50,51,52,53,57,65,75,76,77,80, : </t>
  </si>
  <si>
    <t>Součet: : 10,24058</t>
  </si>
  <si>
    <t>11,21/100*30</t>
  </si>
  <si>
    <t>Izolace tepelné běžných konstrukcí - doplňky položení separační fólie, včetně dodávky PE fólie, Fólie polymerní</t>
  </si>
  <si>
    <t>Izolace tepelné běžných konstrukcí - doplňky obložení stěn pásky 100 mm, včetně dodávky materiálu, Pás dilatační</t>
  </si>
  <si>
    <t>28,6*1,15</t>
  </si>
  <si>
    <t>0,15*2*1,15*(2,0+1,9+3,0)</t>
  </si>
  <si>
    <t>0,15*2*1,15*(1,45+1,9)</t>
  </si>
  <si>
    <t>0,2*2*1,15*(1,7+0,45)</t>
  </si>
  <si>
    <t>0,25*2*1,15*(1,1+0,475)</t>
  </si>
  <si>
    <t>4,3*1,02</t>
  </si>
  <si>
    <t>2,9*1,02</t>
  </si>
  <si>
    <t>5,4*1,02</t>
  </si>
  <si>
    <t>T/04</t>
  </si>
  <si>
    <t>D + M Dveře vnitřní 1kř 900/1970 vč. kování  - (vážená laboratorní neprůzvučnost) min. 27 dB., kompletně dle výkresu D.1.02.1-502 - Výpis truhlářských výrobků</t>
  </si>
  <si>
    <t>T_01</t>
  </si>
  <si>
    <t>T_02</t>
  </si>
  <si>
    <t>D + M Dveře vnitřní 1kř 800/1970 vč. kování - manuálně posuvné po stěně, kompletně dle výkresu D.1.02.1-502 - Výpis truhlářských výrobků</t>
  </si>
  <si>
    <t>Pol. 102</t>
  </si>
  <si>
    <t>D + M Pracovní linka, viz PD interiéru</t>
  </si>
  <si>
    <t>Z/02</t>
  </si>
  <si>
    <t>D + M Vnitřní dveře z hliníkových profilů, jednokřídlové, 900/2050mm - EI 30/DP3-C,S, kompletně dle výkresu D.1.02.1-501 - Výpis výrobků - výrobky zámečnické</t>
  </si>
  <si>
    <t>Z/11</t>
  </si>
  <si>
    <t>D + M Opěrné madlo dl. 400mm, kompletně dle výkresu D.1.02.1-501 - Výpis výrobků - výrobky zámečnické</t>
  </si>
  <si>
    <t>Z/13</t>
  </si>
  <si>
    <t>D + M Zrcadlo vlepené do obkladu 1700/600, kompletně dle výkresu D.1.02.1-501 - Výpis výrobků - výrobky zámečnické</t>
  </si>
  <si>
    <t>Z/17</t>
  </si>
  <si>
    <t>T/2/SDK 150</t>
  </si>
  <si>
    <t>D + M Zárubeň z žárově pozinkovaného plechu 800/1970mm posuvná, kompletně dle výpisu zámečnických výrobků - D.1.02.1-501</t>
  </si>
  <si>
    <t>(2,1*2+3,45*2-(0,9+0,9)+1,85*2+1,9*2-(0,9+0,8))</t>
  </si>
  <si>
    <t>(1,9*2+1,5*2-0,8)*1,1</t>
  </si>
  <si>
    <t>(5,35*2+0,4*2+0,35*2+2,05*2+3,1*2-0,9*3)</t>
  </si>
  <si>
    <t>5,4*1,15</t>
  </si>
  <si>
    <t>16,7*1,15</t>
  </si>
  <si>
    <t>(5,35*2+0,4*2+0,35*2+2,05*2+3,1*2-0,9*3)/100*12*1,15</t>
  </si>
  <si>
    <t>(2,1*2+3,45*2-(0,9+0,9)+1,85*2+1,9*2-(0,9+0,8))*1,15</t>
  </si>
  <si>
    <t>(1,9*2+1,5*2-0,8)*1,1*1,15</t>
  </si>
  <si>
    <t>(5,35*2+0,4*2+0,35*2+2,05*2+3,1*2-0,9*3)*1,15</t>
  </si>
  <si>
    <t>4,3*1,15</t>
  </si>
  <si>
    <t>6,3*1,15</t>
  </si>
  <si>
    <t>(2,1*2+3,45*2-(0,9+0,9)+1,85*2+1,9*2-(0,9+0,8))/100*12*1,15</t>
  </si>
  <si>
    <t>2,9*1,15</t>
  </si>
  <si>
    <t>(1,9*2+1,5*2-0,8)*1,1/100*12*1,15</t>
  </si>
  <si>
    <t>11,21*0,33</t>
  </si>
  <si>
    <t>11,21</t>
  </si>
  <si>
    <t>1,9*(1,3+1,7+1,9)</t>
  </si>
  <si>
    <t>-0,9*1,9</t>
  </si>
  <si>
    <t>11,21*0,33*1,15</t>
  </si>
  <si>
    <t>11,21*1,15</t>
  </si>
  <si>
    <t>Č/07</t>
  </si>
  <si>
    <t>D + M žaluzie interiérová stínící vertikální lamelová 2150/1425, kompletně dle výkresu D.1.02.1-505 - Výpis stínících prvků</t>
  </si>
  <si>
    <t>Č/08</t>
  </si>
  <si>
    <t>D + M žaluzie interiérová stínící vertikální lamelová 2150/1650, kompletně dle výkresu D.1.02.1-505 - Výpis stínících prvků</t>
  </si>
  <si>
    <t>Č/15</t>
  </si>
  <si>
    <t>D + M žaluzie interiérová stínící vertikální lamelová 2150/2275, kompletně dle výkresu D.1.02.1-505 - Výpis stínících prvků</t>
  </si>
  <si>
    <t>Č/19</t>
  </si>
  <si>
    <t>D + M Roleta interiérová zatěmňovací 1200/2050, kompletně dle výkresu D.1.02.1-505 - Výpis stínících prvků</t>
  </si>
  <si>
    <t xml:space="preserve">43,54,57,58,60,61,65,66,67,68,69,70,71,72,73,74,75,76,77,79,80, : </t>
  </si>
  <si>
    <t>Součet: : 16,84570</t>
  </si>
  <si>
    <t>Součet: : 320,06831</t>
  </si>
  <si>
    <t>Součet: : 84,22850</t>
  </si>
  <si>
    <t xml:space="preserve">2*8 : </t>
  </si>
  <si>
    <t xml:space="preserve">1*25 : </t>
  </si>
  <si>
    <t xml:space="preserve">1*18 : </t>
  </si>
  <si>
    <t xml:space="preserve">25+5+5+10+18 : </t>
  </si>
  <si>
    <t xml:space="preserve">1*28 : </t>
  </si>
  <si>
    <t xml:space="preserve">28+12 : </t>
  </si>
  <si>
    <t xml:space="preserve">1,5*(25+5+5+10+18) : </t>
  </si>
  <si>
    <t xml:space="preserve">2,0*(28+12) : </t>
  </si>
  <si>
    <t>174,5</t>
  </si>
  <si>
    <t xml:space="preserve">2*10 : </t>
  </si>
  <si>
    <t xml:space="preserve">0,80*(25+5+5+10+18) : </t>
  </si>
  <si>
    <t xml:space="preserve">0,80*(28+12) : </t>
  </si>
  <si>
    <t>82,4</t>
  </si>
  <si>
    <t xml:space="preserve">0,35*(4) : </t>
  </si>
  <si>
    <t>1,4</t>
  </si>
  <si>
    <t>OST001005</t>
  </si>
  <si>
    <t>Drobné zednické výpomoci (bez zapravení)</t>
  </si>
  <si>
    <t>713909001</t>
  </si>
  <si>
    <t>Montáž tepelné izolace z PE</t>
  </si>
  <si>
    <t>998713201</t>
  </si>
  <si>
    <t>Přesun hmot procentní pro izolace tepelné v objektech v do 6 m</t>
  </si>
  <si>
    <t>713001001</t>
  </si>
  <si>
    <t>Izolace z pěnového polyethylenu tl. 20 mm pro potrubí D 15</t>
  </si>
  <si>
    <t>713001002</t>
  </si>
  <si>
    <t>Izolace z pěnového polyethylenu tl. 20 mm pro potrubí D 18</t>
  </si>
  <si>
    <t>733222102</t>
  </si>
  <si>
    <t>Potrubí měděné polotvrdé spojované měkkým pájením D 15x1 mm</t>
  </si>
  <si>
    <t>733222103</t>
  </si>
  <si>
    <t>Potrubí měděné polotvrdé spojované měkkým pájením D 18x1 mm</t>
  </si>
  <si>
    <t>733224222</t>
  </si>
  <si>
    <t>Příplatek k potrubí měděnému za zhotovení přípojky z trubek měděných D 15x1 mm</t>
  </si>
  <si>
    <t>733291101</t>
  </si>
  <si>
    <t>Zkouška těsnosti potrubí měděné D do 35x1,5</t>
  </si>
  <si>
    <t>734002001</t>
  </si>
  <si>
    <t>Připojovací armatura DN 15 Kvs - 0,75 rohová s možností vypouštění</t>
  </si>
  <si>
    <t>735156910</t>
  </si>
  <si>
    <t>Tlakové zkoušky otopných těles jednořadých</t>
  </si>
  <si>
    <t>735156920</t>
  </si>
  <si>
    <t>Tlakové zkoušky otopných těles dvouřadých</t>
  </si>
  <si>
    <t>735159110</t>
  </si>
  <si>
    <t>Montáž otopných těles panelových jednořadých dl do 1500 mm</t>
  </si>
  <si>
    <t>735159210</t>
  </si>
  <si>
    <t>Montáž otopných těles panelových dvouřadých dl do 1140 mm</t>
  </si>
  <si>
    <t>735161811</t>
  </si>
  <si>
    <t>Demontáž otopného tělesa trubkového do 1500 mm</t>
  </si>
  <si>
    <t>735164521</t>
  </si>
  <si>
    <t>Montáž otopného tělesa trubkového na stěny v tělesa do 1340 mm</t>
  </si>
  <si>
    <t>735003001</t>
  </si>
  <si>
    <t>Deskové ocelové otopné těleso v hygienickém provedení se spodním připojením, jedna deska, h=600 mm,, l=600 mm - CL.VK 10/6060</t>
  </si>
  <si>
    <t>735003002</t>
  </si>
  <si>
    <t>Deskové ocelové otopné těleso v hygienickém provedení se spodním připojením, dvě desky, h=600 mm,, l=800 mm - CL.VK 20/6080</t>
  </si>
  <si>
    <t>Svítidlo B6 včetně mont.,přísluš. a popl.za likvidaci</t>
  </si>
  <si>
    <t xml:space="preserve">v.č. D.1.02.4c-112, D.1.02.4c-003 : </t>
  </si>
  <si>
    <t>Svítidlo E3 včetně montáže a popl.za likvidaci</t>
  </si>
  <si>
    <t>Svítidlo H3 včetně montáže a popl.za likvidaci</t>
  </si>
  <si>
    <t>Svítidlo N1 včetně montáže a popl.za likvidaci</t>
  </si>
  <si>
    <t xml:space="preserve">v.č. D.1.02.4c-112 : </t>
  </si>
  <si>
    <t>Spínač  domovní zapuštěný, řaz. 6 včetně montáže</t>
  </si>
  <si>
    <t>Spínač  domovní zapuštěný, řaz. 5 včetně montáže</t>
  </si>
  <si>
    <t xml:space="preserve">v.č. D.1.02.4c-122 : </t>
  </si>
  <si>
    <t xml:space="preserve">19 : </t>
  </si>
  <si>
    <t>Zásuvka pro zdravotnictví, zelená včetně montáže</t>
  </si>
  <si>
    <t xml:space="preserve">9 : </t>
  </si>
  <si>
    <t xml:space="preserve">8 : </t>
  </si>
  <si>
    <t xml:space="preserve">v.č. D.1.02.4c-122, D.1.02.4c-005 : </t>
  </si>
  <si>
    <t xml:space="preserve">360 : </t>
  </si>
  <si>
    <t>360</t>
  </si>
  <si>
    <t xml:space="preserve">80 : </t>
  </si>
  <si>
    <t>80</t>
  </si>
  <si>
    <t>OPN</t>
  </si>
  <si>
    <t>POL13_0</t>
  </si>
  <si>
    <t>AccesPoint WiFi vč. servisní podpory a licence na 3 roky</t>
  </si>
  <si>
    <t>jednostranné interiérové kulaté hodiny, se sekundovou ručičkou,  průměr číselníku 30 cm</t>
  </si>
  <si>
    <t xml:space="preserve">"v.č. D.1.02.4e-102" 6 : </t>
  </si>
  <si>
    <t xml:space="preserve">"6x2g" 12 : </t>
  </si>
  <si>
    <t xml:space="preserve">"v.č. D.1.02.4e-102" 9 : </t>
  </si>
  <si>
    <t xml:space="preserve">"v.č. D.1.02.4e-102" 1 : </t>
  </si>
  <si>
    <t>Napojení na stávající rozvod realizovaný v 1. fázi</t>
  </si>
  <si>
    <t>Dodávka a montáž lékařský panel pod omítku, připojení musí být specifické pro daný plyn, dodavatel, musí doložit prohlášení o shodě pod značkou CE dle Direktivy 93/42/Eec</t>
  </si>
  <si>
    <t xml:space="preserve">"6:1m" 6 : </t>
  </si>
  <si>
    <t>Montáž vč. zaregulování zař.č. 1</t>
  </si>
  <si>
    <t>1.12</t>
  </si>
  <si>
    <t>Talířový ventil kovový přívodní f 125 vč zděře</t>
  </si>
  <si>
    <t>SPIRO Potrubí f 180, 40% tvarovek,  tř. těsnosti B dle ČSN EN 12273</t>
  </si>
  <si>
    <t>1.26</t>
  </si>
  <si>
    <t>SPIRO Potrubí f 160, 40% tvarovek,  tř. těsnosti B dle ČSN EN 12273</t>
  </si>
  <si>
    <t>1.36</t>
  </si>
  <si>
    <t>2.04</t>
  </si>
  <si>
    <t>Vnitřní nástěnná jednotka, 230V, 30W.  Jmenovitý výkon   Qch=2,8kW, rozměry:795x266 výška 290,12kg,, 28/35dBA</t>
  </si>
  <si>
    <t>2.04.1</t>
  </si>
  <si>
    <t>2.06</t>
  </si>
  <si>
    <t>Vnitřní nástěnná jednotka, 230V, 30W.  Jmenovitý výkon   Qch=1,7kW, rozměry:795x266 výška 290,12kg,, 26/34dBA</t>
  </si>
  <si>
    <t>2.06.1</t>
  </si>
  <si>
    <t>2.07.1</t>
  </si>
  <si>
    <t>f 12,7, Měděné potrubí vč.chladivové izolace  pryžové s uzavřenými buňkami  s reakcí na oheň BsS1</t>
  </si>
  <si>
    <t>2.07.2</t>
  </si>
  <si>
    <t>f 6,4, Měděné potrubí vč.chladivové izolace  pryžové s uzavřenými buňkami  s reakcí na oheň BsS1</t>
  </si>
  <si>
    <t>Pol__0021</t>
  </si>
  <si>
    <t>Potrubní ventolátor Mixvent TD 500/160</t>
  </si>
  <si>
    <t>Pol__0022</t>
  </si>
  <si>
    <t>Talířový ventil kovový odvodní f 160, 125, 100, vč. zděře</t>
  </si>
  <si>
    <t>Pol__0023</t>
  </si>
  <si>
    <t>Ohebné hadice 200, 160, 125, 100</t>
  </si>
  <si>
    <t>Pol__0024</t>
  </si>
  <si>
    <t>Potrubí Spiro f 200, 160, 125, 100</t>
  </si>
  <si>
    <t>Kabelový žlab kovový 62/50 s integrovanou spojkou, P45-R, vč. víka, nosníků,  hmoždinek, vrutů,, apod. a montáže</t>
  </si>
  <si>
    <t>Skříňkový reproduktor 9/6/3W,  montáž na zeď (EN54)</t>
  </si>
  <si>
    <t>317168122R00</t>
  </si>
  <si>
    <t>Překlady keramické montáž a dodávka nenosné, délky 1250 mm, šířky 145 mm, výšky 71 mm</t>
  </si>
  <si>
    <t>Včetně dodávky překladů.</t>
  </si>
  <si>
    <t xml:space="preserve">D.1.02.1-103 : </t>
  </si>
  <si>
    <t>317168124R00</t>
  </si>
  <si>
    <t>Překlady keramické montáž a dodávka nenosné, délky 1750 mm, šířky 145 mm, výšky 71 mm</t>
  </si>
  <si>
    <t>317234410RT2</t>
  </si>
  <si>
    <t>Vyzdívka mezi nosníky cementovou</t>
  </si>
  <si>
    <t>jakýmikoliv cihlami pálenými na jakoukoliv maltu,</t>
  </si>
  <si>
    <t>0,08*0,08*1,2*1,15</t>
  </si>
  <si>
    <t>0,1*0,1*1,6*1,15*2</t>
  </si>
  <si>
    <t>317944311R00</t>
  </si>
  <si>
    <t>Dodání a osazení válcovaných nosníků do připravených otvorů do výšky 120 mm</t>
  </si>
  <si>
    <t>bez zazdění hlav, s nařezáním nosníků na potřebný rozměr,</t>
  </si>
  <si>
    <t xml:space="preserve">D : </t>
  </si>
  <si>
    <t>5,94*1,2*2/1000</t>
  </si>
  <si>
    <t xml:space="preserve">pásovina cca 10% : </t>
  </si>
  <si>
    <t>0,01416/100*10</t>
  </si>
  <si>
    <t>317944311RT2</t>
  </si>
  <si>
    <t>Dodání a osazení válcovaných nosníků do připravených otvorů I 100</t>
  </si>
  <si>
    <t>8,34*1,6*2/1000*2</t>
  </si>
  <si>
    <t>0,05338/100*10</t>
  </si>
  <si>
    <t>340238212RT2</t>
  </si>
  <si>
    <t>Zazdívka otvorů o ploše přes 0,25 m2 do 1 m2 v příčkách nebo stěnách cihlami  pálenými  tloušťky nad 100 mm</t>
  </si>
  <si>
    <t>včetně pomocného pracovního lešení</t>
  </si>
  <si>
    <t xml:space="preserve">vč. provázání se stávajícím zdivem : </t>
  </si>
  <si>
    <t>2,1*0,4*1,15</t>
  </si>
  <si>
    <t>342248144R00</t>
  </si>
  <si>
    <t>Příčky z tvárnic pálených Příčky z tvárnic keramických pálených tloušťky 140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</si>
  <si>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</si>
  <si>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3,4*(1,8+0,8+1,5+1,75+0,65+0,15+3,2)</t>
  </si>
  <si>
    <t>-(0,8*2,0+1,5*2,6)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</si>
  <si>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</si>
  <si>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</si>
  <si>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</si>
  <si>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</si>
  <si>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3,4*3</t>
  </si>
  <si>
    <t>346244381RT2</t>
  </si>
  <si>
    <t>Plentování ocelových nosníků jednostranné výšky do 200 mm</t>
  </si>
  <si>
    <t>jakýmikoliv cihlami,</t>
  </si>
  <si>
    <t>2*0,08*1,2*1,15</t>
  </si>
  <si>
    <t>2*0,1*1,6*1,15*2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</si>
  <si>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</si>
  <si>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</si>
  <si>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</si>
  <si>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2*0,08*1,2*1,15*1,5</t>
  </si>
  <si>
    <t>2*0,1*1,6*1,15*2*1,5</t>
  </si>
  <si>
    <t>399381001R00</t>
  </si>
  <si>
    <t>D + M roznášecího bet. bloku pod válcované nosníky, výztuž, bednění, odbednění</t>
  </si>
  <si>
    <t>3,4*(1,65+2,25+0,65)</t>
  </si>
  <si>
    <t>-1,2*2,6</t>
  </si>
  <si>
    <t>3,4*(3,35+1,5)</t>
  </si>
  <si>
    <t xml:space="preserve">D.1.02.1-403 : </t>
  </si>
  <si>
    <t>44,6+11,6+11,6+32,0+15,3</t>
  </si>
  <si>
    <t>-(1,2*4,9+2,4*2,4)</t>
  </si>
  <si>
    <t xml:space="preserve">1500/300 : </t>
  </si>
  <si>
    <t>-(3,0*5,94+1,5*7,68)</t>
  </si>
  <si>
    <t xml:space="preserve">1200/300 : </t>
  </si>
  <si>
    <t>-10,8*1,2</t>
  </si>
  <si>
    <t xml:space="preserve">čelo : </t>
  </si>
  <si>
    <t>0,35*1,3</t>
  </si>
  <si>
    <t>3,6+2,0+3,2+1,8</t>
  </si>
  <si>
    <t>2,0+1,8</t>
  </si>
  <si>
    <t>3,6+3,2</t>
  </si>
  <si>
    <t>11,6-4,92*1,2</t>
  </si>
  <si>
    <t>15,3-2,4*2,4</t>
  </si>
  <si>
    <t>-(10,8*1,2+3,0*5,94+1,5*7,68)</t>
  </si>
  <si>
    <t xml:space="preserve">D.1.02.1-903 : </t>
  </si>
  <si>
    <t>(2,0*4+2,6*8+1,2*4+0,8*1)*1,15</t>
  </si>
  <si>
    <t xml:space="preserve">NZ : </t>
  </si>
  <si>
    <t>3,3*(1,8+0,8+1,5+1,75+0,65+0,15+3,2)*2</t>
  </si>
  <si>
    <t>-(0,8*2,0+1,5*2,6)*2</t>
  </si>
  <si>
    <t xml:space="preserve">obklad : </t>
  </si>
  <si>
    <t>-1,9*(1,6+3,2)</t>
  </si>
  <si>
    <t>0,8*1,9</t>
  </si>
  <si>
    <t xml:space="preserve">C3118 : </t>
  </si>
  <si>
    <t>3,3*(1,0+0,525+0,775+0,525-0,15+12,0-(3,675+0,775)+0,325*4+1,95+2,1+3,0*2+1,9+0,3+0,2+1,3+1,3+0,65)</t>
  </si>
  <si>
    <t>-(0,8*2,0+0,9*2,0+1,2*2,0+1,2*1,8+1,2*1,8)</t>
  </si>
  <si>
    <t xml:space="preserve">C137, C138 : </t>
  </si>
  <si>
    <t>1,4*(1,5+3,2)</t>
  </si>
  <si>
    <t xml:space="preserve">C136, C135 : </t>
  </si>
  <si>
    <t>3,0*(3,85*4+3,9*2+3,6*2)</t>
  </si>
  <si>
    <t>-(1,5*2,05*4+1,3*2,6+2,6*2,025)</t>
  </si>
  <si>
    <t xml:space="preserve">C134, C133 : </t>
  </si>
  <si>
    <t>-1,05*1,5</t>
  </si>
  <si>
    <t xml:space="preserve">C3114 : </t>
  </si>
  <si>
    <t>3,3*(2,0+5,7*2-1,65)</t>
  </si>
  <si>
    <t>-(1,2*2,0+0,9*2,0+0,9*2,0+1,2*2,6)</t>
  </si>
  <si>
    <t xml:space="preserve">C3132 : </t>
  </si>
  <si>
    <t>3,3*(3,9+3,85+0,525*2)</t>
  </si>
  <si>
    <t>-1,5*2,05</t>
  </si>
  <si>
    <t>259,2525/100*5</t>
  </si>
  <si>
    <t>0,25*(1,5*6*2+2,05*6*2)*1,15</t>
  </si>
  <si>
    <t xml:space="preserve">C3137, 138 : </t>
  </si>
  <si>
    <t>1,9*(1,5+3,2-0,1)</t>
  </si>
  <si>
    <t>-0,8*1,9</t>
  </si>
  <si>
    <t>1,9*0,1</t>
  </si>
  <si>
    <t xml:space="preserve">C3133, 134 : </t>
  </si>
  <si>
    <t>1,9*1,6</t>
  </si>
  <si>
    <t>0,25*(1,5+1,1*2)</t>
  </si>
  <si>
    <t>1,9*(1,6+3,2)</t>
  </si>
  <si>
    <t>2,1*0,4*1,15*2</t>
  </si>
  <si>
    <t xml:space="preserve">po odsekaných obkladech : </t>
  </si>
  <si>
    <t>1,6*(0,6+1,0)</t>
  </si>
  <si>
    <t>612481211RTX</t>
  </si>
  <si>
    <t>Montáž výztužné sítě (perlinky) do stěrky-stěny - s dodávkou síťoviny a stěrkového tmelu</t>
  </si>
  <si>
    <t xml:space="preserve">výměra - viz položka 612421637R00 : </t>
  </si>
  <si>
    <t>272,21513/100*10</t>
  </si>
  <si>
    <t>272,21513</t>
  </si>
  <si>
    <t>3,8*0,055</t>
  </si>
  <si>
    <t>3,8*2,099*1,3/1000</t>
  </si>
  <si>
    <t>4,4</t>
  </si>
  <si>
    <t>6,8</t>
  </si>
  <si>
    <t>4,1</t>
  </si>
  <si>
    <t>118,8</t>
  </si>
  <si>
    <t>11,2</t>
  </si>
  <si>
    <t>4,4*3</t>
  </si>
  <si>
    <t>6,8*3</t>
  </si>
  <si>
    <t>4,1*3</t>
  </si>
  <si>
    <t>(1,2*2+2,1+2,0+2,15+2,0+2,15+2,85*2+1,8+0,65)*1,15</t>
  </si>
  <si>
    <t xml:space="preserve">výměra - viz položka 783541111 : </t>
  </si>
  <si>
    <t>126,155</t>
  </si>
  <si>
    <t>1,0+3,4</t>
  </si>
  <si>
    <t>5,8+6,0+32,2+11,6+32,0+14,1+15,1</t>
  </si>
  <si>
    <t>147,1*2</t>
  </si>
  <si>
    <t>147,1*0,5</t>
  </si>
  <si>
    <t>3,4*2,85*2</t>
  </si>
  <si>
    <t>-1,4*1,95*2</t>
  </si>
  <si>
    <t>2,6*2,025</t>
  </si>
  <si>
    <t>-1,1*2,0</t>
  </si>
  <si>
    <t>(3,7+3,8)*0,09</t>
  </si>
  <si>
    <t>10,4*0,09</t>
  </si>
  <si>
    <t>3,8</t>
  </si>
  <si>
    <t>1,1*2,0</t>
  </si>
  <si>
    <t>974031664R00</t>
  </si>
  <si>
    <t>Vysekání rýh v jakémkoliv zdivu cihelném pro vtahování nosníků do zdí, před vybouráním otvorů  do hloubky 150 mm, při výšce nosníku do 150 mm</t>
  </si>
  <si>
    <t>2*1,2*1,15</t>
  </si>
  <si>
    <t>2*1,6*1,15*2</t>
  </si>
  <si>
    <t>(2,12+2,0+1,2+2,85+2,85)*1,15</t>
  </si>
  <si>
    <t xml:space="preserve">D.1.02.1-903, 103 : </t>
  </si>
  <si>
    <t>225,09/100*5</t>
  </si>
  <si>
    <t>(2,1*16,05+5,85*2,2+2,9*2,4-0,6*0,45+0,95*(2,1+0,15+1,8))</t>
  </si>
  <si>
    <t xml:space="preserve">B1 : </t>
  </si>
  <si>
    <t>3,85*2,85</t>
  </si>
  <si>
    <t>3,85*3,6</t>
  </si>
  <si>
    <t>3,85*3,9</t>
  </si>
  <si>
    <t>3,4*(2,9+3,2*2+0,65+1,6+0,15+1,6)</t>
  </si>
  <si>
    <t>-(0,9*2,0*2+0,7*2,0)</t>
  </si>
  <si>
    <t>1,4*1,95*2+0,8*2,0</t>
  </si>
  <si>
    <t xml:space="preserve">ostatní : </t>
  </si>
  <si>
    <t>1,3*2,025</t>
  </si>
  <si>
    <t>965_B05</t>
  </si>
  <si>
    <t>DEMONTÁŽ STÁVAJÍCÍHO STATIVU MEDICINÁLNÍCH PLYNŮ, - odvoz a likvidace</t>
  </si>
  <si>
    <t>3,8+2,85*(3,85*2)</t>
  </si>
  <si>
    <t xml:space="preserve">2,3,4,5,6,7,8,9,10,11,12,13,14,15,16,17,18,19,23,24,27,28,29,30,31,32,34,35,38,39,40,41,42,43,44,45, : </t>
  </si>
  <si>
    <t xml:space="preserve">53,54,55,57,58,59,60,61,62,63,64,65,66,70,79,90, : </t>
  </si>
  <si>
    <t>Součet: : 58,77170</t>
  </si>
  <si>
    <t>32,335/100*30</t>
  </si>
  <si>
    <t>0,15*2*1,15*(1,8+0,8+1,5+1,75+0,65+0,15+3,2)</t>
  </si>
  <si>
    <t>0,15*2*1,15*(1,65+2,25+0,65)</t>
  </si>
  <si>
    <t>0,15*2*1,15*(3,35+1,5)</t>
  </si>
  <si>
    <t>4,4*1,02</t>
  </si>
  <si>
    <t>6,8*1,02</t>
  </si>
  <si>
    <t>3,8*1,02</t>
  </si>
  <si>
    <t>4,1*1,02</t>
  </si>
  <si>
    <t>T/05</t>
  </si>
  <si>
    <t>Pol. 103</t>
  </si>
  <si>
    <t>D + M Pracovní linka s lékárnami, viz PD interiéru</t>
  </si>
  <si>
    <t>Pol. 104</t>
  </si>
  <si>
    <t>Pol. 303</t>
  </si>
  <si>
    <t>D + M Stoly a kontejnery - Pult stanoviště sester, viz PD interiéru</t>
  </si>
  <si>
    <t>Pol. 405</t>
  </si>
  <si>
    <t>Z/04</t>
  </si>
  <si>
    <t>D + M Dveře do sprchového koutu 1600/2000, kompletně dle výkresu D.1.02.1-501 - Výpis výrobků - výrobky zámečnické</t>
  </si>
  <si>
    <t>Z/05</t>
  </si>
  <si>
    <t>D + M Dveře do sprchového koutu 1500/2000, kompletně dle výkresu D.1.02.1-501 - Výpis výrobků - výrobky zámečnické</t>
  </si>
  <si>
    <t>Z/07</t>
  </si>
  <si>
    <t>Z/08</t>
  </si>
  <si>
    <t>Z/09</t>
  </si>
  <si>
    <t>Z/10</t>
  </si>
  <si>
    <t>13,9-12,575</t>
  </si>
  <si>
    <t>Z/12</t>
  </si>
  <si>
    <t>Z/14</t>
  </si>
  <si>
    <t>Z/15</t>
  </si>
  <si>
    <t>D + M Vnitřní stěna z Al profilů, el. posuv otvor 1300/2600, dveře 1200/2000, kompletně dle výkresu D.1.02.1-501 - Výpis výrobků - výrobky zámečnické</t>
  </si>
  <si>
    <t>Z/16</t>
  </si>
  <si>
    <t>D + M Vnitřní stěna z Al profilů, 1kř dveře 1200/2600, dveře 1300/2600, kompletně dle výkresu D.1.02.1-501 - Výpis výrobků - výrobky zámečnické</t>
  </si>
  <si>
    <t>(1,2*4,9+2,4*2,4)</t>
  </si>
  <si>
    <t>(1,2*4,9+2,4*2,4)*1,15</t>
  </si>
  <si>
    <t>595959617</t>
  </si>
  <si>
    <t>Kazeta   - 300/1500  - specifikace dle PD</t>
  </si>
  <si>
    <t>(3,0*5,94+1,5*7,68)*1,15</t>
  </si>
  <si>
    <t>595959618</t>
  </si>
  <si>
    <t>Kazeta   - 300/1200  - specifikace dle PD</t>
  </si>
  <si>
    <t>10,8*1,2*1,15</t>
  </si>
  <si>
    <t>767584502R90</t>
  </si>
  <si>
    <t>Montáž podhledů kazetových na ocel.konstr. nad 60x60 cm</t>
  </si>
  <si>
    <t>(3,0*5,94+1,5*7,68)</t>
  </si>
  <si>
    <t>10,8*1,2</t>
  </si>
  <si>
    <t>T/5/Z150</t>
  </si>
  <si>
    <t>17,8-12,575</t>
  </si>
  <si>
    <t>-(0,775+0,525+0,7+0,6+1,2+1,3+1,8+0,8+0,25+0,45+1,75+0,15+0,45*2+0,55+0,35+4,05+2,0*2+5,7*2-(0,8*2+1,2+1,2*3+0,9*2)+1,0+2,55)*2</t>
  </si>
  <si>
    <t>33,2*2</t>
  </si>
  <si>
    <t>(0,65+0,15+3,2+12,0*2+0,65+-3,675+2,65+0,65*2+1,5+0,45*4+2,0*2+1,05*2-(1,3+1,3+1,5+0,9+1,35+1,2+0,9+0,8+1,2))*1,15</t>
  </si>
  <si>
    <t>(5,7*2+2,0*2+3,85*4+3,6*2+3,9*2-(0,8+1,3+1,3+1,2+0,9*2+1,2+1,3))*1,15</t>
  </si>
  <si>
    <t>(3,2*2+1,5*2+3,2*2+1,6*2-0,8*2)*1,15</t>
  </si>
  <si>
    <t>(3,9*2+3,85*2+0,45*2-1,4)*1,15</t>
  </si>
  <si>
    <t>4,1*1,15</t>
  </si>
  <si>
    <t>11,2*1,15</t>
  </si>
  <si>
    <t>(3,9*2+3,85*2+0,45*2-1,4)*1,15/100*12*1,15</t>
  </si>
  <si>
    <t>(0,65+0,15+3,2+12,0*2+0,65+-3,675+2,65+0,65*2+1,5+0,45*4+2,0*2+1,05*2-(1,3+1,3+1,5+0,9+1,35+1,2+0,9+0,8+1,2))*1,15*1,15</t>
  </si>
  <si>
    <t>(5,7*2+2,0*2+3,85*4+3,6*2+3,9*2-(0,8+1,3+1,3+1,2+0,9*2+1,2+1,3))*1,15*1,15</t>
  </si>
  <si>
    <t>(3,2*2+1,5*2+3,2*2+1,6*2-0,8*2)*1,15*1,15</t>
  </si>
  <si>
    <t>(3,9*2+3,85*2+0,45*2-1,4)*1,15*1,15</t>
  </si>
  <si>
    <t>4,4*1,15</t>
  </si>
  <si>
    <t>118,8*1,15</t>
  </si>
  <si>
    <t>(0,65+0,15+3,2+12,0*2+0,65+-3,675+2,65+0,65*2+1,5+0,45*4+2,0*2+1,05*2-(1,3+1,3+1,5+0,9+1,35+1,2+0,9+0,8+1,2))*1,15/100*12*1,15</t>
  </si>
  <si>
    <t>(5,7*2+2,0*2+3,85*4+3,6*2+3,9*2-(0,8+1,3+1,3+1,2+0,9*2+1,2+1,3))*1,15/100*12*1,15</t>
  </si>
  <si>
    <t>6,8*1,15</t>
  </si>
  <si>
    <t>3,8*1,15</t>
  </si>
  <si>
    <t>(3,2*2+1,5*2+3,2*2+1,6*2-0,8*2)*1,15/100*12*1,15</t>
  </si>
  <si>
    <t>32,335*0,33</t>
  </si>
  <si>
    <t>32,335</t>
  </si>
  <si>
    <t>1,9*(1,5+3,2)</t>
  </si>
  <si>
    <t>1,9*3,2</t>
  </si>
  <si>
    <t>32,335*0,33*1,15</t>
  </si>
  <si>
    <t>32,335*1,15</t>
  </si>
  <si>
    <t>72,215</t>
  </si>
  <si>
    <t>3,3*(1,65+2,25+0,65)*2</t>
  </si>
  <si>
    <t>3,3*(3,35+1,5)*2</t>
  </si>
  <si>
    <t>3,3*3,2</t>
  </si>
  <si>
    <t>-1,9*(3,3+3,2+1,5)</t>
  </si>
  <si>
    <t>785411990R00</t>
  </si>
  <si>
    <t>D + M  VELKOFORMÁTOVÁ FOTOTAPETA (2650 x 2500 mm).</t>
  </si>
  <si>
    <t>Č/09</t>
  </si>
  <si>
    <t>D + M žaluzie interiérová stínící vertikální lamelová 2200/1875, kompletně dle výkresu D.1.02.1-505 - Výpis stínících prvků</t>
  </si>
  <si>
    <t>Č/10</t>
  </si>
  <si>
    <t>D + M žaluzie interiérová stínící vertikální lamelová 2200/1725, kompletně dle výkresu D.1.02.1-505 - Výpis stínících prvků</t>
  </si>
  <si>
    <t>Č/11</t>
  </si>
  <si>
    <t>D + M žaluzie interiérová stínící vertikální lamelová 2200/1800, kompletně dle výkresu D.1.02.1-505 - Výpis stínících prvků</t>
  </si>
  <si>
    <t>Č/12</t>
  </si>
  <si>
    <t>D + M žaluzie interiérová stínící vertikální lamelová 2150/1800, kompletně dle výkresu D.1.02.1-505 - Výpis stínících prvků</t>
  </si>
  <si>
    <t>Č/13</t>
  </si>
  <si>
    <t>D + M žaluzie interiérová stínící vertikální lamelová 2150/1600, kompletně dle výkresu D.1.02.1-505 - Výpis stínících prvků</t>
  </si>
  <si>
    <t>Č/14</t>
  </si>
  <si>
    <t>D + M žaluzie interiérová stínící vertikální lamelová 2150/1775, kompletně dle výkresu D.1.02.1-505 - Výpis stínících prvků</t>
  </si>
  <si>
    <t xml:space="preserve">56,67,70,71,72,73,75,79,80,81,82,83,84,85,86,87,88,89,90,94, : </t>
  </si>
  <si>
    <t>Součet: : 32,10976</t>
  </si>
  <si>
    <t>Součet: : 610,08537</t>
  </si>
  <si>
    <t>Součet: : 160,54878</t>
  </si>
  <si>
    <t xml:space="preserve">2*3 : </t>
  </si>
  <si>
    <t xml:space="preserve">12+6+4+12+16 : </t>
  </si>
  <si>
    <t xml:space="preserve">1*34 : </t>
  </si>
  <si>
    <t xml:space="preserve">34+28+12+16 : </t>
  </si>
  <si>
    <t>721 00-0009VD</t>
  </si>
  <si>
    <t>Kondenzační sifon pro zařízení VZT, mechanická pojistka proti vyschnutí, dodávka a montáž</t>
  </si>
  <si>
    <t xml:space="preserve">1,5*(12+6+4+12+16) : </t>
  </si>
  <si>
    <t xml:space="preserve">2,0*(34+28+12+16) : </t>
  </si>
  <si>
    <t>255</t>
  </si>
  <si>
    <t xml:space="preserve">0,80*(12+6+4+12+16) : </t>
  </si>
  <si>
    <t xml:space="preserve">0,80*(34+28+12+16) : </t>
  </si>
  <si>
    <t>112</t>
  </si>
  <si>
    <t xml:space="preserve">0,35*(3) : </t>
  </si>
  <si>
    <t>1,05</t>
  </si>
  <si>
    <t>OST001002</t>
  </si>
  <si>
    <t>Mechanizace - lešení, žebříky</t>
  </si>
  <si>
    <t>OST001009</t>
  </si>
  <si>
    <t>Zabezpečení stávajícíh otopných těles během rekonstrukce</t>
  </si>
  <si>
    <t>713909002</t>
  </si>
  <si>
    <t>Montáž tepelné izolace z minerální vlny s Al. fólií vč. Al. pásky</t>
  </si>
  <si>
    <t>Izolace z pěnového polyethylenu tl. 20 mm pro potrubí DN 10</t>
  </si>
  <si>
    <t>713003000</t>
  </si>
  <si>
    <t>Tepelná izolace z minerální vlny s Al. fólií tl. 20 mm, DN 10, lmb = 0,036 W/m2K</t>
  </si>
  <si>
    <t>713003001</t>
  </si>
  <si>
    <t>Tepelná izolace z minerální vlny s Al. fólií tl. 20 mm, DN 15, lmb = 0,036 W/m2K</t>
  </si>
  <si>
    <t>713003002</t>
  </si>
  <si>
    <t>Tepelná izolace z minerální vlny s Al. fólií tl. 20 mm, DN 20, lmb = 0,036 W/m2K</t>
  </si>
  <si>
    <t>733111104</t>
  </si>
  <si>
    <t>Potrubí ocelové závitové černé bezešvé běžné nízkotlaké DN 20</t>
  </si>
  <si>
    <t>Napojení na stávající rozvody DN 20</t>
  </si>
  <si>
    <t>733985603</t>
  </si>
  <si>
    <t>733987402</t>
  </si>
  <si>
    <t>Zaselpení stoupačky SO 16 v 1.NP</t>
  </si>
  <si>
    <t>734209103</t>
  </si>
  <si>
    <t>Montáž armatury závitové s jedním závitem G 1/2</t>
  </si>
  <si>
    <t>734209114</t>
  </si>
  <si>
    <t>Montáž armatury závitové s dvěma závity G 3/4</t>
  </si>
  <si>
    <t>734001001</t>
  </si>
  <si>
    <t>Vypouštěcí kulový kohout DN 15</t>
  </si>
  <si>
    <t>734001002</t>
  </si>
  <si>
    <t>Kulový kohout DN 15</t>
  </si>
  <si>
    <t>734001003</t>
  </si>
  <si>
    <t>Kulový kohout DN 20</t>
  </si>
  <si>
    <t>735159320</t>
  </si>
  <si>
    <t>Montáž otopných těles panelových třířadých dl přes 1140 do 1500 mm</t>
  </si>
  <si>
    <t>735161812</t>
  </si>
  <si>
    <t>Demontáž otopného tělesa trubkového přes 1500 do 2680 mm</t>
  </si>
  <si>
    <t>735164522</t>
  </si>
  <si>
    <t>Montáž otopného tělesa trubkového na stěny v tělesa přes 1340 mm</t>
  </si>
  <si>
    <t>Deskové ocelové otopné těleso v hygienickém provedení s bočním připojením, dvě desky, h=600 mm,, l=900 mm - CL 20/6090</t>
  </si>
  <si>
    <t>735005001</t>
  </si>
  <si>
    <t>Deskové ocelové otopné těleso klasické provedení s bočním připojením, tři desky, h=600 mm, l=1200 mm, - KL 33/6120</t>
  </si>
  <si>
    <t>Svítidlo B3D včetně mont.,přísluš. a popl.za likvidaci</t>
  </si>
  <si>
    <t>Svítidlo H1 včetně montáže a popl.za likvidaci</t>
  </si>
  <si>
    <t>Svítidlo H2 včetně montáže a popl.za likvidaci</t>
  </si>
  <si>
    <t>Svítidlo H4 včetně montáže a popl.za likvidaci</t>
  </si>
  <si>
    <t>Svítidlo H5 včetně montáže a popl.za likvidaci</t>
  </si>
  <si>
    <t>Svítidlo N2 včetně montáže a popl.za likvidaci</t>
  </si>
  <si>
    <t xml:space="preserve">6 : </t>
  </si>
  <si>
    <t xml:space="preserve">v.č. D.1.02.4c-113 : </t>
  </si>
  <si>
    <t>Spínač  domovní zapuštěný, řaz. 1/0 So vč.montáže</t>
  </si>
  <si>
    <t xml:space="preserve">10 : </t>
  </si>
  <si>
    <t xml:space="preserve">v.č. D.1.02.4c-123 : </t>
  </si>
  <si>
    <t xml:space="preserve">17 : </t>
  </si>
  <si>
    <t>Zásuvka modul 45x45 bílá včetně montáže</t>
  </si>
  <si>
    <t>Zásuvka modul 45x45 zelená včetně montáže</t>
  </si>
  <si>
    <t>Zásuvka modul 45x45 žlutá, signalizace provozuvčetně montáže</t>
  </si>
  <si>
    <t>Parapetní kanál 160/65 včetně příslušenství a montáže</t>
  </si>
  <si>
    <t>Požární ucpávka protipožární pěna,kalkulovaný rozměr 100x100, tl. 150</t>
  </si>
  <si>
    <t xml:space="preserve">v.č. D.1.02.4c-201, 005 : </t>
  </si>
  <si>
    <t>Ukončení kabelu 4x10</t>
  </si>
  <si>
    <t xml:space="preserve">27 : </t>
  </si>
  <si>
    <t xml:space="preserve">v.č. D.1.02.4c-123, D.1.02.4c-005 : </t>
  </si>
  <si>
    <t xml:space="preserve">280 : </t>
  </si>
  <si>
    <t>280</t>
  </si>
  <si>
    <t xml:space="preserve">70 : </t>
  </si>
  <si>
    <t>70</t>
  </si>
  <si>
    <t xml:space="preserve">930 : </t>
  </si>
  <si>
    <t>930</t>
  </si>
  <si>
    <t xml:space="preserve">520 : </t>
  </si>
  <si>
    <t>520</t>
  </si>
  <si>
    <t>Kabel 1-CXKH-R B2ca, s1, d0, 5x4 včetně montáže</t>
  </si>
  <si>
    <t>Kabel 1-CXKH-R B2ca, s1, d0, 5x6 včetně montáže</t>
  </si>
  <si>
    <t xml:space="preserve">230 : </t>
  </si>
  <si>
    <t>ELE0052</t>
  </si>
  <si>
    <t>ELE0053</t>
  </si>
  <si>
    <t>ELE0054</t>
  </si>
  <si>
    <t>ELE0055</t>
  </si>
  <si>
    <t>ELE0056</t>
  </si>
  <si>
    <t>ELE0057</t>
  </si>
  <si>
    <t>Trubka PVC do betonu 2323/LPE-1</t>
  </si>
  <si>
    <t>Kabelový žlab kovový 62/50 vč. víka, nosníků, spojek, hmoždinek, vrutů, apod.</t>
  </si>
  <si>
    <t>Uprava a znovu nastavení původního SZ do provozu, přesun původní ústředny na stanoviště sester</t>
  </si>
  <si>
    <t>Přesun nové ústředny na stanoviště sester</t>
  </si>
  <si>
    <t>jednostranné interiérové kulaté hodiny, se sekundovou ručičkou, MOBALine, průměr číselníku 30 cm</t>
  </si>
  <si>
    <t xml:space="preserve">"v.č. D.1.02.4e-103" 5 : </t>
  </si>
  <si>
    <t xml:space="preserve">"v.č. D.1.02.4e-103" 20 : </t>
  </si>
  <si>
    <t xml:space="preserve">"v.č. D.1.02.4e-103" 10 : </t>
  </si>
  <si>
    <t xml:space="preserve">"5x2g" 10 : </t>
  </si>
  <si>
    <t xml:space="preserve">"10x4g" 40 : </t>
  </si>
  <si>
    <t xml:space="preserve">"v.č. D.1.02.4e-103" 2 : </t>
  </si>
  <si>
    <t xml:space="preserve">"v.č. D.1.02.4e-103" 1 : </t>
  </si>
  <si>
    <t xml:space="preserve">"v.č. D.1.02.4e-103" 35 : </t>
  </si>
  <si>
    <t xml:space="preserve">"2x1ks" : </t>
  </si>
  <si>
    <t>MED115</t>
  </si>
  <si>
    <t>MED215</t>
  </si>
  <si>
    <t xml:space="preserve">"v.č. D.1.02.4e-103" 15 : </t>
  </si>
  <si>
    <t>MED302</t>
  </si>
  <si>
    <t xml:space="preserve">"15x2g" 30 : </t>
  </si>
  <si>
    <t xml:space="preserve">"5x4g" 20 : </t>
  </si>
  <si>
    <t>MED304</t>
  </si>
  <si>
    <t xml:space="preserve">"v.č. D.1.02.4e-103"1 : </t>
  </si>
  <si>
    <t>MED305</t>
  </si>
  <si>
    <t>MED306</t>
  </si>
  <si>
    <t>MED307</t>
  </si>
  <si>
    <t>MED308</t>
  </si>
  <si>
    <t>MED309</t>
  </si>
  <si>
    <t>Dodávka a montáž ventilová krabice v provedení pod omítku - O2, SV, N2O G3/4"-3x, (připojení 18x1),, vstupní místo NIST-3x, kontrolní manometr-3x,  čidlo klinického alarmu-3x. Provedení viz. výkres</t>
  </si>
  <si>
    <t>Dodávka a montáž signalizační hlásič  klinického alarmu - 3 místa včetně zdroje.</t>
  </si>
  <si>
    <t xml:space="preserve">"10:1m" 10 : </t>
  </si>
  <si>
    <t xml:space="preserve">"55:1m" 55 : </t>
  </si>
  <si>
    <t>MED603</t>
  </si>
  <si>
    <t xml:space="preserve">"25:1,5m" 17 : </t>
  </si>
  <si>
    <t xml:space="preserve">"4x1ks" 4 : </t>
  </si>
  <si>
    <t>Prostup skrze stavební konstrukci, pro chráničku 26,9x2,6 - vrtaný prostup, pr. 30mm/délka 150mm, zdivo</t>
  </si>
  <si>
    <t>Prostup skrze stavební konstrukci, pro chráničku 31,8x2,6 - vrtaný prostup, pr. 40mm/délka 150mm, zdivo</t>
  </si>
  <si>
    <t>MED801</t>
  </si>
  <si>
    <t>MED802</t>
  </si>
  <si>
    <t>MED803</t>
  </si>
  <si>
    <t>MED804</t>
  </si>
  <si>
    <t>MED805</t>
  </si>
  <si>
    <t>1.01</t>
  </si>
  <si>
    <t>Chladící komora s přímým výparníkem Qch celkové= 22,3kW, Qch citelné= 19,63kW, vzduch 32 /22°Ctyp, chladiva  R410A, výparník sání 8°C, odpařování 6°C, eliminátor kapek. Vč. sifonu. Tlaková ztráta na</t>
  </si>
  <si>
    <t>přívodním vzduchu: chladič 85Pa, odlučovač kapek 39Pa.</t>
  </si>
  <si>
    <t>rozměry: Délka/Šírka/Výška 720/1080/760mm, na rámu 80mm a nožkách 160mm váha 150kg</t>
  </si>
  <si>
    <t>připojovací rozměry 900x580mm</t>
  </si>
  <si>
    <t>1.01.1</t>
  </si>
  <si>
    <t>PUR elastomer - míchaný buňkový polyuretan 25 mm pro podložení nožek</t>
  </si>
  <si>
    <t>1.02</t>
  </si>
  <si>
    <t>Tlumič hluku buňkový s děrovaným plechem 500 x 200 - 1000 náběh, výběh hygienické prov. 2x 5ks v, potrubí 1000x500-1000</t>
  </si>
  <si>
    <t>1.03</t>
  </si>
  <si>
    <t>Tlumič hluku buňkový s děrovaným plechem 500 x 200 - 1000 náběh, výběh.4ks v potrubí 800x500-1000</t>
  </si>
  <si>
    <t>1.09</t>
  </si>
  <si>
    <t>Výřivá vyústka odvodní s instalační krabicí 300x300, 8 nastavitelných lamel, 55-180m3/h (max 39dBA),, s horizontálním vstupem; f 160 s regulační klapkou, výška 255mm</t>
  </si>
  <si>
    <t>1.10</t>
  </si>
  <si>
    <t>Vyústka komfortní hliníková dvouřadá. přívodní  280x80 s regulací R1</t>
  </si>
  <si>
    <t>1.11</t>
  </si>
  <si>
    <t>Vyústka komfortní hliníková jednořadá odvodní 400x80 s regulací R1</t>
  </si>
  <si>
    <t>1.11a</t>
  </si>
  <si>
    <t>Vyústka komfortní hliníková jednořadá odvodní 200x80 s regulací R1</t>
  </si>
  <si>
    <t>1.36.1</t>
  </si>
  <si>
    <t>do obvodu 3500/ 60% tvarovek, Odvodní potrubí ocelové čtyřhranné sk.I,  tř. těsnosti B dle ČSN EN 1507</t>
  </si>
  <si>
    <t>1.36.2</t>
  </si>
  <si>
    <t>1.37.1</t>
  </si>
  <si>
    <t>1.37.2</t>
  </si>
  <si>
    <t>do obvodu 2630/ 50% tvarovek, Odvodní potrubí ocelové čtyřhranné sk.I,  tř. těsnosti B dle ČSN EN 1507</t>
  </si>
  <si>
    <t>1.37.3</t>
  </si>
  <si>
    <t>Izolace tepelná a protihluková 40mm upevněná na trny s povrchovou úpravou AL folií Veškeré potrobí, ve strojovně VZT a přívodní potrubí</t>
  </si>
  <si>
    <t>1a.01</t>
  </si>
  <si>
    <t>Venkovní kondenzační jednotka, Qch=7,6 - 20,9 kW (min/nom/max), R410A, příkon 6,7kW, 400V,, doporučené jištění 30A, rozměry: 950x330, výška 1380, 110kg, 55dBA, chlazení od --20 do +48 °CMax</t>
  </si>
  <si>
    <t>délka potrubí 75m, max. převýšení 30m.</t>
  </si>
  <si>
    <t>1a.01.1</t>
  </si>
  <si>
    <t>sada elektronického expanzního ventilu pro regulaci chladícího výkonu, modul omezení výkonu</t>
  </si>
  <si>
    <t>1a.01.2</t>
  </si>
  <si>
    <t>Připojovací rozhraní - komunikační řídicí box pro řízení kondenzační jednotky signálem 0-10V</t>
  </si>
  <si>
    <t>1a.01.3</t>
  </si>
  <si>
    <t>Kabelový ovladač pro monitoring</t>
  </si>
  <si>
    <t>1a.01.4</t>
  </si>
  <si>
    <t>Doplnění chladiva R-410A</t>
  </si>
  <si>
    <t>1a.01.5</t>
  </si>
  <si>
    <t>Systémová konstrukce pro osazení na střechu, nosnost 150kg, s povrchovou úpravou do venkovního, prostředí, pro zajištění stability jednotky a zabránění porušení hydroizolace</t>
  </si>
  <si>
    <t>1a.02.1</t>
  </si>
  <si>
    <t>f 28,5, -Měděné potrubí vč.chladivové izolace  (pryžové s uzavřenými buňkami)</t>
  </si>
  <si>
    <t>1a.02.2</t>
  </si>
  <si>
    <t>f 9,5, -Měděné potrubí vč.chladivové izolace  (pryžové s uzavřenými buňkami)</t>
  </si>
  <si>
    <t>1a.03</t>
  </si>
  <si>
    <t>Kabeláž mezi venkovní jednotkou, kominukačním modulem,  expanzním ventilem a příslušenstvím +, komunikační kabel stíněný dle schématu výrobce</t>
  </si>
  <si>
    <t>1a.04</t>
  </si>
  <si>
    <t>SPIRO Potrubí f 100, 50% tvarovek,  pro průchod chladiva nad střechu a zabezpečení proti vodě</t>
  </si>
  <si>
    <t>1a.05</t>
  </si>
  <si>
    <t>Spojovací, těsnící a doplňkový materiál pro celkovou montáž zařízení 1a</t>
  </si>
  <si>
    <t>M2</t>
  </si>
  <si>
    <t>Montáž vč. zprovoznění a zaregulování zař.č. 1a</t>
  </si>
  <si>
    <t>2.01</t>
  </si>
  <si>
    <t>Venkovní kondenzační jednotka chlazení/tepelné čerpadlo, Qch=15,5kW (ti27°C/ te35°C), Qt= 18kW (, ti20°C/ te7°C) 400V, příkon: nom. 4,6kW, max. doporučené jištění 16A,</t>
  </si>
  <si>
    <t>2.02</t>
  </si>
  <si>
    <t>Vnitřní kazetová jednotka do podhledu 4 výfuky, 230V, 40W.  Jmenovitý výkon   Qch=2,2kW,, rozměry:575x575 výška 260,16,5kg, 25/290/32dBA, vč. dekoračního panelu a čerpadla kondenzátu</t>
  </si>
  <si>
    <t>2.02.1</t>
  </si>
  <si>
    <t>2.05</t>
  </si>
  <si>
    <t>Vnitřní nástěnná jednotka, 230V, 30W.  Jmenovitý výkon   Qch=2,2kW, rozměry:795x266 výška 290,12kg,, 26/34dBA</t>
  </si>
  <si>
    <t>2.05.1</t>
  </si>
  <si>
    <t>2.01.1</t>
  </si>
  <si>
    <t>f 19,1, - Měděné potrubí vč.chladivové izolace  pryžové s uzavřenými buňkami  s reakcí na oheň BsS1</t>
  </si>
  <si>
    <t>2.01.2</t>
  </si>
  <si>
    <t>f 15,9, - Měděné potrubí vč.chladivové izolace  pryžové s uzavřenými buňkami  s reakcí na oheň BsS1</t>
  </si>
  <si>
    <t>2.01.3</t>
  </si>
  <si>
    <t>2.01.4</t>
  </si>
  <si>
    <t>f 9,5, - Měděné potrubí vč.chladivové izolace  pryžové s uzavřenými buňkami  s reakcí na oheň BsS1</t>
  </si>
  <si>
    <t>2.01.5</t>
  </si>
  <si>
    <t>2.08</t>
  </si>
  <si>
    <t>Doplnění hladiva R 410A</t>
  </si>
  <si>
    <t>2.10</t>
  </si>
  <si>
    <t>Speciální odbočka měděného potrubí pro chladící výkon do 20kW</t>
  </si>
  <si>
    <t>2.12</t>
  </si>
  <si>
    <t>Kabelové propojení mezi venkovní a vnitřními jednotkami a venkovní jednotky s centrálním ovladačem, komunikačním kabelem - dle výrobce jednotek</t>
  </si>
  <si>
    <t>M3</t>
  </si>
  <si>
    <t>Pol__0054</t>
  </si>
  <si>
    <t>Pol__0055</t>
  </si>
  <si>
    <t>Talířový ventil kovový odvodní f 160, 125 vč. zděře</t>
  </si>
  <si>
    <t>Pol__0056</t>
  </si>
  <si>
    <t>Pol__0057</t>
  </si>
  <si>
    <t>Potrubí Spiro f 200, 160</t>
  </si>
  <si>
    <t>Pol__0058</t>
  </si>
  <si>
    <t>Chladivové potrubí zařízení Split a VRV</t>
  </si>
  <si>
    <t>Pol__0059</t>
  </si>
  <si>
    <t>Základní zkoušky jsou součástí  dokončení a předání díla. Zkoušky se dokladují formou písemného, protokolu obsahující veškeré projektované, zkoušené a naměřené údaje.Dva pracovníci á 12hod</t>
  </si>
  <si>
    <t>5.02</t>
  </si>
  <si>
    <t>Koordinace mezi jednotlivými fázemi a s ostatními profesemi</t>
  </si>
  <si>
    <t>Pol__0061</t>
  </si>
  <si>
    <t>Zaregulování vzduchových výkonových parametrů dle projektovaných hodnot.Dva pracovníci á 20hod</t>
  </si>
  <si>
    <t>Pol__0062</t>
  </si>
  <si>
    <t>Zaškolení obsluhy a údržbyJeden pracovník 8 hod</t>
  </si>
  <si>
    <t>01</t>
  </si>
  <si>
    <t>Instalační kabel sdělovací, stíněný,</t>
  </si>
  <si>
    <t>párovaný 2x2x0,8 mm</t>
  </si>
  <si>
    <t>třída reakce na oheň B2ca s1d1a1</t>
  </si>
  <si>
    <t>materiál vč. montáže</t>
  </si>
  <si>
    <t>(půdorys 1.NP)</t>
  </si>
  <si>
    <t>02</t>
  </si>
  <si>
    <t>Silový kabel CYKY-J 3x1,5</t>
  </si>
  <si>
    <t>volně uložený</t>
  </si>
  <si>
    <t>(půdorys strojovny VZT)</t>
  </si>
  <si>
    <t>03</t>
  </si>
  <si>
    <t>Vodič CY 6 zeleno-žlutý</t>
  </si>
  <si>
    <t>04</t>
  </si>
  <si>
    <t>Kabel sdělovací, STP, kat.6a</t>
  </si>
  <si>
    <t>materiál vč. montáže a ukončení RJ45</t>
  </si>
  <si>
    <t>05</t>
  </si>
  <si>
    <t>Kabelový žlab 62/50 vč. víka a podpěr</t>
  </si>
  <si>
    <t>pozinkovaný perforovaný plech</t>
  </si>
  <si>
    <t>06</t>
  </si>
  <si>
    <t>Trubka instalační ohebná D23</t>
  </si>
  <si>
    <t>pevně uložená</t>
  </si>
  <si>
    <t>materiál PVC</t>
  </si>
  <si>
    <t>07</t>
  </si>
  <si>
    <t>Datový konektor RJ45</t>
  </si>
  <si>
    <t>400VAC, 16A, IP54</t>
  </si>
  <si>
    <t>( k zařízení poř.č.1)</t>
  </si>
  <si>
    <t>08</t>
  </si>
  <si>
    <t>Protipožární malta, odolnost EI45, balení 20kg</t>
  </si>
  <si>
    <t>montáž malty</t>
  </si>
  <si>
    <t>(půdorys objektu)</t>
  </si>
  <si>
    <t>09</t>
  </si>
  <si>
    <t>Zkoušky vrámci montáže</t>
  </si>
  <si>
    <t>Nh</t>
  </si>
  <si>
    <t>oživení a odladění systému MaR</t>
  </si>
  <si>
    <t>práce</t>
  </si>
  <si>
    <t>(1Nh x 10 datových bodů)</t>
  </si>
  <si>
    <t>Uvedení do provozu</t>
  </si>
  <si>
    <t>(0,5Nh x 10 datových bodů)</t>
  </si>
  <si>
    <t>Koordinace sostatními profesemi</t>
  </si>
  <si>
    <t>Zaučení obsluhy</t>
  </si>
  <si>
    <t>vypracování manuálu, školení</t>
  </si>
  <si>
    <t>(2Nh x 1 zařízení VZT)</t>
  </si>
  <si>
    <t>Spolupráce srevizním technikem</t>
  </si>
  <si>
    <t>provedení revize, vypracování protokolu</t>
  </si>
  <si>
    <t>(5Nh x 1 zařízení VZT)</t>
  </si>
  <si>
    <t>Kabel pro automatizaci JYTY 2x1</t>
  </si>
  <si>
    <t>(1Nh x 1 datových bodů)</t>
  </si>
  <si>
    <t>(0,5Nh x 1 datových bodů)</t>
  </si>
  <si>
    <t>(1Nh x 1 zařízení VZT)</t>
  </si>
  <si>
    <t>Uživatelské programové vybavení</t>
  </si>
  <si>
    <t>pro regulátory NR</t>
  </si>
  <si>
    <t>programovací nástroj vč. uživatelského SW</t>
  </si>
  <si>
    <t>SW vč. instalace do ŘS</t>
  </si>
  <si>
    <t>(soupis datových bodů zařízení - celkem 1)</t>
  </si>
  <si>
    <t>pro vizualizaci na PC, samostatné obrazovky</t>
  </si>
  <si>
    <t>(soupis datových bodů zařízení - celkem 11)</t>
  </si>
  <si>
    <t>Nastavení parametů řídící centrály</t>
  </si>
  <si>
    <t>vizualizace na stávající pracovní stanici ADS</t>
  </si>
  <si>
    <t>dynamizace technologických schéma</t>
  </si>
  <si>
    <t>Napájecí zdroj 24 VDC</t>
  </si>
  <si>
    <t>R-položka</t>
  </si>
  <si>
    <t>POL12_1</t>
  </si>
  <si>
    <t>vstupní napětí 230 VAC</t>
  </si>
  <si>
    <t>výstupní napětí 24 VDC/6A</t>
  </si>
  <si>
    <t>montáž na lišti DIN</t>
  </si>
  <si>
    <t>IP30</t>
  </si>
  <si>
    <t>materiál vč. montáže do rozváděče DT1.1</t>
  </si>
  <si>
    <t>(náplň rozváděče DT1.1)</t>
  </si>
  <si>
    <t>Komunikační převodník</t>
  </si>
  <si>
    <t>protokol Modbus RTU / Modbus TCP</t>
  </si>
  <si>
    <t>1x RS485 tři svorky</t>
  </si>
  <si>
    <t>1x RS232 9pin konektor</t>
  </si>
  <si>
    <t>1x Ethernet 10/100 Base-T, RJ45</t>
  </si>
  <si>
    <t>napájení 8-24 VAC, 12-35 VDC</t>
  </si>
  <si>
    <t>Oceloplechová nástěnná rozvodnice</t>
  </si>
  <si>
    <t>400x600x200mm, dveře jednokřídlé, FAB</t>
  </si>
  <si>
    <t>termoreaktivní barva, odstín RAL 7032</t>
  </si>
  <si>
    <t>přívody a vývody shora</t>
  </si>
  <si>
    <t>provedení podle ČSN EN 60439-1</t>
  </si>
  <si>
    <t>krytí IP54</t>
  </si>
  <si>
    <t>Doplnění stávajícího rozváděče DT1:</t>
  </si>
  <si>
    <t>jednopólový jistič 10A/C</t>
  </si>
  <si>
    <t>jednopólový vypínač 230V / 16A</t>
  </si>
  <si>
    <t>přepěťová ochrana T3 (D) 230VAC</t>
  </si>
  <si>
    <t>trubka ohebná pod omítku ?16mm</t>
  </si>
  <si>
    <t>Jednání s dotčenými institucemi, s dotčenými orgány státní správy a samosprávy - například zajištění, , dokladů nutných k získání kolaudačního souhlasu, získání kolaudačního souhlasu, povolení a rozhodnutí nutných k ralizací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</si>
</sst>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5" fillId="2" borderId="12" xfId="0" applyFont="1" applyFill="1" applyBorder="1" applyAlignment="1">
      <alignment horizontal="center" vertical="top" shrinkToFit="1"/>
    </xf>
    <xf numFmtId="164" fontId="5" fillId="2" borderId="12" xfId="0" applyNumberFormat="1" applyFont="1" applyFill="1" applyBorder="1" applyAlignment="1">
      <alignment vertical="top" shrinkToFit="1"/>
    </xf>
    <xf numFmtId="4" fontId="5" fillId="2" borderId="12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217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4" t="s">
        <v>39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6" t="s">
        <v>22</v>
      </c>
      <c r="C2" s="77"/>
      <c r="D2" s="78" t="s">
        <v>41</v>
      </c>
      <c r="E2" s="230" t="s">
        <v>42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40</v>
      </c>
      <c r="D5" s="218"/>
      <c r="E5" s="219"/>
      <c r="F5" s="219"/>
      <c r="G5" s="219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7"/>
      <c r="E11" s="237"/>
      <c r="F11" s="237"/>
      <c r="G11" s="237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SUMIF(F111:F213,A16,I111:I213)+SUMIF(F111:F213,"PSU",I111:I213)</f>
        <v>0</v>
      </c>
      <c r="J16" s="204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SUMIF(F111:F213,A17,I111:I213)</f>
        <v>0</v>
      </c>
      <c r="J17" s="204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SUMIF(F111:F213,A18,I111:I213)</f>
        <v>0</v>
      </c>
      <c r="J18" s="204"/>
    </row>
    <row r="19" spans="1:10" ht="23.25" customHeight="1" x14ac:dyDescent="0.2">
      <c r="A19" s="138" t="s">
        <v>290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SUMIF(F111:F213,A19,I111:I213)</f>
        <v>0</v>
      </c>
      <c r="J19" s="204"/>
    </row>
    <row r="20" spans="1:10" ht="23.25" customHeight="1" x14ac:dyDescent="0.2">
      <c r="A20" s="138" t="s">
        <v>291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SUMIF(F111:F213,A20,I111:I213)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f>IF(A24&gt;50, ROUNDUP(A23, 0), ROUNDDOWN(A23, 0))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IF(A26&gt;50, ROUNDUP(A25, 0), ROUNDDOWN(A25, 0))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8">
        <f>ZakladDPHSniVypocet+ZakladDPHZaklVypocet</f>
        <v>0</v>
      </c>
      <c r="H28" s="208"/>
      <c r="I28" s="20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7">
        <f>IF(A29&gt;50, ROUNDUP(A27, 0), ROUNDDOWN(A27, 0))</f>
        <v>0</v>
      </c>
      <c r="H29" s="207"/>
      <c r="I29" s="207"/>
      <c r="J29" s="119" t="s">
        <v>104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192"/>
      <c r="D39" s="192"/>
      <c r="E39" s="192"/>
      <c r="F39" s="99">
        <f>'SO 02_1 00 Pol'!AE61+'SO 02_1 D.1.02.1 Pol'!AE1023+'SO 02_1 D.1.02.4a_1 Pol'!AE368+'SO 02_1 D.1.02.4b_1 Pol'!AE115+'SO 02_1 D.1.02.4c_1 Pol'!AE256+'SO 02_1 D.1.02.4d_1 Pol'!AE116+'SO 02_1 D.1.02.4e_1 Pol'!AE221+'SO 02_1 D.1.02.4f_1 Pol'!AE109+'SO 02_1 D.1.02.4h_1 Pol'!AE78+'SO 02_2 00 Pol'!AE66+'SO 02_2 D.1.02.2 Pol'!AE761+'SO 02_2 D.1.02.4a_2 Pol'!AE212+'SO 02_2 D.1.02.4b_2 Pol'!AE99+'SO 02_2 D.1.02.4c_2 Pol'!AE181+'SO 02_2 D.1.02.4d_2 Pol'!AE90+'SO 02_2 D.1.02.4e_2 Pol'!AE78+'SO 02_2 D.1.02.4f_2 Pol'!AE64+'SO 02_2 D.1.02.4h_2 Pol'!AE60+'SO 02_3 00 Pol'!AE66+'SO 02_3 D.1.02.3 Pol'!AE1054+'SO 02_3 D.1.02.4a_3 Pol'!AE227+'SO 02_3 D.1.02.4b_3 Pol'!AE138+'SO 02_3 D.1.02.4c_3 Pol'!AE285+'SO 02_3 D.1.02.4d_3 Pol'!AE102+'SO 02_3 D.1.02.4e_3 Pol'!AE288+'SO 02_3 D.1.02.4f_3 Pol'!AE143+'SO 02_3 D.1.02.4g_3 Pol'!AE163+'SO 02_3 D.1.02.4h_3 Pol'!AE64</f>
        <v>0</v>
      </c>
      <c r="G39" s="100">
        <f>'SO 02_1 00 Pol'!AF61+'SO 02_1 D.1.02.1 Pol'!AF1023+'SO 02_1 D.1.02.4a_1 Pol'!AF368+'SO 02_1 D.1.02.4b_1 Pol'!AF115+'SO 02_1 D.1.02.4c_1 Pol'!AF256+'SO 02_1 D.1.02.4d_1 Pol'!AF116+'SO 02_1 D.1.02.4e_1 Pol'!AF221+'SO 02_1 D.1.02.4f_1 Pol'!AF109+'SO 02_1 D.1.02.4h_1 Pol'!AF78+'SO 02_2 00 Pol'!AF66+'SO 02_2 D.1.02.2 Pol'!AF761+'SO 02_2 D.1.02.4a_2 Pol'!AF212+'SO 02_2 D.1.02.4b_2 Pol'!AF99+'SO 02_2 D.1.02.4c_2 Pol'!AF181+'SO 02_2 D.1.02.4d_2 Pol'!AF90+'SO 02_2 D.1.02.4e_2 Pol'!AF78+'SO 02_2 D.1.02.4f_2 Pol'!AF64+'SO 02_2 D.1.02.4h_2 Pol'!AF60+'SO 02_3 00 Pol'!AF66+'SO 02_3 D.1.02.3 Pol'!AF1054+'SO 02_3 D.1.02.4a_3 Pol'!AF227+'SO 02_3 D.1.02.4b_3 Pol'!AF138+'SO 02_3 D.1.02.4c_3 Pol'!AF285+'SO 02_3 D.1.02.4d_3 Pol'!AF102+'SO 02_3 D.1.02.4e_3 Pol'!AF288+'SO 02_3 D.1.02.4f_3 Pol'!AF143+'SO 02_3 D.1.02.4g_3 Pol'!AF163+'SO 02_3 D.1.02.4h_3 Pol'!AF64</f>
        <v>0</v>
      </c>
      <c r="H39" s="101">
        <f t="shared" ref="H39:H71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6" t="s">
        <v>44</v>
      </c>
      <c r="D40" s="196"/>
      <c r="E40" s="196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45</v>
      </c>
      <c r="C41" s="196" t="s">
        <v>46</v>
      </c>
      <c r="D41" s="196"/>
      <c r="E41" s="196"/>
      <c r="F41" s="104">
        <f>'SO 02_1 00 Pol'!AE61+'SO 02_1 D.1.02.1 Pol'!AE1023+'SO 02_1 D.1.02.4a_1 Pol'!AE368+'SO 02_1 D.1.02.4b_1 Pol'!AE115+'SO 02_1 D.1.02.4c_1 Pol'!AE256+'SO 02_1 D.1.02.4d_1 Pol'!AE116+'SO 02_1 D.1.02.4e_1 Pol'!AE221+'SO 02_1 D.1.02.4f_1 Pol'!AE109+'SO 02_1 D.1.02.4h_1 Pol'!AE78</f>
        <v>0</v>
      </c>
      <c r="G41" s="105">
        <f>'SO 02_1 00 Pol'!AF61+'SO 02_1 D.1.02.1 Pol'!AF1023+'SO 02_1 D.1.02.4a_1 Pol'!AF368+'SO 02_1 D.1.02.4b_1 Pol'!AF115+'SO 02_1 D.1.02.4c_1 Pol'!AF256+'SO 02_1 D.1.02.4d_1 Pol'!AF116+'SO 02_1 D.1.02.4e_1 Pol'!AF221+'SO 02_1 D.1.02.4f_1 Pol'!AF109+'SO 02_1 D.1.02.4h_1 Pol'!AF78</f>
        <v>0</v>
      </c>
      <c r="H41" s="105">
        <f t="shared" si="1"/>
        <v>0</v>
      </c>
      <c r="I41" s="105">
        <f t="shared" ref="I41:I71" si="2">F41+G41+H41</f>
        <v>0</v>
      </c>
      <c r="J41" s="106" t="str">
        <f t="shared" ref="J41:J71" si="3">IF(CenaCelkemVypocet=0,"",I41/CenaCelkemVypocet*100)</f>
        <v/>
      </c>
    </row>
    <row r="42" spans="1:10" ht="25.5" customHeight="1" x14ac:dyDescent="0.2">
      <c r="A42" s="88">
        <v>3</v>
      </c>
      <c r="B42" s="107" t="s">
        <v>47</v>
      </c>
      <c r="C42" s="192" t="s">
        <v>48</v>
      </c>
      <c r="D42" s="192"/>
      <c r="E42" s="192"/>
      <c r="F42" s="108">
        <f>'SO 02_1 00 Pol'!AE61</f>
        <v>0</v>
      </c>
      <c r="G42" s="101">
        <f>'SO 02_1 00 Pol'!AF61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49</v>
      </c>
      <c r="C43" s="192" t="s">
        <v>50</v>
      </c>
      <c r="D43" s="192"/>
      <c r="E43" s="192"/>
      <c r="F43" s="108">
        <f>'SO 02_1 D.1.02.1 Pol'!AE1023</f>
        <v>0</v>
      </c>
      <c r="G43" s="101">
        <f>'SO 02_1 D.1.02.1 Pol'!AF1023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51</v>
      </c>
      <c r="C44" s="192" t="s">
        <v>52</v>
      </c>
      <c r="D44" s="192"/>
      <c r="E44" s="192"/>
      <c r="F44" s="108">
        <f>'SO 02_1 D.1.02.4a_1 Pol'!AE368</f>
        <v>0</v>
      </c>
      <c r="G44" s="101">
        <f>'SO 02_1 D.1.02.4a_1 Pol'!AF368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53</v>
      </c>
      <c r="C45" s="192" t="s">
        <v>54</v>
      </c>
      <c r="D45" s="192"/>
      <c r="E45" s="192"/>
      <c r="F45" s="108">
        <f>'SO 02_1 D.1.02.4b_1 Pol'!AE115</f>
        <v>0</v>
      </c>
      <c r="G45" s="101">
        <f>'SO 02_1 D.1.02.4b_1 Pol'!AF115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55</v>
      </c>
      <c r="C46" s="192" t="s">
        <v>56</v>
      </c>
      <c r="D46" s="192"/>
      <c r="E46" s="192"/>
      <c r="F46" s="108">
        <f>'SO 02_1 D.1.02.4c_1 Pol'!AE256</f>
        <v>0</v>
      </c>
      <c r="G46" s="101">
        <f>'SO 02_1 D.1.02.4c_1 Pol'!AF256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57</v>
      </c>
      <c r="C47" s="192" t="s">
        <v>58</v>
      </c>
      <c r="D47" s="192"/>
      <c r="E47" s="192"/>
      <c r="F47" s="108">
        <f>'SO 02_1 D.1.02.4d_1 Pol'!AE116</f>
        <v>0</v>
      </c>
      <c r="G47" s="101">
        <f>'SO 02_1 D.1.02.4d_1 Pol'!AF116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59</v>
      </c>
      <c r="C48" s="192" t="s">
        <v>60</v>
      </c>
      <c r="D48" s="192"/>
      <c r="E48" s="192"/>
      <c r="F48" s="108">
        <f>'SO 02_1 D.1.02.4e_1 Pol'!AE221</f>
        <v>0</v>
      </c>
      <c r="G48" s="101">
        <f>'SO 02_1 D.1.02.4e_1 Pol'!AF221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61</v>
      </c>
      <c r="C49" s="192" t="s">
        <v>62</v>
      </c>
      <c r="D49" s="192"/>
      <c r="E49" s="192"/>
      <c r="F49" s="108">
        <f>'SO 02_1 D.1.02.4f_1 Pol'!AE109</f>
        <v>0</v>
      </c>
      <c r="G49" s="101">
        <f>'SO 02_1 D.1.02.4f_1 Pol'!AF109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63</v>
      </c>
      <c r="C50" s="192" t="s">
        <v>64</v>
      </c>
      <c r="D50" s="192"/>
      <c r="E50" s="192"/>
      <c r="F50" s="108">
        <f>'SO 02_1 D.1.02.4h_1 Pol'!AE78</f>
        <v>0</v>
      </c>
      <c r="G50" s="101">
        <f>'SO 02_1 D.1.02.4h_1 Pol'!AF78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2</v>
      </c>
      <c r="B51" s="103" t="s">
        <v>65</v>
      </c>
      <c r="C51" s="196" t="s">
        <v>66</v>
      </c>
      <c r="D51" s="196"/>
      <c r="E51" s="196"/>
      <c r="F51" s="104">
        <f>'SO 02_2 00 Pol'!AE66+'SO 02_2 D.1.02.2 Pol'!AE761+'SO 02_2 D.1.02.4a_2 Pol'!AE212+'SO 02_2 D.1.02.4b_2 Pol'!AE99+'SO 02_2 D.1.02.4c_2 Pol'!AE181+'SO 02_2 D.1.02.4d_2 Pol'!AE90+'SO 02_2 D.1.02.4e_2 Pol'!AE78+'SO 02_2 D.1.02.4f_2 Pol'!AE64+'SO 02_2 D.1.02.4h_2 Pol'!AE60</f>
        <v>0</v>
      </c>
      <c r="G51" s="105">
        <f>'SO 02_2 00 Pol'!AF66+'SO 02_2 D.1.02.2 Pol'!AF761+'SO 02_2 D.1.02.4a_2 Pol'!AF212+'SO 02_2 D.1.02.4b_2 Pol'!AF99+'SO 02_2 D.1.02.4c_2 Pol'!AF181+'SO 02_2 D.1.02.4d_2 Pol'!AF90+'SO 02_2 D.1.02.4e_2 Pol'!AF78+'SO 02_2 D.1.02.4f_2 Pol'!AF64+'SO 02_2 D.1.02.4h_2 Pol'!AF60</f>
        <v>0</v>
      </c>
      <c r="H51" s="105">
        <f t="shared" si="1"/>
        <v>0</v>
      </c>
      <c r="I51" s="105">
        <f t="shared" si="2"/>
        <v>0</v>
      </c>
      <c r="J51" s="106" t="str">
        <f t="shared" si="3"/>
        <v/>
      </c>
    </row>
    <row r="52" spans="1:10" ht="25.5" customHeight="1" x14ac:dyDescent="0.2">
      <c r="A52" s="88">
        <v>3</v>
      </c>
      <c r="B52" s="107" t="s">
        <v>47</v>
      </c>
      <c r="C52" s="192" t="s">
        <v>48</v>
      </c>
      <c r="D52" s="192"/>
      <c r="E52" s="192"/>
      <c r="F52" s="108">
        <f>'SO 02_2 00 Pol'!AE66</f>
        <v>0</v>
      </c>
      <c r="G52" s="101">
        <f>'SO 02_2 00 Pol'!AF66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3</v>
      </c>
      <c r="B53" s="107" t="s">
        <v>67</v>
      </c>
      <c r="C53" s="192" t="s">
        <v>68</v>
      </c>
      <c r="D53" s="192"/>
      <c r="E53" s="192"/>
      <c r="F53" s="108">
        <f>'SO 02_2 D.1.02.2 Pol'!AE761</f>
        <v>0</v>
      </c>
      <c r="G53" s="101">
        <f>'SO 02_2 D.1.02.2 Pol'!AF761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">
      <c r="A54" s="88">
        <v>3</v>
      </c>
      <c r="B54" s="107" t="s">
        <v>69</v>
      </c>
      <c r="C54" s="192" t="s">
        <v>70</v>
      </c>
      <c r="D54" s="192"/>
      <c r="E54" s="192"/>
      <c r="F54" s="108">
        <f>'SO 02_2 D.1.02.4a_2 Pol'!AE212</f>
        <v>0</v>
      </c>
      <c r="G54" s="101">
        <f>'SO 02_2 D.1.02.4a_2 Pol'!AF212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">
      <c r="A55" s="88">
        <v>3</v>
      </c>
      <c r="B55" s="107" t="s">
        <v>71</v>
      </c>
      <c r="C55" s="192" t="s">
        <v>72</v>
      </c>
      <c r="D55" s="192"/>
      <c r="E55" s="192"/>
      <c r="F55" s="108">
        <f>'SO 02_2 D.1.02.4b_2 Pol'!AE99</f>
        <v>0</v>
      </c>
      <c r="G55" s="101">
        <f>'SO 02_2 D.1.02.4b_2 Pol'!AF99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">
      <c r="A56" s="88">
        <v>3</v>
      </c>
      <c r="B56" s="107" t="s">
        <v>73</v>
      </c>
      <c r="C56" s="192" t="s">
        <v>74</v>
      </c>
      <c r="D56" s="192"/>
      <c r="E56" s="192"/>
      <c r="F56" s="108">
        <f>'SO 02_2 D.1.02.4c_2 Pol'!AE181</f>
        <v>0</v>
      </c>
      <c r="G56" s="101">
        <f>'SO 02_2 D.1.02.4c_2 Pol'!AF181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>
        <v>3</v>
      </c>
      <c r="B57" s="107" t="s">
        <v>75</v>
      </c>
      <c r="C57" s="192" t="s">
        <v>76</v>
      </c>
      <c r="D57" s="192"/>
      <c r="E57" s="192"/>
      <c r="F57" s="108">
        <f>'SO 02_2 D.1.02.4d_2 Pol'!AE90</f>
        <v>0</v>
      </c>
      <c r="G57" s="101">
        <f>'SO 02_2 D.1.02.4d_2 Pol'!AF90</f>
        <v>0</v>
      </c>
      <c r="H57" s="101">
        <f t="shared" si="1"/>
        <v>0</v>
      </c>
      <c r="I57" s="101">
        <f t="shared" si="2"/>
        <v>0</v>
      </c>
      <c r="J57" s="102" t="str">
        <f t="shared" si="3"/>
        <v/>
      </c>
    </row>
    <row r="58" spans="1:10" ht="25.5" customHeight="1" x14ac:dyDescent="0.2">
      <c r="A58" s="88">
        <v>3</v>
      </c>
      <c r="B58" s="107" t="s">
        <v>77</v>
      </c>
      <c r="C58" s="192" t="s">
        <v>78</v>
      </c>
      <c r="D58" s="192"/>
      <c r="E58" s="192"/>
      <c r="F58" s="108">
        <f>'SO 02_2 D.1.02.4e_2 Pol'!AE78</f>
        <v>0</v>
      </c>
      <c r="G58" s="101">
        <f>'SO 02_2 D.1.02.4e_2 Pol'!AF78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">
      <c r="A59" s="88">
        <v>3</v>
      </c>
      <c r="B59" s="107" t="s">
        <v>79</v>
      </c>
      <c r="C59" s="192" t="s">
        <v>80</v>
      </c>
      <c r="D59" s="192"/>
      <c r="E59" s="192"/>
      <c r="F59" s="108">
        <f>'SO 02_2 D.1.02.4f_2 Pol'!AE64</f>
        <v>0</v>
      </c>
      <c r="G59" s="101">
        <f>'SO 02_2 D.1.02.4f_2 Pol'!AF64</f>
        <v>0</v>
      </c>
      <c r="H59" s="101">
        <f t="shared" si="1"/>
        <v>0</v>
      </c>
      <c r="I59" s="101">
        <f t="shared" si="2"/>
        <v>0</v>
      </c>
      <c r="J59" s="102" t="str">
        <f t="shared" si="3"/>
        <v/>
      </c>
    </row>
    <row r="60" spans="1:10" ht="25.5" customHeight="1" x14ac:dyDescent="0.2">
      <c r="A60" s="88">
        <v>3</v>
      </c>
      <c r="B60" s="107" t="s">
        <v>81</v>
      </c>
      <c r="C60" s="192" t="s">
        <v>82</v>
      </c>
      <c r="D60" s="192"/>
      <c r="E60" s="192"/>
      <c r="F60" s="108">
        <f>'SO 02_2 D.1.02.4h_2 Pol'!AE60</f>
        <v>0</v>
      </c>
      <c r="G60" s="101">
        <f>'SO 02_2 D.1.02.4h_2 Pol'!AF60</f>
        <v>0</v>
      </c>
      <c r="H60" s="101">
        <f t="shared" si="1"/>
        <v>0</v>
      </c>
      <c r="I60" s="101">
        <f t="shared" si="2"/>
        <v>0</v>
      </c>
      <c r="J60" s="102" t="str">
        <f t="shared" si="3"/>
        <v/>
      </c>
    </row>
    <row r="61" spans="1:10" ht="25.5" customHeight="1" x14ac:dyDescent="0.2">
      <c r="A61" s="88">
        <v>2</v>
      </c>
      <c r="B61" s="103" t="s">
        <v>83</v>
      </c>
      <c r="C61" s="196" t="s">
        <v>84</v>
      </c>
      <c r="D61" s="196"/>
      <c r="E61" s="196"/>
      <c r="F61" s="104">
        <f>'SO 02_3 00 Pol'!AE66+'SO 02_3 D.1.02.3 Pol'!AE1054+'SO 02_3 D.1.02.4a_3 Pol'!AE227+'SO 02_3 D.1.02.4b_3 Pol'!AE138+'SO 02_3 D.1.02.4c_3 Pol'!AE285+'SO 02_3 D.1.02.4d_3 Pol'!AE102+'SO 02_3 D.1.02.4e_3 Pol'!AE288+'SO 02_3 D.1.02.4f_3 Pol'!AE143+'SO 02_3 D.1.02.4g_3 Pol'!AE163+'SO 02_3 D.1.02.4h_3 Pol'!AE64</f>
        <v>0</v>
      </c>
      <c r="G61" s="105">
        <f>'SO 02_3 00 Pol'!AF66+'SO 02_3 D.1.02.3 Pol'!AF1054+'SO 02_3 D.1.02.4a_3 Pol'!AF227+'SO 02_3 D.1.02.4b_3 Pol'!AF138+'SO 02_3 D.1.02.4c_3 Pol'!AF285+'SO 02_3 D.1.02.4d_3 Pol'!AF102+'SO 02_3 D.1.02.4e_3 Pol'!AF288+'SO 02_3 D.1.02.4f_3 Pol'!AF143+'SO 02_3 D.1.02.4g_3 Pol'!AF163+'SO 02_3 D.1.02.4h_3 Pol'!AF64</f>
        <v>0</v>
      </c>
      <c r="H61" s="105">
        <f t="shared" si="1"/>
        <v>0</v>
      </c>
      <c r="I61" s="105">
        <f t="shared" si="2"/>
        <v>0</v>
      </c>
      <c r="J61" s="106" t="str">
        <f t="shared" si="3"/>
        <v/>
      </c>
    </row>
    <row r="62" spans="1:10" ht="25.5" customHeight="1" x14ac:dyDescent="0.2">
      <c r="A62" s="88">
        <v>3</v>
      </c>
      <c r="B62" s="107" t="s">
        <v>47</v>
      </c>
      <c r="C62" s="192" t="s">
        <v>48</v>
      </c>
      <c r="D62" s="192"/>
      <c r="E62" s="192"/>
      <c r="F62" s="108">
        <f>'SO 02_3 00 Pol'!AE66</f>
        <v>0</v>
      </c>
      <c r="G62" s="101">
        <f>'SO 02_3 00 Pol'!AF66</f>
        <v>0</v>
      </c>
      <c r="H62" s="101">
        <f t="shared" si="1"/>
        <v>0</v>
      </c>
      <c r="I62" s="101">
        <f t="shared" si="2"/>
        <v>0</v>
      </c>
      <c r="J62" s="102" t="str">
        <f t="shared" si="3"/>
        <v/>
      </c>
    </row>
    <row r="63" spans="1:10" ht="25.5" customHeight="1" x14ac:dyDescent="0.2">
      <c r="A63" s="88">
        <v>3</v>
      </c>
      <c r="B63" s="107" t="s">
        <v>85</v>
      </c>
      <c r="C63" s="192" t="s">
        <v>86</v>
      </c>
      <c r="D63" s="192"/>
      <c r="E63" s="192"/>
      <c r="F63" s="108">
        <f>'SO 02_3 D.1.02.3 Pol'!AE1054</f>
        <v>0</v>
      </c>
      <c r="G63" s="101">
        <f>'SO 02_3 D.1.02.3 Pol'!AF1054</f>
        <v>0</v>
      </c>
      <c r="H63" s="101">
        <f t="shared" si="1"/>
        <v>0</v>
      </c>
      <c r="I63" s="101">
        <f t="shared" si="2"/>
        <v>0</v>
      </c>
      <c r="J63" s="102" t="str">
        <f t="shared" si="3"/>
        <v/>
      </c>
    </row>
    <row r="64" spans="1:10" ht="25.5" customHeight="1" x14ac:dyDescent="0.2">
      <c r="A64" s="88">
        <v>3</v>
      </c>
      <c r="B64" s="107" t="s">
        <v>87</v>
      </c>
      <c r="C64" s="192" t="s">
        <v>88</v>
      </c>
      <c r="D64" s="192"/>
      <c r="E64" s="192"/>
      <c r="F64" s="108">
        <f>'SO 02_3 D.1.02.4a_3 Pol'!AE227</f>
        <v>0</v>
      </c>
      <c r="G64" s="101">
        <f>'SO 02_3 D.1.02.4a_3 Pol'!AF227</f>
        <v>0</v>
      </c>
      <c r="H64" s="101">
        <f t="shared" si="1"/>
        <v>0</v>
      </c>
      <c r="I64" s="101">
        <f t="shared" si="2"/>
        <v>0</v>
      </c>
      <c r="J64" s="102" t="str">
        <f t="shared" si="3"/>
        <v/>
      </c>
    </row>
    <row r="65" spans="1:10" ht="25.5" customHeight="1" x14ac:dyDescent="0.2">
      <c r="A65" s="88">
        <v>3</v>
      </c>
      <c r="B65" s="107" t="s">
        <v>89</v>
      </c>
      <c r="C65" s="192" t="s">
        <v>90</v>
      </c>
      <c r="D65" s="192"/>
      <c r="E65" s="192"/>
      <c r="F65" s="108">
        <f>'SO 02_3 D.1.02.4b_3 Pol'!AE138</f>
        <v>0</v>
      </c>
      <c r="G65" s="101">
        <f>'SO 02_3 D.1.02.4b_3 Pol'!AF138</f>
        <v>0</v>
      </c>
      <c r="H65" s="101">
        <f t="shared" si="1"/>
        <v>0</v>
      </c>
      <c r="I65" s="101">
        <f t="shared" si="2"/>
        <v>0</v>
      </c>
      <c r="J65" s="102" t="str">
        <f t="shared" si="3"/>
        <v/>
      </c>
    </row>
    <row r="66" spans="1:10" ht="25.5" customHeight="1" x14ac:dyDescent="0.2">
      <c r="A66" s="88">
        <v>3</v>
      </c>
      <c r="B66" s="107" t="s">
        <v>91</v>
      </c>
      <c r="C66" s="192" t="s">
        <v>92</v>
      </c>
      <c r="D66" s="192"/>
      <c r="E66" s="192"/>
      <c r="F66" s="108">
        <f>'SO 02_3 D.1.02.4c_3 Pol'!AE285</f>
        <v>0</v>
      </c>
      <c r="G66" s="101">
        <f>'SO 02_3 D.1.02.4c_3 Pol'!AF285</f>
        <v>0</v>
      </c>
      <c r="H66" s="101">
        <f t="shared" si="1"/>
        <v>0</v>
      </c>
      <c r="I66" s="101">
        <f t="shared" si="2"/>
        <v>0</v>
      </c>
      <c r="J66" s="102" t="str">
        <f t="shared" si="3"/>
        <v/>
      </c>
    </row>
    <row r="67" spans="1:10" ht="25.5" customHeight="1" x14ac:dyDescent="0.2">
      <c r="A67" s="88">
        <v>3</v>
      </c>
      <c r="B67" s="107" t="s">
        <v>93</v>
      </c>
      <c r="C67" s="192" t="s">
        <v>94</v>
      </c>
      <c r="D67" s="192"/>
      <c r="E67" s="192"/>
      <c r="F67" s="108">
        <f>'SO 02_3 D.1.02.4d_3 Pol'!AE102</f>
        <v>0</v>
      </c>
      <c r="G67" s="101">
        <f>'SO 02_3 D.1.02.4d_3 Pol'!AF102</f>
        <v>0</v>
      </c>
      <c r="H67" s="101">
        <f t="shared" si="1"/>
        <v>0</v>
      </c>
      <c r="I67" s="101">
        <f t="shared" si="2"/>
        <v>0</v>
      </c>
      <c r="J67" s="102" t="str">
        <f t="shared" si="3"/>
        <v/>
      </c>
    </row>
    <row r="68" spans="1:10" ht="25.5" customHeight="1" x14ac:dyDescent="0.2">
      <c r="A68" s="88">
        <v>3</v>
      </c>
      <c r="B68" s="107" t="s">
        <v>95</v>
      </c>
      <c r="C68" s="192" t="s">
        <v>96</v>
      </c>
      <c r="D68" s="192"/>
      <c r="E68" s="192"/>
      <c r="F68" s="108">
        <f>'SO 02_3 D.1.02.4e_3 Pol'!AE288</f>
        <v>0</v>
      </c>
      <c r="G68" s="101">
        <f>'SO 02_3 D.1.02.4e_3 Pol'!AF288</f>
        <v>0</v>
      </c>
      <c r="H68" s="101">
        <f t="shared" si="1"/>
        <v>0</v>
      </c>
      <c r="I68" s="101">
        <f t="shared" si="2"/>
        <v>0</v>
      </c>
      <c r="J68" s="102" t="str">
        <f t="shared" si="3"/>
        <v/>
      </c>
    </row>
    <row r="69" spans="1:10" ht="25.5" customHeight="1" x14ac:dyDescent="0.2">
      <c r="A69" s="88">
        <v>3</v>
      </c>
      <c r="B69" s="107" t="s">
        <v>97</v>
      </c>
      <c r="C69" s="192" t="s">
        <v>98</v>
      </c>
      <c r="D69" s="192"/>
      <c r="E69" s="192"/>
      <c r="F69" s="108">
        <f>'SO 02_3 D.1.02.4f_3 Pol'!AE143</f>
        <v>0</v>
      </c>
      <c r="G69" s="101">
        <f>'SO 02_3 D.1.02.4f_3 Pol'!AF143</f>
        <v>0</v>
      </c>
      <c r="H69" s="101">
        <f t="shared" si="1"/>
        <v>0</v>
      </c>
      <c r="I69" s="101">
        <f t="shared" si="2"/>
        <v>0</v>
      </c>
      <c r="J69" s="102" t="str">
        <f t="shared" si="3"/>
        <v/>
      </c>
    </row>
    <row r="70" spans="1:10" ht="25.5" customHeight="1" x14ac:dyDescent="0.2">
      <c r="A70" s="88">
        <v>3</v>
      </c>
      <c r="B70" s="107" t="s">
        <v>99</v>
      </c>
      <c r="C70" s="192" t="s">
        <v>100</v>
      </c>
      <c r="D70" s="192"/>
      <c r="E70" s="192"/>
      <c r="F70" s="108">
        <f>'SO 02_3 D.1.02.4g_3 Pol'!AE163</f>
        <v>0</v>
      </c>
      <c r="G70" s="101">
        <f>'SO 02_3 D.1.02.4g_3 Pol'!AF163</f>
        <v>0</v>
      </c>
      <c r="H70" s="101">
        <f t="shared" si="1"/>
        <v>0</v>
      </c>
      <c r="I70" s="101">
        <f t="shared" si="2"/>
        <v>0</v>
      </c>
      <c r="J70" s="102" t="str">
        <f t="shared" si="3"/>
        <v/>
      </c>
    </row>
    <row r="71" spans="1:10" ht="25.5" customHeight="1" x14ac:dyDescent="0.2">
      <c r="A71" s="88">
        <v>3</v>
      </c>
      <c r="B71" s="107" t="s">
        <v>101</v>
      </c>
      <c r="C71" s="192" t="s">
        <v>102</v>
      </c>
      <c r="D71" s="192"/>
      <c r="E71" s="192"/>
      <c r="F71" s="108">
        <f>'SO 02_3 D.1.02.4h_3 Pol'!AE64</f>
        <v>0</v>
      </c>
      <c r="G71" s="101">
        <f>'SO 02_3 D.1.02.4h_3 Pol'!AF64</f>
        <v>0</v>
      </c>
      <c r="H71" s="101">
        <f t="shared" si="1"/>
        <v>0</v>
      </c>
      <c r="I71" s="101">
        <f t="shared" si="2"/>
        <v>0</v>
      </c>
      <c r="J71" s="102" t="str">
        <f t="shared" si="3"/>
        <v/>
      </c>
    </row>
    <row r="72" spans="1:10" ht="25.5" customHeight="1" x14ac:dyDescent="0.2">
      <c r="A72" s="88"/>
      <c r="B72" s="193" t="s">
        <v>103</v>
      </c>
      <c r="C72" s="194"/>
      <c r="D72" s="194"/>
      <c r="E72" s="195"/>
      <c r="F72" s="109">
        <f>SUMIF(A39:A71,"=1",F39:F71)</f>
        <v>0</v>
      </c>
      <c r="G72" s="110">
        <f>SUMIF(A39:A71,"=1",G39:G71)</f>
        <v>0</v>
      </c>
      <c r="H72" s="110">
        <f>SUMIF(A39:A71,"=1",H39:H71)</f>
        <v>0</v>
      </c>
      <c r="I72" s="110">
        <f>SUMIF(A39:A71,"=1",I39:I71)</f>
        <v>0</v>
      </c>
      <c r="J72" s="111">
        <f>SUMIF(A39:A71,"=1",J39:J71)</f>
        <v>0</v>
      </c>
    </row>
    <row r="74" spans="1:10" x14ac:dyDescent="0.2">
      <c r="A74" t="s">
        <v>105</v>
      </c>
      <c r="B74" t="s">
        <v>106</v>
      </c>
    </row>
    <row r="75" spans="1:10" x14ac:dyDescent="0.2">
      <c r="A75" t="s">
        <v>107</v>
      </c>
      <c r="B75" t="s">
        <v>108</v>
      </c>
    </row>
    <row r="76" spans="1:10" x14ac:dyDescent="0.2">
      <c r="A76" t="s">
        <v>109</v>
      </c>
      <c r="B76" t="s">
        <v>110</v>
      </c>
    </row>
    <row r="77" spans="1:10" x14ac:dyDescent="0.2">
      <c r="A77" t="s">
        <v>109</v>
      </c>
      <c r="B77" t="s">
        <v>111</v>
      </c>
    </row>
    <row r="78" spans="1:10" x14ac:dyDescent="0.2">
      <c r="A78" t="s">
        <v>109</v>
      </c>
      <c r="B78" t="s">
        <v>112</v>
      </c>
    </row>
    <row r="79" spans="1:10" x14ac:dyDescent="0.2">
      <c r="A79" t="s">
        <v>109</v>
      </c>
      <c r="B79" t="s">
        <v>113</v>
      </c>
    </row>
    <row r="80" spans="1:10" x14ac:dyDescent="0.2">
      <c r="A80" t="s">
        <v>109</v>
      </c>
      <c r="B80" t="s">
        <v>114</v>
      </c>
    </row>
    <row r="81" spans="1:2" x14ac:dyDescent="0.2">
      <c r="A81" t="s">
        <v>109</v>
      </c>
      <c r="B81" t="s">
        <v>115</v>
      </c>
    </row>
    <row r="82" spans="1:2" x14ac:dyDescent="0.2">
      <c r="A82" t="s">
        <v>109</v>
      </c>
      <c r="B82" t="s">
        <v>116</v>
      </c>
    </row>
    <row r="83" spans="1:2" x14ac:dyDescent="0.2">
      <c r="A83" t="s">
        <v>109</v>
      </c>
      <c r="B83" t="s">
        <v>117</v>
      </c>
    </row>
    <row r="84" spans="1:2" x14ac:dyDescent="0.2">
      <c r="A84" t="s">
        <v>109</v>
      </c>
      <c r="B84" t="s">
        <v>118</v>
      </c>
    </row>
    <row r="85" spans="1:2" x14ac:dyDescent="0.2">
      <c r="A85" t="s">
        <v>107</v>
      </c>
      <c r="B85" t="s">
        <v>119</v>
      </c>
    </row>
    <row r="86" spans="1:2" x14ac:dyDescent="0.2">
      <c r="A86" t="s">
        <v>109</v>
      </c>
      <c r="B86" t="s">
        <v>110</v>
      </c>
    </row>
    <row r="87" spans="1:2" x14ac:dyDescent="0.2">
      <c r="A87" t="s">
        <v>109</v>
      </c>
      <c r="B87" t="s">
        <v>120</v>
      </c>
    </row>
    <row r="88" spans="1:2" x14ac:dyDescent="0.2">
      <c r="A88" t="s">
        <v>109</v>
      </c>
      <c r="B88" t="s">
        <v>121</v>
      </c>
    </row>
    <row r="89" spans="1:2" x14ac:dyDescent="0.2">
      <c r="A89" t="s">
        <v>109</v>
      </c>
      <c r="B89" t="s">
        <v>122</v>
      </c>
    </row>
    <row r="90" spans="1:2" x14ac:dyDescent="0.2">
      <c r="A90" t="s">
        <v>109</v>
      </c>
      <c r="B90" t="s">
        <v>123</v>
      </c>
    </row>
    <row r="91" spans="1:2" x14ac:dyDescent="0.2">
      <c r="A91" t="s">
        <v>109</v>
      </c>
      <c r="B91" t="s">
        <v>124</v>
      </c>
    </row>
    <row r="92" spans="1:2" x14ac:dyDescent="0.2">
      <c r="A92" t="s">
        <v>109</v>
      </c>
      <c r="B92" t="s">
        <v>125</v>
      </c>
    </row>
    <row r="93" spans="1:2" x14ac:dyDescent="0.2">
      <c r="A93" t="s">
        <v>109</v>
      </c>
      <c r="B93" t="s">
        <v>126</v>
      </c>
    </row>
    <row r="94" spans="1:2" x14ac:dyDescent="0.2">
      <c r="A94" t="s">
        <v>109</v>
      </c>
      <c r="B94" t="s">
        <v>127</v>
      </c>
    </row>
    <row r="95" spans="1:2" x14ac:dyDescent="0.2">
      <c r="A95" t="s">
        <v>107</v>
      </c>
      <c r="B95" t="s">
        <v>128</v>
      </c>
    </row>
    <row r="96" spans="1:2" x14ac:dyDescent="0.2">
      <c r="A96" t="s">
        <v>109</v>
      </c>
      <c r="B96" t="s">
        <v>110</v>
      </c>
    </row>
    <row r="97" spans="1:10" x14ac:dyDescent="0.2">
      <c r="A97" t="s">
        <v>109</v>
      </c>
      <c r="B97" t="s">
        <v>129</v>
      </c>
    </row>
    <row r="98" spans="1:10" x14ac:dyDescent="0.2">
      <c r="A98" t="s">
        <v>109</v>
      </c>
      <c r="B98" t="s">
        <v>130</v>
      </c>
    </row>
    <row r="99" spans="1:10" x14ac:dyDescent="0.2">
      <c r="A99" t="s">
        <v>109</v>
      </c>
      <c r="B99" t="s">
        <v>131</v>
      </c>
    </row>
    <row r="100" spans="1:10" x14ac:dyDescent="0.2">
      <c r="A100" t="s">
        <v>109</v>
      </c>
      <c r="B100" t="s">
        <v>132</v>
      </c>
    </row>
    <row r="101" spans="1:10" x14ac:dyDescent="0.2">
      <c r="A101" t="s">
        <v>109</v>
      </c>
      <c r="B101" t="s">
        <v>133</v>
      </c>
    </row>
    <row r="102" spans="1:10" x14ac:dyDescent="0.2">
      <c r="A102" t="s">
        <v>109</v>
      </c>
      <c r="B102" t="s">
        <v>134</v>
      </c>
    </row>
    <row r="103" spans="1:10" x14ac:dyDescent="0.2">
      <c r="A103" t="s">
        <v>109</v>
      </c>
      <c r="B103" t="s">
        <v>135</v>
      </c>
    </row>
    <row r="104" spans="1:10" x14ac:dyDescent="0.2">
      <c r="A104" t="s">
        <v>109</v>
      </c>
      <c r="B104" t="s">
        <v>136</v>
      </c>
    </row>
    <row r="105" spans="1:10" x14ac:dyDescent="0.2">
      <c r="A105" t="s">
        <v>109</v>
      </c>
      <c r="B105" t="s">
        <v>137</v>
      </c>
    </row>
    <row r="108" spans="1:10" ht="15.75" x14ac:dyDescent="0.25">
      <c r="B108" s="120" t="s">
        <v>138</v>
      </c>
    </row>
    <row r="110" spans="1:10" ht="25.5" customHeight="1" x14ac:dyDescent="0.2">
      <c r="A110" s="122"/>
      <c r="B110" s="125" t="s">
        <v>17</v>
      </c>
      <c r="C110" s="125" t="s">
        <v>5</v>
      </c>
      <c r="D110" s="126"/>
      <c r="E110" s="126"/>
      <c r="F110" s="127" t="s">
        <v>139</v>
      </c>
      <c r="G110" s="127"/>
      <c r="H110" s="127"/>
      <c r="I110" s="127" t="s">
        <v>29</v>
      </c>
      <c r="J110" s="127" t="s">
        <v>0</v>
      </c>
    </row>
    <row r="111" spans="1:10" ht="36.75" customHeight="1" x14ac:dyDescent="0.2">
      <c r="A111" s="123"/>
      <c r="B111" s="128" t="s">
        <v>47</v>
      </c>
      <c r="C111" s="190" t="s">
        <v>140</v>
      </c>
      <c r="D111" s="191"/>
      <c r="E111" s="191"/>
      <c r="F111" s="134" t="s">
        <v>24</v>
      </c>
      <c r="G111" s="135"/>
      <c r="H111" s="135"/>
      <c r="I111" s="135">
        <f>'SO 02_1 D.1.02.1 Pol'!G8+'SO 02_2 D.1.02.2 Pol'!G8+'SO 02_3 D.1.02.3 Pol'!G8</f>
        <v>0</v>
      </c>
      <c r="J111" s="132" t="str">
        <f>IF(I214=0,"",I111/I214*100)</f>
        <v/>
      </c>
    </row>
    <row r="112" spans="1:10" ht="36.75" customHeight="1" x14ac:dyDescent="0.2">
      <c r="A112" s="123"/>
      <c r="B112" s="128" t="s">
        <v>141</v>
      </c>
      <c r="C112" s="190" t="s">
        <v>142</v>
      </c>
      <c r="D112" s="191"/>
      <c r="E112" s="191"/>
      <c r="F112" s="134" t="s">
        <v>24</v>
      </c>
      <c r="G112" s="135"/>
      <c r="H112" s="135"/>
      <c r="I112" s="135">
        <f>'SO 02_2 D.1.02.4c_2 Pol'!G8</f>
        <v>0</v>
      </c>
      <c r="J112" s="132" t="str">
        <f>IF(I214=0,"",I112/I214*100)</f>
        <v/>
      </c>
    </row>
    <row r="113" spans="1:10" ht="36.75" customHeight="1" x14ac:dyDescent="0.2">
      <c r="A113" s="123"/>
      <c r="B113" s="128" t="s">
        <v>143</v>
      </c>
      <c r="C113" s="190" t="s">
        <v>144</v>
      </c>
      <c r="D113" s="191"/>
      <c r="E113" s="191"/>
      <c r="F113" s="134" t="s">
        <v>24</v>
      </c>
      <c r="G113" s="135"/>
      <c r="H113" s="135"/>
      <c r="I113" s="135">
        <f>'SO 02_1 D.1.02.1 Pol'!G11+'SO 02_2 D.1.02.2 Pol'!G11+'SO 02_3 D.1.02.3 Pol'!G11</f>
        <v>0</v>
      </c>
      <c r="J113" s="132" t="str">
        <f>IF(I214=0,"",I113/I214*100)</f>
        <v/>
      </c>
    </row>
    <row r="114" spans="1:10" ht="36.75" customHeight="1" x14ac:dyDescent="0.2">
      <c r="A114" s="123"/>
      <c r="B114" s="128" t="s">
        <v>145</v>
      </c>
      <c r="C114" s="190" t="s">
        <v>146</v>
      </c>
      <c r="D114" s="191"/>
      <c r="E114" s="191"/>
      <c r="F114" s="134" t="s">
        <v>24</v>
      </c>
      <c r="G114" s="135"/>
      <c r="H114" s="135"/>
      <c r="I114" s="135">
        <f>'SO 02_1 D.1.02.1 Pol'!G17+'SO 02_2 D.1.02.2 Pol'!G17+'SO 02_3 D.1.02.3 Pol'!G78</f>
        <v>0</v>
      </c>
      <c r="J114" s="132" t="str">
        <f>IF(I214=0,"",I114/I214*100)</f>
        <v/>
      </c>
    </row>
    <row r="115" spans="1:10" ht="36.75" customHeight="1" x14ac:dyDescent="0.2">
      <c r="A115" s="123"/>
      <c r="B115" s="128" t="s">
        <v>147</v>
      </c>
      <c r="C115" s="190" t="s">
        <v>148</v>
      </c>
      <c r="D115" s="191"/>
      <c r="E115" s="191"/>
      <c r="F115" s="134" t="s">
        <v>24</v>
      </c>
      <c r="G115" s="135"/>
      <c r="H115" s="135"/>
      <c r="I115" s="135">
        <f>'SO 02_1 D.1.02.1 Pol'!G111+'SO 02_2 D.1.02.2 Pol'!G96+'SO 02_3 D.1.02.3 Pol'!G159</f>
        <v>0</v>
      </c>
      <c r="J115" s="132" t="str">
        <f>IF(I214=0,"",I115/I214*100)</f>
        <v/>
      </c>
    </row>
    <row r="116" spans="1:10" ht="36.75" customHeight="1" x14ac:dyDescent="0.2">
      <c r="A116" s="123"/>
      <c r="B116" s="128" t="s">
        <v>149</v>
      </c>
      <c r="C116" s="190" t="s">
        <v>150</v>
      </c>
      <c r="D116" s="191"/>
      <c r="E116" s="191"/>
      <c r="F116" s="134" t="s">
        <v>24</v>
      </c>
      <c r="G116" s="135"/>
      <c r="H116" s="135"/>
      <c r="I116" s="135">
        <f>'SO 02_1 D.1.02.1 Pol'!G174+'SO 02_2 D.1.02.2 Pol'!G149+'SO 02_3 D.1.02.3 Pol'!G239</f>
        <v>0</v>
      </c>
      <c r="J116" s="132" t="str">
        <f>IF(I214=0,"",I116/I214*100)</f>
        <v/>
      </c>
    </row>
    <row r="117" spans="1:10" ht="36.75" customHeight="1" x14ac:dyDescent="0.2">
      <c r="A117" s="123"/>
      <c r="B117" s="128" t="s">
        <v>151</v>
      </c>
      <c r="C117" s="190" t="s">
        <v>152</v>
      </c>
      <c r="D117" s="191"/>
      <c r="E117" s="191"/>
      <c r="F117" s="134" t="s">
        <v>24</v>
      </c>
      <c r="G117" s="135"/>
      <c r="H117" s="135"/>
      <c r="I117" s="135">
        <f>'SO 02_1 D.1.02.1 Pol'!G256+'SO 02_1 D.1.02.4a_1 Pol'!G344+'SO 02_2 D.1.02.2 Pol'!G204+'SO 02_2 D.1.02.4a_2 Pol'!G188+'SO 02_3 D.1.02.3 Pol'!G317+'SO 02_3 D.1.02.4a_3 Pol'!G203</f>
        <v>0</v>
      </c>
      <c r="J117" s="132" t="str">
        <f>IF(I214=0,"",I117/I214*100)</f>
        <v/>
      </c>
    </row>
    <row r="118" spans="1:10" ht="36.75" customHeight="1" x14ac:dyDescent="0.2">
      <c r="A118" s="123"/>
      <c r="B118" s="128" t="s">
        <v>153</v>
      </c>
      <c r="C118" s="190" t="s">
        <v>154</v>
      </c>
      <c r="D118" s="191"/>
      <c r="E118" s="191"/>
      <c r="F118" s="134" t="s">
        <v>24</v>
      </c>
      <c r="G118" s="135"/>
      <c r="H118" s="135"/>
      <c r="I118" s="135">
        <f>'SO 02_1 D.1.02.1 Pol'!G261+'SO 02_2 D.1.02.2 Pol'!G209+'SO 02_3 D.1.02.3 Pol'!G322</f>
        <v>0</v>
      </c>
      <c r="J118" s="132" t="str">
        <f>IF(I214=0,"",I118/I214*100)</f>
        <v/>
      </c>
    </row>
    <row r="119" spans="1:10" ht="36.75" customHeight="1" x14ac:dyDescent="0.2">
      <c r="A119" s="123"/>
      <c r="B119" s="128" t="s">
        <v>155</v>
      </c>
      <c r="C119" s="190" t="s">
        <v>156</v>
      </c>
      <c r="D119" s="191"/>
      <c r="E119" s="191"/>
      <c r="F119" s="134" t="s">
        <v>24</v>
      </c>
      <c r="G119" s="135"/>
      <c r="H119" s="135"/>
      <c r="I119" s="135">
        <f>'SO 02_1 D.1.02.1 Pol'!G302+'SO 02_1 D.1.02.4e_1 Pol'!G183+'SO 02_2 D.1.02.2 Pol'!G243+'SO 02_2 D.1.02.4e_2 Pol'!G65+'SO 02_3 D.1.02.3 Pol'!G363+'SO 02_3 D.1.02.4e_3 Pol'!G240</f>
        <v>0</v>
      </c>
      <c r="J119" s="132" t="str">
        <f>IF(I214=0,"",I119/I214*100)</f>
        <v/>
      </c>
    </row>
    <row r="120" spans="1:10" ht="36.75" customHeight="1" x14ac:dyDescent="0.2">
      <c r="A120" s="123"/>
      <c r="B120" s="128" t="s">
        <v>157</v>
      </c>
      <c r="C120" s="190" t="s">
        <v>158</v>
      </c>
      <c r="D120" s="191"/>
      <c r="E120" s="191"/>
      <c r="F120" s="134" t="s">
        <v>24</v>
      </c>
      <c r="G120" s="135"/>
      <c r="H120" s="135"/>
      <c r="I120" s="135">
        <f>'SO 02_1 D.1.02.1 Pol'!G365+'SO 02_2 D.1.02.2 Pol'!G305+'SO 02_3 D.1.02.3 Pol'!G423</f>
        <v>0</v>
      </c>
      <c r="J120" s="132" t="str">
        <f>IF(I214=0,"",I120/I214*100)</f>
        <v/>
      </c>
    </row>
    <row r="121" spans="1:10" ht="36.75" customHeight="1" x14ac:dyDescent="0.2">
      <c r="A121" s="123"/>
      <c r="B121" s="128" t="s">
        <v>159</v>
      </c>
      <c r="C121" s="190" t="s">
        <v>160</v>
      </c>
      <c r="D121" s="191"/>
      <c r="E121" s="191"/>
      <c r="F121" s="134" t="s">
        <v>24</v>
      </c>
      <c r="G121" s="135"/>
      <c r="H121" s="135"/>
      <c r="I121" s="135">
        <f>'SO 02_1 D.1.02.4a_1 Pol'!G357+'SO 02_2 D.1.02.4a_2 Pol'!G201+'SO 02_3 D.1.02.4a_3 Pol'!G216</f>
        <v>0</v>
      </c>
      <c r="J121" s="132" t="str">
        <f>IF(I214=0,"",I121/I214*100)</f>
        <v/>
      </c>
    </row>
    <row r="122" spans="1:10" ht="36.75" customHeight="1" x14ac:dyDescent="0.2">
      <c r="A122" s="123"/>
      <c r="B122" s="128" t="s">
        <v>161</v>
      </c>
      <c r="C122" s="190" t="s">
        <v>162</v>
      </c>
      <c r="D122" s="191"/>
      <c r="E122" s="191"/>
      <c r="F122" s="134" t="s">
        <v>24</v>
      </c>
      <c r="G122" s="135"/>
      <c r="H122" s="135"/>
      <c r="I122" s="135">
        <f>'SO 02_1 D.1.02.1 Pol'!G584+'SO 02_2 D.1.02.2 Pol'!G448+'SO 02_3 D.1.02.3 Pol'!G607</f>
        <v>0</v>
      </c>
      <c r="J122" s="132" t="str">
        <f>IF(I214=0,"",I122/I214*100)</f>
        <v/>
      </c>
    </row>
    <row r="123" spans="1:10" ht="36.75" customHeight="1" x14ac:dyDescent="0.2">
      <c r="A123" s="123"/>
      <c r="B123" s="128" t="s">
        <v>163</v>
      </c>
      <c r="C123" s="190" t="s">
        <v>164</v>
      </c>
      <c r="D123" s="191"/>
      <c r="E123" s="191"/>
      <c r="F123" s="134" t="s">
        <v>24</v>
      </c>
      <c r="G123" s="135"/>
      <c r="H123" s="135"/>
      <c r="I123" s="135">
        <f>'SO 02_1 D.1.02.1 Pol'!G592+'SO 02_2 D.1.02.2 Pol'!G456+'SO 02_3 D.1.02.3 Pol'!G615</f>
        <v>0</v>
      </c>
      <c r="J123" s="132" t="str">
        <f>IF(I214=0,"",I123/I214*100)</f>
        <v/>
      </c>
    </row>
    <row r="124" spans="1:10" ht="36.75" customHeight="1" x14ac:dyDescent="0.2">
      <c r="A124" s="123"/>
      <c r="B124" s="128" t="s">
        <v>165</v>
      </c>
      <c r="C124" s="190" t="s">
        <v>166</v>
      </c>
      <c r="D124" s="191"/>
      <c r="E124" s="191"/>
      <c r="F124" s="134" t="s">
        <v>24</v>
      </c>
      <c r="G124" s="135"/>
      <c r="H124" s="135"/>
      <c r="I124" s="135">
        <f>'SO 02_1 D.1.02.4b_1 Pol'!G8+'SO 02_2 D.1.02.4b_2 Pol'!G8+'SO 02_3 D.1.02.4b_3 Pol'!G8</f>
        <v>0</v>
      </c>
      <c r="J124" s="132" t="str">
        <f>IF(I214=0,"",I124/I214*100)</f>
        <v/>
      </c>
    </row>
    <row r="125" spans="1:10" ht="36.75" customHeight="1" x14ac:dyDescent="0.2">
      <c r="A125" s="123"/>
      <c r="B125" s="128" t="s">
        <v>167</v>
      </c>
      <c r="C125" s="190" t="s">
        <v>168</v>
      </c>
      <c r="D125" s="191"/>
      <c r="E125" s="191"/>
      <c r="F125" s="134" t="s">
        <v>25</v>
      </c>
      <c r="G125" s="135"/>
      <c r="H125" s="135"/>
      <c r="I125" s="135">
        <f>'SO 02_2 D.1.02.4f_2 Pol'!G8</f>
        <v>0</v>
      </c>
      <c r="J125" s="132" t="str">
        <f>IF(I214=0,"",I125/I214*100)</f>
        <v/>
      </c>
    </row>
    <row r="126" spans="1:10" ht="36.75" customHeight="1" x14ac:dyDescent="0.2">
      <c r="A126" s="123"/>
      <c r="B126" s="128" t="s">
        <v>169</v>
      </c>
      <c r="C126" s="190" t="s">
        <v>170</v>
      </c>
      <c r="D126" s="191"/>
      <c r="E126" s="191"/>
      <c r="F126" s="134" t="s">
        <v>25</v>
      </c>
      <c r="G126" s="135"/>
      <c r="H126" s="135"/>
      <c r="I126" s="135">
        <f>'SO 02_1 D.1.02.4f_1 Pol'!G63+'SO 02_1 D.1.02.4f_1 Pol'!G73</f>
        <v>0</v>
      </c>
      <c r="J126" s="132" t="str">
        <f>IF(I214=0,"",I126/I214*100)</f>
        <v/>
      </c>
    </row>
    <row r="127" spans="1:10" ht="36.75" customHeight="1" x14ac:dyDescent="0.2">
      <c r="A127" s="123"/>
      <c r="B127" s="128" t="s">
        <v>171</v>
      </c>
      <c r="C127" s="190" t="s">
        <v>172</v>
      </c>
      <c r="D127" s="191"/>
      <c r="E127" s="191"/>
      <c r="F127" s="134" t="s">
        <v>25</v>
      </c>
      <c r="G127" s="135"/>
      <c r="H127" s="135"/>
      <c r="I127" s="135">
        <f>'SO 02_1 D.1.02.1 Pol'!G599+'SO 02_2 D.1.02.2 Pol'!G459+'SO 02_3 D.1.02.3 Pol'!G622</f>
        <v>0</v>
      </c>
      <c r="J127" s="132" t="str">
        <f>IF(I214=0,"",I127/I214*100)</f>
        <v/>
      </c>
    </row>
    <row r="128" spans="1:10" ht="36.75" customHeight="1" x14ac:dyDescent="0.2">
      <c r="A128" s="123"/>
      <c r="B128" s="128" t="s">
        <v>173</v>
      </c>
      <c r="C128" s="190" t="s">
        <v>174</v>
      </c>
      <c r="D128" s="191"/>
      <c r="E128" s="191"/>
      <c r="F128" s="134" t="s">
        <v>25</v>
      </c>
      <c r="G128" s="135"/>
      <c r="H128" s="135"/>
      <c r="I128" s="135">
        <f>'SO 02_1 D.1.02.1 Pol'!G614</f>
        <v>0</v>
      </c>
      <c r="J128" s="132" t="str">
        <f>IF(I214=0,"",I128/I214*100)</f>
        <v/>
      </c>
    </row>
    <row r="129" spans="1:10" ht="36.75" customHeight="1" x14ac:dyDescent="0.2">
      <c r="A129" s="123"/>
      <c r="B129" s="128" t="s">
        <v>175</v>
      </c>
      <c r="C129" s="190" t="s">
        <v>176</v>
      </c>
      <c r="D129" s="191"/>
      <c r="E129" s="191"/>
      <c r="F129" s="134" t="s">
        <v>25</v>
      </c>
      <c r="G129" s="135"/>
      <c r="H129" s="135"/>
      <c r="I129" s="135">
        <f>'SO 02_1 D.1.02.1 Pol'!G624+'SO 02_2 D.1.02.2 Pol'!G472+'SO 02_2 D.1.02.4b_2 Pol'!G21+'SO 02_3 D.1.02.3 Pol'!G637+'SO 02_3 D.1.02.4b_3 Pol'!G25</f>
        <v>0</v>
      </c>
      <c r="J129" s="132" t="str">
        <f>IF(I214=0,"",I129/I214*100)</f>
        <v/>
      </c>
    </row>
    <row r="130" spans="1:10" ht="36.75" customHeight="1" x14ac:dyDescent="0.2">
      <c r="A130" s="123"/>
      <c r="B130" s="128" t="s">
        <v>177</v>
      </c>
      <c r="C130" s="190" t="s">
        <v>178</v>
      </c>
      <c r="D130" s="191"/>
      <c r="E130" s="191"/>
      <c r="F130" s="134" t="s">
        <v>25</v>
      </c>
      <c r="G130" s="135"/>
      <c r="H130" s="135"/>
      <c r="I130" s="135">
        <f>'SO 02_1 D.1.02.4a_1 Pol'!G8+'SO 02_2 D.1.02.4a_2 Pol'!G8+'SO 02_3 D.1.02.4a_3 Pol'!G8</f>
        <v>0</v>
      </c>
      <c r="J130" s="132" t="str">
        <f>IF(I214=0,"",I130/I214*100)</f>
        <v/>
      </c>
    </row>
    <row r="131" spans="1:10" ht="36.75" customHeight="1" x14ac:dyDescent="0.2">
      <c r="A131" s="123"/>
      <c r="B131" s="128" t="s">
        <v>179</v>
      </c>
      <c r="C131" s="190" t="s">
        <v>180</v>
      </c>
      <c r="D131" s="191"/>
      <c r="E131" s="191"/>
      <c r="F131" s="134" t="s">
        <v>25</v>
      </c>
      <c r="G131" s="135"/>
      <c r="H131" s="135"/>
      <c r="I131" s="135">
        <f>'SO 02_1 D.1.02.4a_1 Pol'!G96+'SO 02_2 D.1.02.4a_2 Pol'!G91+'SO 02_3 D.1.02.4a_3 Pol'!G91</f>
        <v>0</v>
      </c>
      <c r="J131" s="132" t="str">
        <f>IF(I214=0,"",I131/I214*100)</f>
        <v/>
      </c>
    </row>
    <row r="132" spans="1:10" ht="36.75" customHeight="1" x14ac:dyDescent="0.2">
      <c r="A132" s="123"/>
      <c r="B132" s="128" t="s">
        <v>181</v>
      </c>
      <c r="C132" s="190" t="s">
        <v>182</v>
      </c>
      <c r="D132" s="191"/>
      <c r="E132" s="191"/>
      <c r="F132" s="134" t="s">
        <v>25</v>
      </c>
      <c r="G132" s="135"/>
      <c r="H132" s="135"/>
      <c r="I132" s="135">
        <f>'SO 02_1 D.1.02.4a_1 Pol'!G261+'SO 02_2 D.1.02.4a_2 Pol'!G134+'SO 02_3 D.1.02.4a_3 Pol'!G146</f>
        <v>0</v>
      </c>
      <c r="J132" s="132" t="str">
        <f>IF(I214=0,"",I132/I214*100)</f>
        <v/>
      </c>
    </row>
    <row r="133" spans="1:10" ht="36.75" customHeight="1" x14ac:dyDescent="0.2">
      <c r="A133" s="123"/>
      <c r="B133" s="128" t="s">
        <v>183</v>
      </c>
      <c r="C133" s="190" t="s">
        <v>184</v>
      </c>
      <c r="D133" s="191"/>
      <c r="E133" s="191"/>
      <c r="F133" s="134" t="s">
        <v>25</v>
      </c>
      <c r="G133" s="135"/>
      <c r="H133" s="135"/>
      <c r="I133" s="135">
        <f>'SO 02_1 D.1.02.4e_1 Pol'!G81+'SO 02_3 D.1.02.4e_3 Pol'!G86</f>
        <v>0</v>
      </c>
      <c r="J133" s="132" t="str">
        <f>IF(I214=0,"",I133/I214*100)</f>
        <v/>
      </c>
    </row>
    <row r="134" spans="1:10" ht="36.75" customHeight="1" x14ac:dyDescent="0.2">
      <c r="A134" s="123"/>
      <c r="B134" s="128" t="s">
        <v>185</v>
      </c>
      <c r="C134" s="190" t="s">
        <v>186</v>
      </c>
      <c r="D134" s="191"/>
      <c r="E134" s="191"/>
      <c r="F134" s="134" t="s">
        <v>25</v>
      </c>
      <c r="G134" s="135"/>
      <c r="H134" s="135"/>
      <c r="I134" s="135">
        <f>'SO 02_1 D.1.02.4b_1 Pol'!G19+'SO 02_2 D.1.02.4b_2 Pol'!G30+'SO 02_3 D.1.02.4b_3 Pol'!G40</f>
        <v>0</v>
      </c>
      <c r="J134" s="132" t="str">
        <f>IF(I214=0,"",I134/I214*100)</f>
        <v/>
      </c>
    </row>
    <row r="135" spans="1:10" ht="36.75" customHeight="1" x14ac:dyDescent="0.2">
      <c r="A135" s="123"/>
      <c r="B135" s="128" t="s">
        <v>187</v>
      </c>
      <c r="C135" s="190" t="s">
        <v>188</v>
      </c>
      <c r="D135" s="191"/>
      <c r="E135" s="191"/>
      <c r="F135" s="134" t="s">
        <v>25</v>
      </c>
      <c r="G135" s="135"/>
      <c r="H135" s="135"/>
      <c r="I135" s="135">
        <f>'SO 02_1 D.1.02.4b_1 Pol'!G40+'SO 02_2 D.1.02.4b_2 Pol'!G47+'SO 02_3 D.1.02.4b_3 Pol'!G67</f>
        <v>0</v>
      </c>
      <c r="J135" s="132" t="str">
        <f>IF(I214=0,"",I135/I214*100)</f>
        <v/>
      </c>
    </row>
    <row r="136" spans="1:10" ht="36.75" customHeight="1" x14ac:dyDescent="0.2">
      <c r="A136" s="123"/>
      <c r="B136" s="128" t="s">
        <v>189</v>
      </c>
      <c r="C136" s="190" t="s">
        <v>190</v>
      </c>
      <c r="D136" s="191"/>
      <c r="E136" s="191"/>
      <c r="F136" s="134" t="s">
        <v>25</v>
      </c>
      <c r="G136" s="135"/>
      <c r="H136" s="135"/>
      <c r="I136" s="135">
        <f>'SO 02_1 D.1.02.4b_1 Pol'!G63+'SO 02_2 D.1.02.4b_2 Pol'!G66+'SO 02_3 D.1.02.4b_3 Pol'!G96</f>
        <v>0</v>
      </c>
      <c r="J136" s="132" t="str">
        <f>IF(I214=0,"",I136/I214*100)</f>
        <v/>
      </c>
    </row>
    <row r="137" spans="1:10" ht="36.75" customHeight="1" x14ac:dyDescent="0.2">
      <c r="A137" s="123"/>
      <c r="B137" s="128" t="s">
        <v>191</v>
      </c>
      <c r="C137" s="190" t="s">
        <v>192</v>
      </c>
      <c r="D137" s="191"/>
      <c r="E137" s="191"/>
      <c r="F137" s="134" t="s">
        <v>25</v>
      </c>
      <c r="G137" s="135"/>
      <c r="H137" s="135"/>
      <c r="I137" s="135">
        <f>'SO 02_1 D.1.02.1 Pol'!G675</f>
        <v>0</v>
      </c>
      <c r="J137" s="132" t="str">
        <f>IF(I214=0,"",I137/I214*100)</f>
        <v/>
      </c>
    </row>
    <row r="138" spans="1:10" ht="36.75" customHeight="1" x14ac:dyDescent="0.2">
      <c r="A138" s="123"/>
      <c r="B138" s="128" t="s">
        <v>193</v>
      </c>
      <c r="C138" s="190" t="s">
        <v>194</v>
      </c>
      <c r="D138" s="191"/>
      <c r="E138" s="191"/>
      <c r="F138" s="134" t="s">
        <v>25</v>
      </c>
      <c r="G138" s="135"/>
      <c r="H138" s="135"/>
      <c r="I138" s="135">
        <f>'SO 02_1 D.1.02.1 Pol'!G688+'SO 02_2 D.1.02.2 Pol'!G514+'SO 02_3 D.1.02.3 Pol'!G684</f>
        <v>0</v>
      </c>
      <c r="J138" s="132" t="str">
        <f>IF(I214=0,"",I138/I214*100)</f>
        <v/>
      </c>
    </row>
    <row r="139" spans="1:10" ht="36.75" customHeight="1" x14ac:dyDescent="0.2">
      <c r="A139" s="123"/>
      <c r="B139" s="128" t="s">
        <v>195</v>
      </c>
      <c r="C139" s="190" t="s">
        <v>196</v>
      </c>
      <c r="D139" s="191"/>
      <c r="E139" s="191"/>
      <c r="F139" s="134" t="s">
        <v>25</v>
      </c>
      <c r="G139" s="135"/>
      <c r="H139" s="135"/>
      <c r="I139" s="135">
        <f>'SO 02_1 D.1.02.1 Pol'!G696+'SO 02_2 D.1.02.2 Pol'!G524+'SO 02_3 D.1.02.3 Pol'!G690</f>
        <v>0</v>
      </c>
      <c r="J139" s="132" t="str">
        <f>IF(I214=0,"",I139/I214*100)</f>
        <v/>
      </c>
    </row>
    <row r="140" spans="1:10" ht="36.75" customHeight="1" x14ac:dyDescent="0.2">
      <c r="A140" s="123"/>
      <c r="B140" s="128" t="s">
        <v>197</v>
      </c>
      <c r="C140" s="190" t="s">
        <v>198</v>
      </c>
      <c r="D140" s="191"/>
      <c r="E140" s="191"/>
      <c r="F140" s="134" t="s">
        <v>25</v>
      </c>
      <c r="G140" s="135"/>
      <c r="H140" s="135"/>
      <c r="I140" s="135">
        <f>'SO 02_1 D.1.02.4a_1 Pol'!G338+'SO 02_2 D.1.02.4a_2 Pol'!G182+'SO 02_3 D.1.02.4a_3 Pol'!G197</f>
        <v>0</v>
      </c>
      <c r="J140" s="132" t="str">
        <f>IF(I214=0,"",I140/I214*100)</f>
        <v/>
      </c>
    </row>
    <row r="141" spans="1:10" ht="36.75" customHeight="1" x14ac:dyDescent="0.2">
      <c r="A141" s="123"/>
      <c r="B141" s="128" t="s">
        <v>197</v>
      </c>
      <c r="C141" s="190" t="s">
        <v>199</v>
      </c>
      <c r="D141" s="191"/>
      <c r="E141" s="191"/>
      <c r="F141" s="134" t="s">
        <v>25</v>
      </c>
      <c r="G141" s="135"/>
      <c r="H141" s="135"/>
      <c r="I141" s="135">
        <f>'SO 02_1 D.1.02.1 Pol'!G705+'SO 02_1 D.1.02.4b_1 Pol'!G92+'SO 02_2 D.1.02.2 Pol'!G527+'SO 02_2 D.1.02.4b_2 Pol'!G91+'SO 02_3 D.1.02.3 Pol'!G699+'SO 02_3 D.1.02.4b_3 Pol'!G123</f>
        <v>0</v>
      </c>
      <c r="J141" s="132" t="str">
        <f>IF(I214=0,"",I141/I214*100)</f>
        <v/>
      </c>
    </row>
    <row r="142" spans="1:10" ht="36.75" customHeight="1" x14ac:dyDescent="0.2">
      <c r="A142" s="123"/>
      <c r="B142" s="128" t="s">
        <v>200</v>
      </c>
      <c r="C142" s="190" t="s">
        <v>201</v>
      </c>
      <c r="D142" s="191"/>
      <c r="E142" s="191"/>
      <c r="F142" s="134" t="s">
        <v>25</v>
      </c>
      <c r="G142" s="135"/>
      <c r="H142" s="135"/>
      <c r="I142" s="135">
        <f>'SO 02_1 D.1.02.1 Pol'!G729+'SO 02_3 D.1.02.3 Pol'!G727</f>
        <v>0</v>
      </c>
      <c r="J142" s="132" t="str">
        <f>IF(I214=0,"",I142/I214*100)</f>
        <v/>
      </c>
    </row>
    <row r="143" spans="1:10" ht="36.75" customHeight="1" x14ac:dyDescent="0.2">
      <c r="A143" s="123"/>
      <c r="B143" s="128" t="s">
        <v>202</v>
      </c>
      <c r="C143" s="190" t="s">
        <v>203</v>
      </c>
      <c r="D143" s="191"/>
      <c r="E143" s="191"/>
      <c r="F143" s="134" t="s">
        <v>25</v>
      </c>
      <c r="G143" s="135"/>
      <c r="H143" s="135"/>
      <c r="I143" s="135">
        <f>'SO 02_1 D.1.02.1 Pol'!G744+'SO 02_2 D.1.02.2 Pol'!G539+'SO 02_3 D.1.02.3 Pol'!G760</f>
        <v>0</v>
      </c>
      <c r="J143" s="132" t="str">
        <f>IF(I214=0,"",I143/I214*100)</f>
        <v/>
      </c>
    </row>
    <row r="144" spans="1:10" ht="36.75" customHeight="1" x14ac:dyDescent="0.2">
      <c r="A144" s="123"/>
      <c r="B144" s="128" t="s">
        <v>204</v>
      </c>
      <c r="C144" s="190" t="s">
        <v>205</v>
      </c>
      <c r="D144" s="191"/>
      <c r="E144" s="191"/>
      <c r="F144" s="134" t="s">
        <v>25</v>
      </c>
      <c r="G144" s="135"/>
      <c r="H144" s="135"/>
      <c r="I144" s="135">
        <f>'SO 02_1 D.1.02.1 Pol'!G749+'SO 02_2 D.1.02.2 Pol'!G546+'SO 02_3 D.1.02.3 Pol'!G763</f>
        <v>0</v>
      </c>
      <c r="J144" s="132" t="str">
        <f>IF(I214=0,"",I144/I214*100)</f>
        <v/>
      </c>
    </row>
    <row r="145" spans="1:10" ht="36.75" customHeight="1" x14ac:dyDescent="0.2">
      <c r="A145" s="123"/>
      <c r="B145" s="128" t="s">
        <v>206</v>
      </c>
      <c r="C145" s="190" t="s">
        <v>207</v>
      </c>
      <c r="D145" s="191"/>
      <c r="E145" s="191"/>
      <c r="F145" s="134" t="s">
        <v>25</v>
      </c>
      <c r="G145" s="135"/>
      <c r="H145" s="135"/>
      <c r="I145" s="135">
        <f>'SO 02_1 D.1.02.1 Pol'!G775+'SO 02_2 D.1.02.2 Pol'!G565+'SO 02_3 D.1.02.3 Pol'!G793</f>
        <v>0</v>
      </c>
      <c r="J145" s="132" t="str">
        <f>IF(I214=0,"",I145/I214*100)</f>
        <v/>
      </c>
    </row>
    <row r="146" spans="1:10" ht="36.75" customHeight="1" x14ac:dyDescent="0.2">
      <c r="A146" s="123"/>
      <c r="B146" s="128" t="s">
        <v>208</v>
      </c>
      <c r="C146" s="190" t="s">
        <v>209</v>
      </c>
      <c r="D146" s="191"/>
      <c r="E146" s="191"/>
      <c r="F146" s="134" t="s">
        <v>25</v>
      </c>
      <c r="G146" s="135"/>
      <c r="H146" s="135"/>
      <c r="I146" s="135">
        <f>'SO 02_1 D.1.02.1 Pol'!G875+'SO 02_2 D.1.02.2 Pol'!G659+'SO 02_3 D.1.02.3 Pol'!G897</f>
        <v>0</v>
      </c>
      <c r="J146" s="132" t="str">
        <f>IF(I214=0,"",I146/I214*100)</f>
        <v/>
      </c>
    </row>
    <row r="147" spans="1:10" ht="36.75" customHeight="1" x14ac:dyDescent="0.2">
      <c r="A147" s="123"/>
      <c r="B147" s="128" t="s">
        <v>210</v>
      </c>
      <c r="C147" s="190" t="s">
        <v>211</v>
      </c>
      <c r="D147" s="191"/>
      <c r="E147" s="191"/>
      <c r="F147" s="134" t="s">
        <v>25</v>
      </c>
      <c r="G147" s="135"/>
      <c r="H147" s="135"/>
      <c r="I147" s="135">
        <f>'SO 02_1 D.1.02.4b_1 Pol'!G99+'SO 02_3 D.1.02.4b_3 Pol'!G130</f>
        <v>0</v>
      </c>
      <c r="J147" s="132" t="str">
        <f>IF(I214=0,"",I147/I214*100)</f>
        <v/>
      </c>
    </row>
    <row r="148" spans="1:10" ht="36.75" customHeight="1" x14ac:dyDescent="0.2">
      <c r="A148" s="123"/>
      <c r="B148" s="128" t="s">
        <v>210</v>
      </c>
      <c r="C148" s="190" t="s">
        <v>212</v>
      </c>
      <c r="D148" s="191"/>
      <c r="E148" s="191"/>
      <c r="F148" s="134" t="s">
        <v>25</v>
      </c>
      <c r="G148" s="135"/>
      <c r="H148" s="135"/>
      <c r="I148" s="135">
        <f>'SO 02_1 D.1.02.1 Pol'!G918+'SO 02_2 D.1.02.2 Pol'!G692+'SO 02_3 D.1.02.3 Pol'!G942</f>
        <v>0</v>
      </c>
      <c r="J148" s="132" t="str">
        <f>IF(I214=0,"",I148/I214*100)</f>
        <v/>
      </c>
    </row>
    <row r="149" spans="1:10" ht="36.75" customHeight="1" x14ac:dyDescent="0.2">
      <c r="A149" s="123"/>
      <c r="B149" s="128" t="s">
        <v>213</v>
      </c>
      <c r="C149" s="190" t="s">
        <v>214</v>
      </c>
      <c r="D149" s="191"/>
      <c r="E149" s="191"/>
      <c r="F149" s="134" t="s">
        <v>25</v>
      </c>
      <c r="G149" s="135"/>
      <c r="H149" s="135"/>
      <c r="I149" s="135">
        <f>'SO 02_1 D.1.02.1 Pol'!G926+'SO 02_2 D.1.02.2 Pol'!G700+'SO 02_3 D.1.02.3 Pol'!G954</f>
        <v>0</v>
      </c>
      <c r="J149" s="132" t="str">
        <f>IF(I214=0,"",I149/I214*100)</f>
        <v/>
      </c>
    </row>
    <row r="150" spans="1:10" ht="36.75" customHeight="1" x14ac:dyDescent="0.2">
      <c r="A150" s="123"/>
      <c r="B150" s="128" t="s">
        <v>215</v>
      </c>
      <c r="C150" s="190" t="s">
        <v>216</v>
      </c>
      <c r="D150" s="191"/>
      <c r="E150" s="191"/>
      <c r="F150" s="134" t="s">
        <v>25</v>
      </c>
      <c r="G150" s="135"/>
      <c r="H150" s="135"/>
      <c r="I150" s="135">
        <f>'SO 02_3 D.1.02.3 Pol'!G999</f>
        <v>0</v>
      </c>
      <c r="J150" s="132" t="str">
        <f>IF(I214=0,"",I150/I214*100)</f>
        <v/>
      </c>
    </row>
    <row r="151" spans="1:10" ht="36.75" customHeight="1" x14ac:dyDescent="0.2">
      <c r="A151" s="123"/>
      <c r="B151" s="128" t="s">
        <v>217</v>
      </c>
      <c r="C151" s="190" t="s">
        <v>218</v>
      </c>
      <c r="D151" s="191"/>
      <c r="E151" s="191"/>
      <c r="F151" s="134" t="s">
        <v>25</v>
      </c>
      <c r="G151" s="135"/>
      <c r="H151" s="135"/>
      <c r="I151" s="135">
        <f>'SO 02_1 D.1.02.1 Pol'!G971+'SO 02_2 D.1.02.2 Pol'!G713+'SO 02_3 D.1.02.3 Pol'!G1002</f>
        <v>0</v>
      </c>
      <c r="J151" s="132" t="str">
        <f>IF(I214=0,"",I151/I214*100)</f>
        <v/>
      </c>
    </row>
    <row r="152" spans="1:10" ht="36.75" customHeight="1" x14ac:dyDescent="0.2">
      <c r="A152" s="123"/>
      <c r="B152" s="128" t="s">
        <v>219</v>
      </c>
      <c r="C152" s="190" t="s">
        <v>220</v>
      </c>
      <c r="D152" s="191"/>
      <c r="E152" s="191"/>
      <c r="F152" s="134" t="s">
        <v>26</v>
      </c>
      <c r="G152" s="135"/>
      <c r="H152" s="135"/>
      <c r="I152" s="135">
        <f>'SO 02_1 D.1.02.4h_1 Pol'!G8+'SO 02_2 D.1.02.4h_2 Pol'!G8+'SO 02_3 D.1.02.4h_3 Pol'!G8</f>
        <v>0</v>
      </c>
      <c r="J152" s="132" t="str">
        <f>IF(I214=0,"",I152/I214*100)</f>
        <v/>
      </c>
    </row>
    <row r="153" spans="1:10" ht="36.75" customHeight="1" x14ac:dyDescent="0.2">
      <c r="A153" s="123"/>
      <c r="B153" s="128" t="s">
        <v>219</v>
      </c>
      <c r="C153" s="190" t="s">
        <v>221</v>
      </c>
      <c r="D153" s="191"/>
      <c r="E153" s="191"/>
      <c r="F153" s="134" t="s">
        <v>26</v>
      </c>
      <c r="G153" s="135"/>
      <c r="H153" s="135"/>
      <c r="I153" s="135">
        <f>'SO 02_1 D.1.02.4d_1 Pol'!G8+'SO 02_2 D.1.02.4d_2 Pol'!G8+'SO 02_3 D.1.02.4d_3 Pol'!G8</f>
        <v>0</v>
      </c>
      <c r="J153" s="132" t="str">
        <f>IF(I214=0,"",I153/I214*100)</f>
        <v/>
      </c>
    </row>
    <row r="154" spans="1:10" ht="36.75" customHeight="1" x14ac:dyDescent="0.2">
      <c r="A154" s="123"/>
      <c r="B154" s="128" t="s">
        <v>167</v>
      </c>
      <c r="C154" s="190" t="s">
        <v>168</v>
      </c>
      <c r="D154" s="191"/>
      <c r="E154" s="191"/>
      <c r="F154" s="134" t="s">
        <v>26</v>
      </c>
      <c r="G154" s="135"/>
      <c r="H154" s="135"/>
      <c r="I154" s="135">
        <f>'SO 02_1 D.1.02.4f_1 Pol'!G8+'SO 02_1 D.1.02.4f_1 Pol'!G70+'SO 02_3 D.1.02.4f_3 Pol'!G8</f>
        <v>0</v>
      </c>
      <c r="J154" s="132" t="str">
        <f>IF(I214=0,"",I154/I214*100)</f>
        <v/>
      </c>
    </row>
    <row r="155" spans="1:10" ht="36.75" customHeight="1" x14ac:dyDescent="0.2">
      <c r="A155" s="123"/>
      <c r="B155" s="128" t="s">
        <v>222</v>
      </c>
      <c r="C155" s="190" t="s">
        <v>223</v>
      </c>
      <c r="D155" s="191"/>
      <c r="E155" s="191"/>
      <c r="F155" s="134" t="s">
        <v>26</v>
      </c>
      <c r="G155" s="135"/>
      <c r="H155" s="135"/>
      <c r="I155" s="135">
        <f>'SO 02_1 D.1.02.4h_1 Pol'!G21</f>
        <v>0</v>
      </c>
      <c r="J155" s="132" t="str">
        <f>IF(I214=0,"",I155/I214*100)</f>
        <v/>
      </c>
    </row>
    <row r="156" spans="1:10" ht="36.75" customHeight="1" x14ac:dyDescent="0.2">
      <c r="A156" s="123"/>
      <c r="B156" s="128" t="s">
        <v>224</v>
      </c>
      <c r="C156" s="190" t="s">
        <v>225</v>
      </c>
      <c r="D156" s="191"/>
      <c r="E156" s="191"/>
      <c r="F156" s="134" t="s">
        <v>26</v>
      </c>
      <c r="G156" s="135"/>
      <c r="H156" s="135"/>
      <c r="I156" s="135">
        <f>'SO 02_2 D.1.02.4h_2 Pol'!G13+'SO 02_3 D.1.02.4h_3 Pol'!G13</f>
        <v>0</v>
      </c>
      <c r="J156" s="132" t="str">
        <f>IF(I214=0,"",I156/I214*100)</f>
        <v/>
      </c>
    </row>
    <row r="157" spans="1:10" ht="36.75" customHeight="1" x14ac:dyDescent="0.2">
      <c r="A157" s="123"/>
      <c r="B157" s="128" t="s">
        <v>226</v>
      </c>
      <c r="C157" s="190" t="s">
        <v>225</v>
      </c>
      <c r="D157" s="191"/>
      <c r="E157" s="191"/>
      <c r="F157" s="134" t="s">
        <v>26</v>
      </c>
      <c r="G157" s="135"/>
      <c r="H157" s="135"/>
      <c r="I157" s="135">
        <f>'SO 02_1 D.1.02.4h_1 Pol'!G24</f>
        <v>0</v>
      </c>
      <c r="J157" s="132" t="str">
        <f>IF(I214=0,"",I157/I214*100)</f>
        <v/>
      </c>
    </row>
    <row r="158" spans="1:10" ht="36.75" customHeight="1" x14ac:dyDescent="0.2">
      <c r="A158" s="123"/>
      <c r="B158" s="128" t="s">
        <v>227</v>
      </c>
      <c r="C158" s="190" t="s">
        <v>228</v>
      </c>
      <c r="D158" s="191"/>
      <c r="E158" s="191"/>
      <c r="F158" s="134" t="s">
        <v>26</v>
      </c>
      <c r="G158" s="135"/>
      <c r="H158" s="135"/>
      <c r="I158" s="135">
        <f>'SO 02_1 D.1.02.4d_1 Pol'!G17</f>
        <v>0</v>
      </c>
      <c r="J158" s="132" t="str">
        <f>IF(I214=0,"",I158/I214*100)</f>
        <v/>
      </c>
    </row>
    <row r="159" spans="1:10" ht="36.75" customHeight="1" x14ac:dyDescent="0.2">
      <c r="A159" s="123"/>
      <c r="B159" s="128" t="s">
        <v>227</v>
      </c>
      <c r="C159" s="190" t="s">
        <v>225</v>
      </c>
      <c r="D159" s="191"/>
      <c r="E159" s="191"/>
      <c r="F159" s="134" t="s">
        <v>26</v>
      </c>
      <c r="G159" s="135"/>
      <c r="H159" s="135"/>
      <c r="I159" s="135">
        <f>'SO 02_3 D.1.02.4d_3 Pol'!G17</f>
        <v>0</v>
      </c>
      <c r="J159" s="132" t="str">
        <f>IF(I214=0,"",I159/I214*100)</f>
        <v/>
      </c>
    </row>
    <row r="160" spans="1:10" ht="36.75" customHeight="1" x14ac:dyDescent="0.2">
      <c r="A160" s="123"/>
      <c r="B160" s="128" t="s">
        <v>229</v>
      </c>
      <c r="C160" s="190" t="s">
        <v>225</v>
      </c>
      <c r="D160" s="191"/>
      <c r="E160" s="191"/>
      <c r="F160" s="134" t="s">
        <v>26</v>
      </c>
      <c r="G160" s="135"/>
      <c r="H160" s="135"/>
      <c r="I160" s="135">
        <f>'SO 02_2 D.1.02.4d_2 Pol'!G19</f>
        <v>0</v>
      </c>
      <c r="J160" s="132" t="str">
        <f>IF(I214=0,"",I160/I214*100)</f>
        <v/>
      </c>
    </row>
    <row r="161" spans="1:10" ht="36.75" customHeight="1" x14ac:dyDescent="0.2">
      <c r="A161" s="123"/>
      <c r="B161" s="128" t="s">
        <v>230</v>
      </c>
      <c r="C161" s="190" t="s">
        <v>231</v>
      </c>
      <c r="D161" s="191"/>
      <c r="E161" s="191"/>
      <c r="F161" s="134" t="s">
        <v>26</v>
      </c>
      <c r="G161" s="135"/>
      <c r="H161" s="135"/>
      <c r="I161" s="135">
        <f>'SO 02_3 D.1.02.4f_3 Pol'!G62</f>
        <v>0</v>
      </c>
      <c r="J161" s="132" t="str">
        <f>IF(I214=0,"",I161/I214*100)</f>
        <v/>
      </c>
    </row>
    <row r="162" spans="1:10" ht="36.75" customHeight="1" x14ac:dyDescent="0.2">
      <c r="A162" s="123"/>
      <c r="B162" s="128" t="s">
        <v>232</v>
      </c>
      <c r="C162" s="190" t="s">
        <v>233</v>
      </c>
      <c r="D162" s="191"/>
      <c r="E162" s="191"/>
      <c r="F162" s="134" t="s">
        <v>26</v>
      </c>
      <c r="G162" s="135"/>
      <c r="H162" s="135"/>
      <c r="I162" s="135">
        <f>'SO 02_2 D.1.02.4e_2 Pol'!G59</f>
        <v>0</v>
      </c>
      <c r="J162" s="132" t="str">
        <f>IF(I214=0,"",I162/I214*100)</f>
        <v/>
      </c>
    </row>
    <row r="163" spans="1:10" ht="36.75" customHeight="1" x14ac:dyDescent="0.2">
      <c r="A163" s="123"/>
      <c r="B163" s="128" t="s">
        <v>169</v>
      </c>
      <c r="C163" s="190" t="s">
        <v>170</v>
      </c>
      <c r="D163" s="191"/>
      <c r="E163" s="191"/>
      <c r="F163" s="134" t="s">
        <v>26</v>
      </c>
      <c r="G163" s="135"/>
      <c r="H163" s="135"/>
      <c r="I163" s="135">
        <f>'SO 02_2 D.1.02.4f_2 Pol'!G35+'SO 02_3 D.1.02.4f_3 Pol'!G88</f>
        <v>0</v>
      </c>
      <c r="J163" s="132" t="str">
        <f>IF(I214=0,"",I163/I214*100)</f>
        <v/>
      </c>
    </row>
    <row r="164" spans="1:10" ht="36.75" customHeight="1" x14ac:dyDescent="0.2">
      <c r="A164" s="123"/>
      <c r="B164" s="128" t="s">
        <v>234</v>
      </c>
      <c r="C164" s="190" t="s">
        <v>235</v>
      </c>
      <c r="D164" s="191"/>
      <c r="E164" s="191"/>
      <c r="F164" s="134" t="s">
        <v>26</v>
      </c>
      <c r="G164" s="135"/>
      <c r="H164" s="135"/>
      <c r="I164" s="135">
        <f>'SO 02_2 D.1.02.4h_2 Pol'!G22+'SO 02_3 D.1.02.4h_3 Pol'!G22</f>
        <v>0</v>
      </c>
      <c r="J164" s="132" t="str">
        <f>IF(I214=0,"",I164/I214*100)</f>
        <v/>
      </c>
    </row>
    <row r="165" spans="1:10" ht="36.75" customHeight="1" x14ac:dyDescent="0.2">
      <c r="A165" s="123"/>
      <c r="B165" s="128" t="s">
        <v>236</v>
      </c>
      <c r="C165" s="190" t="s">
        <v>237</v>
      </c>
      <c r="D165" s="191"/>
      <c r="E165" s="191"/>
      <c r="F165" s="134" t="s">
        <v>26</v>
      </c>
      <c r="G165" s="135"/>
      <c r="H165" s="135"/>
      <c r="I165" s="135">
        <f>'SO 02_2 D.1.02.4h_2 Pol'!G29+'SO 02_3 D.1.02.4h_3 Pol'!G29</f>
        <v>0</v>
      </c>
      <c r="J165" s="132" t="str">
        <f>IF(I214=0,"",I165/I214*100)</f>
        <v/>
      </c>
    </row>
    <row r="166" spans="1:10" ht="36.75" customHeight="1" x14ac:dyDescent="0.2">
      <c r="A166" s="123"/>
      <c r="B166" s="128" t="s">
        <v>238</v>
      </c>
      <c r="C166" s="190" t="s">
        <v>235</v>
      </c>
      <c r="D166" s="191"/>
      <c r="E166" s="191"/>
      <c r="F166" s="134" t="s">
        <v>26</v>
      </c>
      <c r="G166" s="135"/>
      <c r="H166" s="135"/>
      <c r="I166" s="135">
        <f>'SO 02_1 D.1.02.4h_1 Pol'!G37</f>
        <v>0</v>
      </c>
      <c r="J166" s="132" t="str">
        <f>IF(I214=0,"",I166/I214*100)</f>
        <v/>
      </c>
    </row>
    <row r="167" spans="1:10" ht="36.75" customHeight="1" x14ac:dyDescent="0.2">
      <c r="A167" s="123"/>
      <c r="B167" s="128" t="s">
        <v>143</v>
      </c>
      <c r="C167" s="190" t="s">
        <v>239</v>
      </c>
      <c r="D167" s="191"/>
      <c r="E167" s="191"/>
      <c r="F167" s="134" t="s">
        <v>26</v>
      </c>
      <c r="G167" s="135"/>
      <c r="H167" s="135"/>
      <c r="I167" s="135">
        <f>'SO 02_3 D.1.02.4e_3 Pol'!G164</f>
        <v>0</v>
      </c>
      <c r="J167" s="132" t="str">
        <f>IF(I214=0,"",I167/I214*100)</f>
        <v/>
      </c>
    </row>
    <row r="168" spans="1:10" ht="36.75" customHeight="1" x14ac:dyDescent="0.2">
      <c r="A168" s="123"/>
      <c r="B168" s="128" t="s">
        <v>143</v>
      </c>
      <c r="C168" s="190" t="s">
        <v>240</v>
      </c>
      <c r="D168" s="191"/>
      <c r="E168" s="191"/>
      <c r="F168" s="134" t="s">
        <v>26</v>
      </c>
      <c r="G168" s="135"/>
      <c r="H168" s="135"/>
      <c r="I168" s="135">
        <f>'SO 02_1 D.1.02.4e_1 Pol'!G154</f>
        <v>0</v>
      </c>
      <c r="J168" s="132" t="str">
        <f>IF(I214=0,"",I168/I214*100)</f>
        <v/>
      </c>
    </row>
    <row r="169" spans="1:10" ht="36.75" customHeight="1" x14ac:dyDescent="0.2">
      <c r="A169" s="123"/>
      <c r="B169" s="128" t="s">
        <v>241</v>
      </c>
      <c r="C169" s="190" t="s">
        <v>242</v>
      </c>
      <c r="D169" s="191"/>
      <c r="E169" s="191"/>
      <c r="F169" s="134" t="s">
        <v>26</v>
      </c>
      <c r="G169" s="135"/>
      <c r="H169" s="135"/>
      <c r="I169" s="135">
        <f>'SO 02_1 D.1.02.4f_1 Pol'!G92+'SO 02_2 D.1.02.4f_2 Pol'!G54+'SO 02_3 D.1.02.4f_3 Pol'!G121</f>
        <v>0</v>
      </c>
      <c r="J169" s="132" t="str">
        <f>IF(I214=0,"",I169/I214*100)</f>
        <v/>
      </c>
    </row>
    <row r="170" spans="1:10" ht="36.75" customHeight="1" x14ac:dyDescent="0.2">
      <c r="A170" s="123"/>
      <c r="B170" s="128" t="s">
        <v>243</v>
      </c>
      <c r="C170" s="190" t="s">
        <v>237</v>
      </c>
      <c r="D170" s="191"/>
      <c r="E170" s="191"/>
      <c r="F170" s="134" t="s">
        <v>26</v>
      </c>
      <c r="G170" s="135"/>
      <c r="H170" s="135"/>
      <c r="I170" s="135">
        <f>'SO 02_1 D.1.02.4h_1 Pol'!G44</f>
        <v>0</v>
      </c>
      <c r="J170" s="132" t="str">
        <f>IF(I214=0,"",I170/I214*100)</f>
        <v/>
      </c>
    </row>
    <row r="171" spans="1:10" ht="36.75" customHeight="1" x14ac:dyDescent="0.2">
      <c r="A171" s="123"/>
      <c r="B171" s="128" t="s">
        <v>243</v>
      </c>
      <c r="C171" s="190" t="s">
        <v>223</v>
      </c>
      <c r="D171" s="191"/>
      <c r="E171" s="191"/>
      <c r="F171" s="134" t="s">
        <v>26</v>
      </c>
      <c r="G171" s="135"/>
      <c r="H171" s="135"/>
      <c r="I171" s="135">
        <f>'SO 02_2 D.1.02.4h_2 Pol'!G40+'SO 02_3 D.1.02.4h_3 Pol'!G40</f>
        <v>0</v>
      </c>
      <c r="J171" s="132" t="str">
        <f>IF(I214=0,"",I171/I214*100)</f>
        <v/>
      </c>
    </row>
    <row r="172" spans="1:10" ht="36.75" customHeight="1" x14ac:dyDescent="0.2">
      <c r="A172" s="123"/>
      <c r="B172" s="128" t="s">
        <v>244</v>
      </c>
      <c r="C172" s="190" t="s">
        <v>235</v>
      </c>
      <c r="D172" s="191"/>
      <c r="E172" s="191"/>
      <c r="F172" s="134" t="s">
        <v>26</v>
      </c>
      <c r="G172" s="135"/>
      <c r="H172" s="135"/>
      <c r="I172" s="135">
        <f>'SO 02_2 D.1.02.4d_2 Pol'!G38</f>
        <v>0</v>
      </c>
      <c r="J172" s="132" t="str">
        <f>IF(I214=0,"",I172/I214*100)</f>
        <v/>
      </c>
    </row>
    <row r="173" spans="1:10" ht="36.75" customHeight="1" x14ac:dyDescent="0.2">
      <c r="A173" s="123"/>
      <c r="B173" s="128" t="s">
        <v>245</v>
      </c>
      <c r="C173" s="190" t="s">
        <v>246</v>
      </c>
      <c r="D173" s="191"/>
      <c r="E173" s="191"/>
      <c r="F173" s="134" t="s">
        <v>26</v>
      </c>
      <c r="G173" s="135"/>
      <c r="H173" s="135"/>
      <c r="I173" s="135">
        <f>'SO 02_2 D.1.02.4h_2 Pol'!G47</f>
        <v>0</v>
      </c>
      <c r="J173" s="132" t="str">
        <f>IF(I214=0,"",I173/I214*100)</f>
        <v/>
      </c>
    </row>
    <row r="174" spans="1:10" ht="36.75" customHeight="1" x14ac:dyDescent="0.2">
      <c r="A174" s="123"/>
      <c r="B174" s="128" t="s">
        <v>245</v>
      </c>
      <c r="C174" s="190" t="s">
        <v>247</v>
      </c>
      <c r="D174" s="191"/>
      <c r="E174" s="191"/>
      <c r="F174" s="134" t="s">
        <v>26</v>
      </c>
      <c r="G174" s="135"/>
      <c r="H174" s="135"/>
      <c r="I174" s="135">
        <f>'SO 02_2 D.1.02.4d_2 Pol'!G43</f>
        <v>0</v>
      </c>
      <c r="J174" s="132" t="str">
        <f>IF(I214=0,"",I174/I214*100)</f>
        <v/>
      </c>
    </row>
    <row r="175" spans="1:10" ht="36.75" customHeight="1" x14ac:dyDescent="0.2">
      <c r="A175" s="123"/>
      <c r="B175" s="128" t="s">
        <v>248</v>
      </c>
      <c r="C175" s="190" t="s">
        <v>246</v>
      </c>
      <c r="D175" s="191"/>
      <c r="E175" s="191"/>
      <c r="F175" s="134" t="s">
        <v>26</v>
      </c>
      <c r="G175" s="135"/>
      <c r="H175" s="135"/>
      <c r="I175" s="135">
        <f>'SO 02_3 D.1.02.4h_3 Pol'!G49</f>
        <v>0</v>
      </c>
      <c r="J175" s="132" t="str">
        <f>IF(I214=0,"",I175/I214*100)</f>
        <v/>
      </c>
    </row>
    <row r="176" spans="1:10" ht="36.75" customHeight="1" x14ac:dyDescent="0.2">
      <c r="A176" s="123"/>
      <c r="B176" s="128" t="s">
        <v>248</v>
      </c>
      <c r="C176" s="190" t="s">
        <v>223</v>
      </c>
      <c r="D176" s="191"/>
      <c r="E176" s="191"/>
      <c r="F176" s="134" t="s">
        <v>26</v>
      </c>
      <c r="G176" s="135"/>
      <c r="H176" s="135"/>
      <c r="I176" s="135">
        <f>'SO 02_1 D.1.02.4h_1 Pol'!G55</f>
        <v>0</v>
      </c>
      <c r="J176" s="132" t="str">
        <f>IF(I214=0,"",I176/I214*100)</f>
        <v/>
      </c>
    </row>
    <row r="177" spans="1:10" ht="36.75" customHeight="1" x14ac:dyDescent="0.2">
      <c r="A177" s="123"/>
      <c r="B177" s="128" t="s">
        <v>249</v>
      </c>
      <c r="C177" s="190" t="s">
        <v>235</v>
      </c>
      <c r="D177" s="191"/>
      <c r="E177" s="191"/>
      <c r="F177" s="134" t="s">
        <v>26</v>
      </c>
      <c r="G177" s="135"/>
      <c r="H177" s="135"/>
      <c r="I177" s="135">
        <f>'SO 02_3 D.1.02.4d_3 Pol'!G48</f>
        <v>0</v>
      </c>
      <c r="J177" s="132" t="str">
        <f>IF(I214=0,"",I177/I214*100)</f>
        <v/>
      </c>
    </row>
    <row r="178" spans="1:10" ht="36.75" customHeight="1" x14ac:dyDescent="0.2">
      <c r="A178" s="123"/>
      <c r="B178" s="128" t="s">
        <v>250</v>
      </c>
      <c r="C178" s="190" t="s">
        <v>251</v>
      </c>
      <c r="D178" s="191"/>
      <c r="E178" s="191"/>
      <c r="F178" s="134" t="s">
        <v>26</v>
      </c>
      <c r="G178" s="135"/>
      <c r="H178" s="135"/>
      <c r="I178" s="135">
        <f>'SO 02_2 D.1.02.4d_2 Pol'!G50</f>
        <v>0</v>
      </c>
      <c r="J178" s="132" t="str">
        <f>IF(I214=0,"",I178/I214*100)</f>
        <v/>
      </c>
    </row>
    <row r="179" spans="1:10" ht="36.75" customHeight="1" x14ac:dyDescent="0.2">
      <c r="A179" s="123"/>
      <c r="B179" s="128" t="s">
        <v>252</v>
      </c>
      <c r="C179" s="190" t="s">
        <v>253</v>
      </c>
      <c r="D179" s="191"/>
      <c r="E179" s="191"/>
      <c r="F179" s="134" t="s">
        <v>26</v>
      </c>
      <c r="G179" s="135"/>
      <c r="H179" s="135"/>
      <c r="I179" s="135">
        <f>'SO 02_1 D.1.02.4e_1 Pol'!G161</f>
        <v>0</v>
      </c>
      <c r="J179" s="132" t="str">
        <f>IF(I214=0,"",I179/I214*100)</f>
        <v/>
      </c>
    </row>
    <row r="180" spans="1:10" ht="36.75" customHeight="1" x14ac:dyDescent="0.2">
      <c r="A180" s="123"/>
      <c r="B180" s="128" t="s">
        <v>252</v>
      </c>
      <c r="C180" s="190" t="s">
        <v>240</v>
      </c>
      <c r="D180" s="191"/>
      <c r="E180" s="191"/>
      <c r="F180" s="134" t="s">
        <v>26</v>
      </c>
      <c r="G180" s="135"/>
      <c r="H180" s="135"/>
      <c r="I180" s="135">
        <f>'SO 02_3 D.1.02.4e_3 Pol'!G211</f>
        <v>0</v>
      </c>
      <c r="J180" s="132" t="str">
        <f>IF(I214=0,"",I180/I214*100)</f>
        <v/>
      </c>
    </row>
    <row r="181" spans="1:10" ht="36.75" customHeight="1" x14ac:dyDescent="0.2">
      <c r="A181" s="123"/>
      <c r="B181" s="128" t="s">
        <v>252</v>
      </c>
      <c r="C181" s="190" t="s">
        <v>254</v>
      </c>
      <c r="D181" s="191"/>
      <c r="E181" s="191"/>
      <c r="F181" s="134" t="s">
        <v>26</v>
      </c>
      <c r="G181" s="135"/>
      <c r="H181" s="135"/>
      <c r="I181" s="135">
        <f>'SO 02_2 D.1.02.4e_2 Pol'!G71</f>
        <v>0</v>
      </c>
      <c r="J181" s="132" t="str">
        <f>IF(I214=0,"",I181/I214*100)</f>
        <v/>
      </c>
    </row>
    <row r="182" spans="1:10" ht="36.75" customHeight="1" x14ac:dyDescent="0.2">
      <c r="A182" s="123"/>
      <c r="B182" s="128" t="s">
        <v>255</v>
      </c>
      <c r="C182" s="190" t="s">
        <v>256</v>
      </c>
      <c r="D182" s="191"/>
      <c r="E182" s="191"/>
      <c r="F182" s="134" t="s">
        <v>26</v>
      </c>
      <c r="G182" s="135"/>
      <c r="H182" s="135"/>
      <c r="I182" s="135">
        <f>'SO 02_3 D.1.02.4f_3 Pol'!G130</f>
        <v>0</v>
      </c>
      <c r="J182" s="132" t="str">
        <f>IF(I214=0,"",I182/I214*100)</f>
        <v/>
      </c>
    </row>
    <row r="183" spans="1:10" ht="36.75" customHeight="1" x14ac:dyDescent="0.2">
      <c r="A183" s="123"/>
      <c r="B183" s="128" t="s">
        <v>257</v>
      </c>
      <c r="C183" s="190" t="s">
        <v>247</v>
      </c>
      <c r="D183" s="191"/>
      <c r="E183" s="191"/>
      <c r="F183" s="134" t="s">
        <v>26</v>
      </c>
      <c r="G183" s="135"/>
      <c r="H183" s="135"/>
      <c r="I183" s="135">
        <f>'SO 02_3 D.1.02.4d_3 Pol'!G53</f>
        <v>0</v>
      </c>
      <c r="J183" s="132" t="str">
        <f>IF(I214=0,"",I183/I214*100)</f>
        <v/>
      </c>
    </row>
    <row r="184" spans="1:10" ht="36.75" customHeight="1" x14ac:dyDescent="0.2">
      <c r="A184" s="123"/>
      <c r="B184" s="128" t="s">
        <v>258</v>
      </c>
      <c r="C184" s="190" t="s">
        <v>259</v>
      </c>
      <c r="D184" s="191"/>
      <c r="E184" s="191"/>
      <c r="F184" s="134" t="s">
        <v>26</v>
      </c>
      <c r="G184" s="135"/>
      <c r="H184" s="135"/>
      <c r="I184" s="135">
        <f>'SO 02_2 D.1.02.4d_2 Pol'!G53</f>
        <v>0</v>
      </c>
      <c r="J184" s="132" t="str">
        <f>IF(I214=0,"",I184/I214*100)</f>
        <v/>
      </c>
    </row>
    <row r="185" spans="1:10" ht="36.75" customHeight="1" x14ac:dyDescent="0.2">
      <c r="A185" s="123"/>
      <c r="B185" s="128" t="s">
        <v>260</v>
      </c>
      <c r="C185" s="190" t="s">
        <v>246</v>
      </c>
      <c r="D185" s="191"/>
      <c r="E185" s="191"/>
      <c r="F185" s="134" t="s">
        <v>26</v>
      </c>
      <c r="G185" s="135"/>
      <c r="H185" s="135"/>
      <c r="I185" s="135">
        <f>'SO 02_1 D.1.02.4h_1 Pol'!G64</f>
        <v>0</v>
      </c>
      <c r="J185" s="132" t="str">
        <f>IF(I214=0,"",I185/I214*100)</f>
        <v/>
      </c>
    </row>
    <row r="186" spans="1:10" ht="36.75" customHeight="1" x14ac:dyDescent="0.2">
      <c r="A186" s="123"/>
      <c r="B186" s="128" t="s">
        <v>261</v>
      </c>
      <c r="C186" s="190" t="s">
        <v>251</v>
      </c>
      <c r="D186" s="191"/>
      <c r="E186" s="191"/>
      <c r="F186" s="134" t="s">
        <v>26</v>
      </c>
      <c r="G186" s="135"/>
      <c r="H186" s="135"/>
      <c r="I186" s="135">
        <f>'SO 02_3 D.1.02.4d_3 Pol'!G60</f>
        <v>0</v>
      </c>
      <c r="J186" s="132" t="str">
        <f>IF(I214=0,"",I186/I214*100)</f>
        <v/>
      </c>
    </row>
    <row r="187" spans="1:10" ht="36.75" customHeight="1" x14ac:dyDescent="0.2">
      <c r="A187" s="123"/>
      <c r="B187" s="128" t="s">
        <v>262</v>
      </c>
      <c r="C187" s="190" t="s">
        <v>246</v>
      </c>
      <c r="D187" s="191"/>
      <c r="E187" s="191"/>
      <c r="F187" s="134" t="s">
        <v>26</v>
      </c>
      <c r="G187" s="135"/>
      <c r="H187" s="135"/>
      <c r="I187" s="135">
        <f>'SO 02_2 D.1.02.4d_2 Pol'!G60</f>
        <v>0</v>
      </c>
      <c r="J187" s="132" t="str">
        <f>IF(I214=0,"",I187/I214*100)</f>
        <v/>
      </c>
    </row>
    <row r="188" spans="1:10" ht="36.75" customHeight="1" x14ac:dyDescent="0.2">
      <c r="A188" s="123"/>
      <c r="B188" s="128" t="s">
        <v>262</v>
      </c>
      <c r="C188" s="190" t="s">
        <v>235</v>
      </c>
      <c r="D188" s="191"/>
      <c r="E188" s="191"/>
      <c r="F188" s="134" t="s">
        <v>26</v>
      </c>
      <c r="G188" s="135"/>
      <c r="H188" s="135"/>
      <c r="I188" s="135">
        <f>'SO 02_1 D.1.02.4d_1 Pol'!G58</f>
        <v>0</v>
      </c>
      <c r="J188" s="132" t="str">
        <f>IF(I214=0,"",I188/I214*100)</f>
        <v/>
      </c>
    </row>
    <row r="189" spans="1:10" ht="36.75" customHeight="1" x14ac:dyDescent="0.2">
      <c r="A189" s="123"/>
      <c r="B189" s="128" t="s">
        <v>262</v>
      </c>
      <c r="C189" s="190" t="s">
        <v>263</v>
      </c>
      <c r="D189" s="191"/>
      <c r="E189" s="191"/>
      <c r="F189" s="134" t="s">
        <v>26</v>
      </c>
      <c r="G189" s="135"/>
      <c r="H189" s="135"/>
      <c r="I189" s="135">
        <f>'SO 02_3 D.1.02.4d_3 Pol'!G63</f>
        <v>0</v>
      </c>
      <c r="J189" s="132" t="str">
        <f>IF(I214=0,"",I189/I214*100)</f>
        <v/>
      </c>
    </row>
    <row r="190" spans="1:10" ht="36.75" customHeight="1" x14ac:dyDescent="0.2">
      <c r="A190" s="123"/>
      <c r="B190" s="128" t="s">
        <v>264</v>
      </c>
      <c r="C190" s="190" t="s">
        <v>247</v>
      </c>
      <c r="D190" s="191"/>
      <c r="E190" s="191"/>
      <c r="F190" s="134" t="s">
        <v>26</v>
      </c>
      <c r="G190" s="135"/>
      <c r="H190" s="135"/>
      <c r="I190" s="135">
        <f>'SO 02_1 D.1.02.4d_1 Pol'!G63</f>
        <v>0</v>
      </c>
      <c r="J190" s="132" t="str">
        <f>IF(I214=0,"",I190/I214*100)</f>
        <v/>
      </c>
    </row>
    <row r="191" spans="1:10" ht="36.75" customHeight="1" x14ac:dyDescent="0.2">
      <c r="A191" s="123"/>
      <c r="B191" s="128" t="s">
        <v>265</v>
      </c>
      <c r="C191" s="190" t="s">
        <v>253</v>
      </c>
      <c r="D191" s="191"/>
      <c r="E191" s="191"/>
      <c r="F191" s="134" t="s">
        <v>26</v>
      </c>
      <c r="G191" s="135"/>
      <c r="H191" s="135"/>
      <c r="I191" s="135">
        <f>'SO 02_3 D.1.02.4e_3 Pol'!G218</f>
        <v>0</v>
      </c>
      <c r="J191" s="132" t="str">
        <f>IF(I214=0,"",I191/I214*100)</f>
        <v/>
      </c>
    </row>
    <row r="192" spans="1:10" ht="36.75" customHeight="1" x14ac:dyDescent="0.2">
      <c r="A192" s="123"/>
      <c r="B192" s="128" t="s">
        <v>265</v>
      </c>
      <c r="C192" s="190" t="s">
        <v>233</v>
      </c>
      <c r="D192" s="191"/>
      <c r="E192" s="191"/>
      <c r="F192" s="134" t="s">
        <v>26</v>
      </c>
      <c r="G192" s="135"/>
      <c r="H192" s="135"/>
      <c r="I192" s="135">
        <f>'SO 02_1 D.1.02.4e_1 Pol'!G167</f>
        <v>0</v>
      </c>
      <c r="J192" s="132" t="str">
        <f>IF(I214=0,"",I192/I214*100)</f>
        <v/>
      </c>
    </row>
    <row r="193" spans="1:10" ht="36.75" customHeight="1" x14ac:dyDescent="0.2">
      <c r="A193" s="123"/>
      <c r="B193" s="128" t="s">
        <v>266</v>
      </c>
      <c r="C193" s="190" t="s">
        <v>267</v>
      </c>
      <c r="D193" s="191"/>
      <c r="E193" s="191"/>
      <c r="F193" s="134" t="s">
        <v>26</v>
      </c>
      <c r="G193" s="135"/>
      <c r="H193" s="135"/>
      <c r="I193" s="135">
        <f>'SO 02_3 D.1.02.4f_3 Pol'!G133</f>
        <v>0</v>
      </c>
      <c r="J193" s="132" t="str">
        <f>IF(I214=0,"",I193/I214*100)</f>
        <v/>
      </c>
    </row>
    <row r="194" spans="1:10" ht="36.75" customHeight="1" x14ac:dyDescent="0.2">
      <c r="A194" s="123"/>
      <c r="B194" s="128" t="s">
        <v>268</v>
      </c>
      <c r="C194" s="190" t="s">
        <v>246</v>
      </c>
      <c r="D194" s="191"/>
      <c r="E194" s="191"/>
      <c r="F194" s="134" t="s">
        <v>26</v>
      </c>
      <c r="G194" s="135"/>
      <c r="H194" s="135"/>
      <c r="I194" s="135">
        <f>'SO 02_3 D.1.02.4d_3 Pol'!G72</f>
        <v>0</v>
      </c>
      <c r="J194" s="132" t="str">
        <f>IF(I214=0,"",I194/I214*100)</f>
        <v/>
      </c>
    </row>
    <row r="195" spans="1:10" ht="36.75" customHeight="1" x14ac:dyDescent="0.2">
      <c r="A195" s="123"/>
      <c r="B195" s="128" t="s">
        <v>269</v>
      </c>
      <c r="C195" s="190" t="s">
        <v>251</v>
      </c>
      <c r="D195" s="191"/>
      <c r="E195" s="191"/>
      <c r="F195" s="134" t="s">
        <v>26</v>
      </c>
      <c r="G195" s="135"/>
      <c r="H195" s="135"/>
      <c r="I195" s="135">
        <f>'SO 02_1 D.1.02.4d_1 Pol'!G70</f>
        <v>0</v>
      </c>
      <c r="J195" s="132" t="str">
        <f>IF(I214=0,"",I195/I214*100)</f>
        <v/>
      </c>
    </row>
    <row r="196" spans="1:10" ht="36.75" customHeight="1" x14ac:dyDescent="0.2">
      <c r="A196" s="123"/>
      <c r="B196" s="128" t="s">
        <v>270</v>
      </c>
      <c r="C196" s="190" t="s">
        <v>259</v>
      </c>
      <c r="D196" s="191"/>
      <c r="E196" s="191"/>
      <c r="F196" s="134" t="s">
        <v>26</v>
      </c>
      <c r="G196" s="135"/>
      <c r="H196" s="135"/>
      <c r="I196" s="135">
        <f>'SO 02_1 D.1.02.4d_1 Pol'!G73</f>
        <v>0</v>
      </c>
      <c r="J196" s="132" t="str">
        <f>IF(I214=0,"",I196/I214*100)</f>
        <v/>
      </c>
    </row>
    <row r="197" spans="1:10" ht="36.75" customHeight="1" x14ac:dyDescent="0.2">
      <c r="A197" s="123"/>
      <c r="B197" s="128" t="s">
        <v>271</v>
      </c>
      <c r="C197" s="190" t="s">
        <v>272</v>
      </c>
      <c r="D197" s="191"/>
      <c r="E197" s="191"/>
      <c r="F197" s="134" t="s">
        <v>26</v>
      </c>
      <c r="G197" s="135"/>
      <c r="H197" s="135"/>
      <c r="I197" s="135">
        <f>'SO 02_1 D.1.02.4d_1 Pol'!G80+'SO 02_3 D.1.02.4d_3 Pol'!G85</f>
        <v>0</v>
      </c>
      <c r="J197" s="132" t="str">
        <f>IF(I214=0,"",I197/I214*100)</f>
        <v/>
      </c>
    </row>
    <row r="198" spans="1:10" ht="36.75" customHeight="1" x14ac:dyDescent="0.2">
      <c r="A198" s="123"/>
      <c r="B198" s="128" t="s">
        <v>271</v>
      </c>
      <c r="C198" s="190" t="s">
        <v>233</v>
      </c>
      <c r="D198" s="191"/>
      <c r="E198" s="191"/>
      <c r="F198" s="134" t="s">
        <v>26</v>
      </c>
      <c r="G198" s="135"/>
      <c r="H198" s="135"/>
      <c r="I198" s="135">
        <f>'SO 02_3 D.1.02.4e_3 Pol'!G224</f>
        <v>0</v>
      </c>
      <c r="J198" s="132" t="str">
        <f>IF(I214=0,"",I198/I214*100)</f>
        <v/>
      </c>
    </row>
    <row r="199" spans="1:10" ht="36.75" customHeight="1" x14ac:dyDescent="0.2">
      <c r="A199" s="123"/>
      <c r="B199" s="128" t="s">
        <v>273</v>
      </c>
      <c r="C199" s="190" t="s">
        <v>246</v>
      </c>
      <c r="D199" s="191"/>
      <c r="E199" s="191"/>
      <c r="F199" s="134" t="s">
        <v>26</v>
      </c>
      <c r="G199" s="135"/>
      <c r="H199" s="135"/>
      <c r="I199" s="135">
        <f>'SO 02_1 D.1.02.4d_1 Pol'!G83</f>
        <v>0</v>
      </c>
      <c r="J199" s="132" t="str">
        <f>IF(I214=0,"",I199/I214*100)</f>
        <v/>
      </c>
    </row>
    <row r="200" spans="1:10" ht="36.75" customHeight="1" x14ac:dyDescent="0.2">
      <c r="A200" s="123"/>
      <c r="B200" s="128" t="s">
        <v>274</v>
      </c>
      <c r="C200" s="190" t="s">
        <v>272</v>
      </c>
      <c r="D200" s="191"/>
      <c r="E200" s="191"/>
      <c r="F200" s="134" t="s">
        <v>26</v>
      </c>
      <c r="G200" s="135"/>
      <c r="H200" s="135"/>
      <c r="I200" s="135">
        <f>'SO 02_2 D.1.02.4d_2 Pol'!G73</f>
        <v>0</v>
      </c>
      <c r="J200" s="132" t="str">
        <f>IF(I214=0,"",I200/I214*100)</f>
        <v/>
      </c>
    </row>
    <row r="201" spans="1:10" ht="36.75" customHeight="1" x14ac:dyDescent="0.2">
      <c r="A201" s="123"/>
      <c r="B201" s="128" t="s">
        <v>274</v>
      </c>
      <c r="C201" s="190" t="s">
        <v>223</v>
      </c>
      <c r="D201" s="191"/>
      <c r="E201" s="191"/>
      <c r="F201" s="134" t="s">
        <v>26</v>
      </c>
      <c r="G201" s="135"/>
      <c r="H201" s="135"/>
      <c r="I201" s="135">
        <f>'SO 02_2 D.1.02.4h_2 Pol'!G56+'SO 02_3 D.1.02.4h_3 Pol'!G60</f>
        <v>0</v>
      </c>
      <c r="J201" s="132" t="str">
        <f>IF(I214=0,"",I201/I214*100)</f>
        <v/>
      </c>
    </row>
    <row r="202" spans="1:10" ht="36.75" customHeight="1" x14ac:dyDescent="0.2">
      <c r="A202" s="123"/>
      <c r="B202" s="128" t="s">
        <v>274</v>
      </c>
      <c r="C202" s="190" t="s">
        <v>254</v>
      </c>
      <c r="D202" s="191"/>
      <c r="E202" s="191"/>
      <c r="F202" s="134" t="s">
        <v>26</v>
      </c>
      <c r="G202" s="135"/>
      <c r="H202" s="135"/>
      <c r="I202" s="135">
        <f>'SO 02_1 D.1.02.4e_1 Pol'!G194</f>
        <v>0</v>
      </c>
      <c r="J202" s="132" t="str">
        <f>IF(I214=0,"",I202/I214*100)</f>
        <v/>
      </c>
    </row>
    <row r="203" spans="1:10" ht="36.75" customHeight="1" x14ac:dyDescent="0.2">
      <c r="A203" s="123"/>
      <c r="B203" s="128" t="s">
        <v>275</v>
      </c>
      <c r="C203" s="190" t="s">
        <v>276</v>
      </c>
      <c r="D203" s="191"/>
      <c r="E203" s="191"/>
      <c r="F203" s="134" t="s">
        <v>26</v>
      </c>
      <c r="G203" s="135"/>
      <c r="H203" s="135"/>
      <c r="I203" s="135">
        <f>'SO 02_1 D.1.02.4d_1 Pol'!G96+'SO 02_3 D.1.02.4d_3 Pol'!G88</f>
        <v>0</v>
      </c>
      <c r="J203" s="132" t="str">
        <f>IF(I214=0,"",I203/I214*100)</f>
        <v/>
      </c>
    </row>
    <row r="204" spans="1:10" ht="36.75" customHeight="1" x14ac:dyDescent="0.2">
      <c r="A204" s="123"/>
      <c r="B204" s="128" t="s">
        <v>275</v>
      </c>
      <c r="C204" s="190" t="s">
        <v>254</v>
      </c>
      <c r="D204" s="191"/>
      <c r="E204" s="191"/>
      <c r="F204" s="134" t="s">
        <v>26</v>
      </c>
      <c r="G204" s="135"/>
      <c r="H204" s="135"/>
      <c r="I204" s="135">
        <f>'SO 02_3 D.1.02.4e_3 Pol'!G261</f>
        <v>0</v>
      </c>
      <c r="J204" s="132" t="str">
        <f>IF(I214=0,"",I204/I214*100)</f>
        <v/>
      </c>
    </row>
    <row r="205" spans="1:10" ht="36.75" customHeight="1" x14ac:dyDescent="0.2">
      <c r="A205" s="123"/>
      <c r="B205" s="128" t="s">
        <v>277</v>
      </c>
      <c r="C205" s="190" t="s">
        <v>276</v>
      </c>
      <c r="D205" s="191"/>
      <c r="E205" s="191"/>
      <c r="F205" s="134" t="s">
        <v>26</v>
      </c>
      <c r="G205" s="135"/>
      <c r="H205" s="135"/>
      <c r="I205" s="135">
        <f>'SO 02_2 D.1.02.4d_2 Pol'!G76</f>
        <v>0</v>
      </c>
      <c r="J205" s="132" t="str">
        <f>IF(I214=0,"",I205/I214*100)</f>
        <v/>
      </c>
    </row>
    <row r="206" spans="1:10" ht="36.75" customHeight="1" x14ac:dyDescent="0.2">
      <c r="A206" s="123"/>
      <c r="B206" s="128" t="s">
        <v>278</v>
      </c>
      <c r="C206" s="190" t="s">
        <v>142</v>
      </c>
      <c r="D206" s="191"/>
      <c r="E206" s="191"/>
      <c r="F206" s="134" t="s">
        <v>26</v>
      </c>
      <c r="G206" s="135"/>
      <c r="H206" s="135"/>
      <c r="I206" s="135">
        <f>'SO 02_1 D.1.02.4c_1 Pol'!G8+'SO 02_3 D.1.02.4c_3 Pol'!G8</f>
        <v>0</v>
      </c>
      <c r="J206" s="132" t="str">
        <f>IF(I214=0,"",I206/I214*100)</f>
        <v/>
      </c>
    </row>
    <row r="207" spans="1:10" ht="36.75" customHeight="1" x14ac:dyDescent="0.2">
      <c r="A207" s="123"/>
      <c r="B207" s="128" t="s">
        <v>279</v>
      </c>
      <c r="C207" s="190" t="s">
        <v>280</v>
      </c>
      <c r="D207" s="191"/>
      <c r="E207" s="191"/>
      <c r="F207" s="134" t="s">
        <v>26</v>
      </c>
      <c r="G207" s="135"/>
      <c r="H207" s="135"/>
      <c r="I207" s="135">
        <f>'SO 02_3 D.1.02.4g_3 Pol'!G8</f>
        <v>0</v>
      </c>
      <c r="J207" s="132" t="str">
        <f>IF(I214=0,"",I207/I214*100)</f>
        <v/>
      </c>
    </row>
    <row r="208" spans="1:10" ht="36.75" customHeight="1" x14ac:dyDescent="0.2">
      <c r="A208" s="123"/>
      <c r="B208" s="128" t="s">
        <v>281</v>
      </c>
      <c r="C208" s="190" t="s">
        <v>282</v>
      </c>
      <c r="D208" s="191"/>
      <c r="E208" s="191"/>
      <c r="F208" s="134" t="s">
        <v>26</v>
      </c>
      <c r="G208" s="135"/>
      <c r="H208" s="135"/>
      <c r="I208" s="135">
        <f>'SO 02_3 D.1.02.4g_3 Pol'!G77</f>
        <v>0</v>
      </c>
      <c r="J208" s="132" t="str">
        <f>IF(I214=0,"",I208/I214*100)</f>
        <v/>
      </c>
    </row>
    <row r="209" spans="1:10" ht="36.75" customHeight="1" x14ac:dyDescent="0.2">
      <c r="A209" s="123"/>
      <c r="B209" s="128" t="s">
        <v>283</v>
      </c>
      <c r="C209" s="190" t="s">
        <v>284</v>
      </c>
      <c r="D209" s="191"/>
      <c r="E209" s="191"/>
      <c r="F209" s="134" t="s">
        <v>26</v>
      </c>
      <c r="G209" s="135"/>
      <c r="H209" s="135"/>
      <c r="I209" s="135">
        <f>'SO 02_3 D.1.02.4g_3 Pol'!G110</f>
        <v>0</v>
      </c>
      <c r="J209" s="132" t="str">
        <f>IF(I214=0,"",I209/I214*100)</f>
        <v/>
      </c>
    </row>
    <row r="210" spans="1:10" ht="36.75" customHeight="1" x14ac:dyDescent="0.2">
      <c r="A210" s="123"/>
      <c r="B210" s="128" t="s">
        <v>285</v>
      </c>
      <c r="C210" s="190" t="s">
        <v>286</v>
      </c>
      <c r="D210" s="191"/>
      <c r="E210" s="191"/>
      <c r="F210" s="134" t="s">
        <v>26</v>
      </c>
      <c r="G210" s="135"/>
      <c r="H210" s="135"/>
      <c r="I210" s="135">
        <f>'SO 02_1 D.1.02.4e_1 Pol'!G8+'SO 02_2 D.1.02.4e_2 Pol'!G8+'SO 02_3 D.1.02.4e_3 Pol'!G8</f>
        <v>0</v>
      </c>
      <c r="J210" s="132" t="str">
        <f>IF(I214=0,"",I210/I214*100)</f>
        <v/>
      </c>
    </row>
    <row r="211" spans="1:10" ht="36.75" customHeight="1" x14ac:dyDescent="0.2">
      <c r="A211" s="123"/>
      <c r="B211" s="128" t="s">
        <v>287</v>
      </c>
      <c r="C211" s="190" t="s">
        <v>288</v>
      </c>
      <c r="D211" s="191"/>
      <c r="E211" s="191"/>
      <c r="F211" s="134" t="s">
        <v>289</v>
      </c>
      <c r="G211" s="135"/>
      <c r="H211" s="135"/>
      <c r="I211" s="135">
        <f>'SO 02_1 D.1.02.1 Pol'!G984+'SO 02_2 D.1.02.2 Pol'!G722+'SO 02_3 D.1.02.3 Pol'!G1015</f>
        <v>0</v>
      </c>
      <c r="J211" s="132" t="str">
        <f>IF(I214=0,"",I211/I214*100)</f>
        <v/>
      </c>
    </row>
    <row r="212" spans="1:10" ht="36.75" customHeight="1" x14ac:dyDescent="0.2">
      <c r="A212" s="123"/>
      <c r="B212" s="128" t="s">
        <v>290</v>
      </c>
      <c r="C212" s="190" t="s">
        <v>27</v>
      </c>
      <c r="D212" s="191"/>
      <c r="E212" s="191"/>
      <c r="F212" s="134" t="s">
        <v>290</v>
      </c>
      <c r="G212" s="135"/>
      <c r="H212" s="135"/>
      <c r="I212" s="135">
        <f>'SO 02_1 00 Pol'!G8+'SO 02_2 00 Pol'!G8+'SO 02_3 00 Pol'!G8</f>
        <v>0</v>
      </c>
      <c r="J212" s="132" t="str">
        <f>IF(I214=0,"",I212/I214*100)</f>
        <v/>
      </c>
    </row>
    <row r="213" spans="1:10" ht="36.75" customHeight="1" x14ac:dyDescent="0.2">
      <c r="A213" s="123"/>
      <c r="B213" s="128" t="s">
        <v>291</v>
      </c>
      <c r="C213" s="190" t="s">
        <v>28</v>
      </c>
      <c r="D213" s="191"/>
      <c r="E213" s="191"/>
      <c r="F213" s="134" t="s">
        <v>291</v>
      </c>
      <c r="G213" s="135"/>
      <c r="H213" s="135"/>
      <c r="I213" s="135">
        <f>'SO 02_1 00 Pol'!G39+'SO 02_2 00 Pol'!G39+'SO 02_3 00 Pol'!G39</f>
        <v>0</v>
      </c>
      <c r="J213" s="132" t="str">
        <f>IF(I214=0,"",I213/I214*100)</f>
        <v/>
      </c>
    </row>
    <row r="214" spans="1:10" ht="25.5" customHeight="1" x14ac:dyDescent="0.2">
      <c r="A214" s="124"/>
      <c r="B214" s="129" t="s">
        <v>1</v>
      </c>
      <c r="C214" s="130"/>
      <c r="D214" s="131"/>
      <c r="E214" s="131"/>
      <c r="F214" s="136"/>
      <c r="G214" s="137"/>
      <c r="H214" s="137"/>
      <c r="I214" s="137">
        <f>SUM(I111:I213)</f>
        <v>0</v>
      </c>
      <c r="J214" s="133">
        <f>SUM(J111:J213)</f>
        <v>0</v>
      </c>
    </row>
    <row r="215" spans="1:10" x14ac:dyDescent="0.2">
      <c r="F215" s="86"/>
      <c r="G215" s="86"/>
      <c r="H215" s="86"/>
      <c r="I215" s="86"/>
      <c r="J215" s="87"/>
    </row>
    <row r="216" spans="1:10" x14ac:dyDescent="0.2">
      <c r="F216" s="86"/>
      <c r="G216" s="86"/>
      <c r="H216" s="86"/>
      <c r="I216" s="86"/>
      <c r="J216" s="87"/>
    </row>
    <row r="217" spans="1:10" x14ac:dyDescent="0.2">
      <c r="F217" s="86"/>
      <c r="G217" s="86"/>
      <c r="H217" s="86"/>
      <c r="I217" s="86"/>
      <c r="J217" s="87"/>
    </row>
  </sheetData>
  <sheetProtection password="E0C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7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69:E69"/>
    <mergeCell ref="C70:E70"/>
    <mergeCell ref="C71:E71"/>
    <mergeCell ref="B72:E72"/>
    <mergeCell ref="C111:E111"/>
    <mergeCell ref="C64:E64"/>
    <mergeCell ref="C65:E65"/>
    <mergeCell ref="C66:E66"/>
    <mergeCell ref="C67:E67"/>
    <mergeCell ref="C68:E68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47:E147"/>
    <mergeCell ref="C148:E148"/>
    <mergeCell ref="C149:E149"/>
    <mergeCell ref="C150:E150"/>
    <mergeCell ref="C151:E151"/>
    <mergeCell ref="C142:E142"/>
    <mergeCell ref="C143:E143"/>
    <mergeCell ref="C144:E144"/>
    <mergeCell ref="C145:E145"/>
    <mergeCell ref="C146:E146"/>
    <mergeCell ref="C157:E157"/>
    <mergeCell ref="C158:E158"/>
    <mergeCell ref="C159:E159"/>
    <mergeCell ref="C160:E160"/>
    <mergeCell ref="C161:E161"/>
    <mergeCell ref="C152:E152"/>
    <mergeCell ref="C153:E153"/>
    <mergeCell ref="C154:E154"/>
    <mergeCell ref="C155:E155"/>
    <mergeCell ref="C156:E156"/>
    <mergeCell ref="C167:E167"/>
    <mergeCell ref="C168:E168"/>
    <mergeCell ref="C169:E169"/>
    <mergeCell ref="C170:E170"/>
    <mergeCell ref="C171:E171"/>
    <mergeCell ref="C162:E162"/>
    <mergeCell ref="C163:E163"/>
    <mergeCell ref="C164:E164"/>
    <mergeCell ref="C165:E165"/>
    <mergeCell ref="C166:E166"/>
    <mergeCell ref="C177:E177"/>
    <mergeCell ref="C178:E178"/>
    <mergeCell ref="C179:E179"/>
    <mergeCell ref="C180:E180"/>
    <mergeCell ref="C181:E181"/>
    <mergeCell ref="C172:E172"/>
    <mergeCell ref="C173:E173"/>
    <mergeCell ref="C174:E174"/>
    <mergeCell ref="C175:E175"/>
    <mergeCell ref="C176:E176"/>
    <mergeCell ref="C187:E187"/>
    <mergeCell ref="C188:E188"/>
    <mergeCell ref="C189:E189"/>
    <mergeCell ref="C190:E190"/>
    <mergeCell ref="C191:E191"/>
    <mergeCell ref="C182:E182"/>
    <mergeCell ref="C183:E183"/>
    <mergeCell ref="C184:E184"/>
    <mergeCell ref="C185:E185"/>
    <mergeCell ref="C186:E186"/>
    <mergeCell ref="C197:E197"/>
    <mergeCell ref="C198:E198"/>
    <mergeCell ref="C199:E199"/>
    <mergeCell ref="C200:E200"/>
    <mergeCell ref="C201:E201"/>
    <mergeCell ref="C192:E192"/>
    <mergeCell ref="C193:E193"/>
    <mergeCell ref="C194:E194"/>
    <mergeCell ref="C195:E195"/>
    <mergeCell ref="C196:E196"/>
    <mergeCell ref="C212:E212"/>
    <mergeCell ref="C213:E213"/>
    <mergeCell ref="C207:E207"/>
    <mergeCell ref="C208:E208"/>
    <mergeCell ref="C209:E209"/>
    <mergeCell ref="C210:E210"/>
    <mergeCell ref="C211:E211"/>
    <mergeCell ref="C202:E202"/>
    <mergeCell ref="C203:E203"/>
    <mergeCell ref="C204:E204"/>
    <mergeCell ref="C205:E205"/>
    <mergeCell ref="C206:E20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password="E0C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4995"/>
  <sheetViews>
    <sheetView tabSelected="1" workbookViewId="0">
      <pane ySplit="7" topLeftCell="A50" activePane="bottomLeft" state="frozen"/>
      <selection pane="bottomLeft" activeCell="Y72" sqref="Y7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47</v>
      </c>
      <c r="C4" s="257" t="s">
        <v>48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290</v>
      </c>
      <c r="C8" s="183" t="s">
        <v>27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0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320</v>
      </c>
      <c r="C9" s="184" t="s">
        <v>321</v>
      </c>
      <c r="D9" s="175" t="s">
        <v>322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323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325</v>
      </c>
      <c r="Y9" s="147"/>
      <c r="Z9" s="147"/>
      <c r="AA9" s="147"/>
      <c r="AB9" s="147"/>
      <c r="AC9" s="147"/>
      <c r="AD9" s="147"/>
      <c r="AE9" s="147"/>
      <c r="AF9" s="147"/>
      <c r="AG9" s="147" t="s">
        <v>326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51" t="s">
        <v>327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5"/>
      <c r="D11" s="246"/>
      <c r="E11" s="246"/>
      <c r="F11" s="246"/>
      <c r="G11" s="246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329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330</v>
      </c>
      <c r="C12" s="184" t="s">
        <v>331</v>
      </c>
      <c r="D12" s="175" t="s">
        <v>322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323</v>
      </c>
      <c r="T12" s="179" t="s">
        <v>324</v>
      </c>
      <c r="U12" s="158">
        <v>0</v>
      </c>
      <c r="V12" s="158">
        <f>ROUND(E12*U12,2)</f>
        <v>0</v>
      </c>
      <c r="W12" s="158"/>
      <c r="X12" s="158" t="s">
        <v>325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326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51" t="s">
        <v>332</v>
      </c>
      <c r="D13" s="252"/>
      <c r="E13" s="252"/>
      <c r="F13" s="252"/>
      <c r="G13" s="25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5"/>
      <c r="D14" s="246"/>
      <c r="E14" s="246"/>
      <c r="F14" s="246"/>
      <c r="G14" s="24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333</v>
      </c>
      <c r="C15" s="184" t="s">
        <v>334</v>
      </c>
      <c r="D15" s="175" t="s">
        <v>322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323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325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326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1" t="s">
        <v>335</v>
      </c>
      <c r="D16" s="252"/>
      <c r="E16" s="252"/>
      <c r="F16" s="252"/>
      <c r="G16" s="25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5"/>
      <c r="D17" s="246"/>
      <c r="E17" s="246"/>
      <c r="F17" s="246"/>
      <c r="G17" s="24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329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4</v>
      </c>
      <c r="B18" s="174" t="s">
        <v>336</v>
      </c>
      <c r="C18" s="184" t="s">
        <v>337</v>
      </c>
      <c r="D18" s="175" t="s">
        <v>338</v>
      </c>
      <c r="E18" s="176">
        <v>30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323</v>
      </c>
      <c r="T18" s="179" t="s">
        <v>324</v>
      </c>
      <c r="U18" s="158">
        <v>0</v>
      </c>
      <c r="V18" s="158">
        <f>ROUND(E18*U18,2)</f>
        <v>0</v>
      </c>
      <c r="W18" s="158"/>
      <c r="X18" s="158" t="s">
        <v>325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326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51" t="s">
        <v>2578</v>
      </c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0" t="str">
        <f>C19</f>
        <v>Jednání s dotčenými institucemi, s dotčenými orgány státní správy a samosprávy - například zajištění, , dokladů nutných k získání kolaudačního souhlasu, získání kolaudačního souhlasu, povolení a rozhodnutí nutných k ralizací stavby</v>
      </c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47" t="s">
        <v>340</v>
      </c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0" t="str">
        <f>C20</f>
        <v>Součinnost se všemi zúčastněnými stranami - investorem, budoucím uživatelem, projektantem, zástupci,, organizací státní správy, koordinátorem BOZP apod.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7" t="s">
        <v>341</v>
      </c>
      <c r="D21" s="248"/>
      <c r="E21" s="248"/>
      <c r="F21" s="248"/>
      <c r="G21" s="24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5"/>
      <c r="D22" s="246"/>
      <c r="E22" s="246"/>
      <c r="F22" s="246"/>
      <c r="G22" s="24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329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5</v>
      </c>
      <c r="B23" s="174" t="s">
        <v>342</v>
      </c>
      <c r="C23" s="184" t="s">
        <v>343</v>
      </c>
      <c r="D23" s="175" t="s">
        <v>338</v>
      </c>
      <c r="E23" s="176">
        <v>30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344</v>
      </c>
      <c r="T23" s="179" t="s">
        <v>324</v>
      </c>
      <c r="U23" s="158">
        <v>0</v>
      </c>
      <c r="V23" s="158">
        <f>ROUND(E23*U23,2)</f>
        <v>0</v>
      </c>
      <c r="W23" s="158"/>
      <c r="X23" s="158" t="s">
        <v>325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326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1" t="s">
        <v>345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0" t="str">
        <f>C24</f>
        <v>Zpracování harmonogramu stavby včetně průběžné aktualizace, projednání s investorem dle požadavků na provoz areálu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7" t="s">
        <v>346</v>
      </c>
      <c r="D25" s="248"/>
      <c r="E25" s="248"/>
      <c r="F25" s="248"/>
      <c r="G25" s="24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7" t="s">
        <v>347</v>
      </c>
      <c r="D26" s="248"/>
      <c r="E26" s="248"/>
      <c r="F26" s="248"/>
      <c r="G26" s="24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47" t="s">
        <v>348</v>
      </c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0" t="str">
        <f>C27</f>
        <v>Pasportizace území stavby a jejího okolí, zejména stavu příjezdových komunikací staveništní dopravy,, předpokládaných dotčených ploch zasažených realizací stavby, požadavků vlastníků a uživatelů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7" t="s">
        <v>349</v>
      </c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7" t="s">
        <v>350</v>
      </c>
      <c r="D29" s="248"/>
      <c r="E29" s="248"/>
      <c r="F29" s="248"/>
      <c r="G29" s="24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54"/>
      <c r="B30" s="155"/>
      <c r="C30" s="247" t="s">
        <v>351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80" t="str">
        <f>C30</f>
        <v>Zaškolení obsluhy a investorem pověřených osob, vypracování a odsouhlasení provozních a,, manipulačních řádů, proškolení provozovatele s provozováním a užíváním realizovaného díla dle SoD</v>
      </c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47" t="s">
        <v>352</v>
      </c>
      <c r="D31" s="248"/>
      <c r="E31" s="248"/>
      <c r="F31" s="248"/>
      <c r="G31" s="24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0" t="str">
        <f>C31</f>
        <v>Technická řešení rozdílů skutečně zjištěného stavu se stavem předpokládaným v PD, technická řešení,, kolizí se skrytými konstrukcemi, které nemohl projektant předvídat</v>
      </c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47" t="s">
        <v>353</v>
      </c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0" t="str">
        <f>C32</f>
        <v>Zajištění průzkumů, zkoušek, atestů, sond a revizí apod. uvedených v rozhodnutích a v projektové,, dokumetnaci nezbytně nutných k provedení díla</v>
      </c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54"/>
      <c r="B33" s="155"/>
      <c r="C33" s="247" t="s">
        <v>354</v>
      </c>
      <c r="D33" s="248"/>
      <c r="E33" s="248"/>
      <c r="F33" s="248"/>
      <c r="G33" s="24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80" t="str">
        <f>C33</f>
        <v>Provedení veškerých měření a zkoušek, revizních zpráv apod. dle platné legislativy a dle SoD, např.,, na termovizní měření stavby, revize plynu, revize hromosvodu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7" t="s">
        <v>355</v>
      </c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7" t="s">
        <v>356</v>
      </c>
      <c r="D35" s="248"/>
      <c r="E35" s="248"/>
      <c r="F35" s="248"/>
      <c r="G35" s="24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6</v>
      </c>
      <c r="B37" s="174" t="s">
        <v>357</v>
      </c>
      <c r="C37" s="184" t="s">
        <v>358</v>
      </c>
      <c r="D37" s="175" t="s">
        <v>322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344</v>
      </c>
      <c r="T37" s="179" t="s">
        <v>324</v>
      </c>
      <c r="U37" s="158">
        <v>0</v>
      </c>
      <c r="V37" s="158">
        <f>ROUND(E37*U37,2)</f>
        <v>0</v>
      </c>
      <c r="W37" s="158"/>
      <c r="X37" s="158" t="s">
        <v>325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326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3" t="s">
        <v>318</v>
      </c>
      <c r="B39" s="164" t="s">
        <v>291</v>
      </c>
      <c r="C39" s="183" t="s">
        <v>28</v>
      </c>
      <c r="D39" s="165"/>
      <c r="E39" s="166"/>
      <c r="F39" s="167"/>
      <c r="G39" s="167">
        <f>SUMIF(AG40:AG59,"&lt;&gt;NOR",G40:G59)</f>
        <v>0</v>
      </c>
      <c r="H39" s="167"/>
      <c r="I39" s="167">
        <f>SUM(I40:I59)</f>
        <v>0</v>
      </c>
      <c r="J39" s="167"/>
      <c r="K39" s="167">
        <f>SUM(K40:K59)</f>
        <v>0</v>
      </c>
      <c r="L39" s="167"/>
      <c r="M39" s="167">
        <f>SUM(M40:M59)</f>
        <v>0</v>
      </c>
      <c r="N39" s="166"/>
      <c r="O39" s="166">
        <f>SUM(O40:O59)</f>
        <v>0</v>
      </c>
      <c r="P39" s="166"/>
      <c r="Q39" s="166">
        <f>SUM(Q40:Q59)</f>
        <v>0</v>
      </c>
      <c r="R39" s="167"/>
      <c r="S39" s="167"/>
      <c r="T39" s="168"/>
      <c r="U39" s="162"/>
      <c r="V39" s="162">
        <f>SUM(V40:V59)</f>
        <v>0</v>
      </c>
      <c r="W39" s="162"/>
      <c r="X39" s="162"/>
      <c r="AG39" t="s">
        <v>319</v>
      </c>
    </row>
    <row r="40" spans="1:60" outlineLevel="1" x14ac:dyDescent="0.2">
      <c r="A40" s="173">
        <v>7</v>
      </c>
      <c r="B40" s="174" t="s">
        <v>359</v>
      </c>
      <c r="C40" s="184" t="s">
        <v>360</v>
      </c>
      <c r="D40" s="175" t="s">
        <v>338</v>
      </c>
      <c r="E40" s="176">
        <v>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323</v>
      </c>
      <c r="T40" s="179" t="s">
        <v>324</v>
      </c>
      <c r="U40" s="158">
        <v>0</v>
      </c>
      <c r="V40" s="158">
        <f>ROUND(E40*U40,2)</f>
        <v>0</v>
      </c>
      <c r="W40" s="158"/>
      <c r="X40" s="158" t="s">
        <v>325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326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1" t="s">
        <v>361</v>
      </c>
      <c r="D41" s="252"/>
      <c r="E41" s="252"/>
      <c r="F41" s="252"/>
      <c r="G41" s="252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328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5"/>
      <c r="D42" s="246"/>
      <c r="E42" s="246"/>
      <c r="F42" s="246"/>
      <c r="G42" s="246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8</v>
      </c>
      <c r="B43" s="174" t="s">
        <v>362</v>
      </c>
      <c r="C43" s="184" t="s">
        <v>363</v>
      </c>
      <c r="D43" s="175" t="s">
        <v>322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323</v>
      </c>
      <c r="T43" s="179" t="s">
        <v>324</v>
      </c>
      <c r="U43" s="158">
        <v>0</v>
      </c>
      <c r="V43" s="158">
        <f>ROUND(E43*U43,2)</f>
        <v>0</v>
      </c>
      <c r="W43" s="158"/>
      <c r="X43" s="158" t="s">
        <v>325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326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51" t="s">
        <v>364</v>
      </c>
      <c r="D44" s="252"/>
      <c r="E44" s="252"/>
      <c r="F44" s="252"/>
      <c r="G44" s="25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0" t="str">
        <f>C44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9</v>
      </c>
      <c r="B46" s="174" t="s">
        <v>365</v>
      </c>
      <c r="C46" s="184" t="s">
        <v>366</v>
      </c>
      <c r="D46" s="175" t="s">
        <v>322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323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325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326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54"/>
      <c r="B47" s="155"/>
      <c r="C47" s="251" t="s">
        <v>367</v>
      </c>
      <c r="D47" s="252"/>
      <c r="E47" s="252"/>
      <c r="F47" s="252"/>
      <c r="G47" s="252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328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80" t="str">
        <f>C47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7" t="s">
        <v>368</v>
      </c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7" t="s">
        <v>369</v>
      </c>
      <c r="D49" s="248"/>
      <c r="E49" s="248"/>
      <c r="F49" s="248"/>
      <c r="G49" s="24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7" t="s">
        <v>370</v>
      </c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328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0" t="str">
        <f>C50</f>
        <v>Zajištění ostrahy majetku a osob v průběhu realizace stavby a až do předání stavby do užívání, např., , kamerový systém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7" t="s">
        <v>371</v>
      </c>
      <c r="D51" s="248"/>
      <c r="E51" s="248"/>
      <c r="F51" s="248"/>
      <c r="G51" s="24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10</v>
      </c>
      <c r="B53" s="174" t="s">
        <v>372</v>
      </c>
      <c r="C53" s="184" t="s">
        <v>373</v>
      </c>
      <c r="D53" s="175" t="s">
        <v>322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344</v>
      </c>
      <c r="T53" s="179" t="s">
        <v>324</v>
      </c>
      <c r="U53" s="158">
        <v>0</v>
      </c>
      <c r="V53" s="158">
        <f>ROUND(E53*U53,2)</f>
        <v>0</v>
      </c>
      <c r="W53" s="158"/>
      <c r="X53" s="158" t="s">
        <v>325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326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329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11</v>
      </c>
      <c r="B55" s="174" t="s">
        <v>374</v>
      </c>
      <c r="C55" s="184" t="s">
        <v>375</v>
      </c>
      <c r="D55" s="175" t="s">
        <v>376</v>
      </c>
      <c r="E55" s="176">
        <v>44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344</v>
      </c>
      <c r="T55" s="179" t="s">
        <v>324</v>
      </c>
      <c r="U55" s="158">
        <v>0</v>
      </c>
      <c r="V55" s="158">
        <f>ROUND(E55*U55,2)</f>
        <v>0</v>
      </c>
      <c r="W55" s="158"/>
      <c r="X55" s="158" t="s">
        <v>325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1" x14ac:dyDescent="0.2">
      <c r="A57" s="173">
        <v>12</v>
      </c>
      <c r="B57" s="174" t="s">
        <v>229</v>
      </c>
      <c r="C57" s="184" t="s">
        <v>377</v>
      </c>
      <c r="D57" s="175" t="s">
        <v>376</v>
      </c>
      <c r="E57" s="176">
        <v>100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1" t="s">
        <v>378</v>
      </c>
      <c r="D58" s="252"/>
      <c r="E58" s="252"/>
      <c r="F58" s="252"/>
      <c r="G58" s="25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5"/>
      <c r="D59" s="246"/>
      <c r="E59" s="246"/>
      <c r="F59" s="246"/>
      <c r="G59" s="24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3"/>
      <c r="B60" s="4"/>
      <c r="C60" s="18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305</v>
      </c>
    </row>
    <row r="61" spans="1:60" x14ac:dyDescent="0.2">
      <c r="A61" s="150"/>
      <c r="B61" s="151" t="s">
        <v>29</v>
      </c>
      <c r="C61" s="187"/>
      <c r="D61" s="152"/>
      <c r="E61" s="153"/>
      <c r="F61" s="153"/>
      <c r="G61" s="182">
        <f>G8+G39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384</v>
      </c>
    </row>
    <row r="62" spans="1:60" x14ac:dyDescent="0.2">
      <c r="C62" s="188"/>
      <c r="D62" s="10"/>
      <c r="AG62" t="s">
        <v>385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mergeCells count="42"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  <mergeCell ref="C33:G33"/>
    <mergeCell ref="C21:G21"/>
    <mergeCell ref="C22:G22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50:G50"/>
    <mergeCell ref="C34:G34"/>
    <mergeCell ref="C35:G35"/>
    <mergeCell ref="C36:G36"/>
    <mergeCell ref="C38:G38"/>
    <mergeCell ref="C41:G41"/>
    <mergeCell ref="C42:G42"/>
    <mergeCell ref="C44:G44"/>
    <mergeCell ref="C45:G45"/>
    <mergeCell ref="C47:G47"/>
    <mergeCell ref="C48:G48"/>
    <mergeCell ref="C49:G49"/>
    <mergeCell ref="C51:G51"/>
    <mergeCell ref="C52:G52"/>
    <mergeCell ref="C54:G54"/>
    <mergeCell ref="C56:G56"/>
    <mergeCell ref="C58:G58"/>
    <mergeCell ref="C59:G5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49</v>
      </c>
      <c r="C4" s="257" t="s">
        <v>50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47</v>
      </c>
      <c r="C8" s="183" t="s">
        <v>140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47</v>
      </c>
      <c r="C9" s="184" t="s">
        <v>386</v>
      </c>
      <c r="D9" s="175"/>
      <c r="E9" s="176">
        <v>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388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3" t="s">
        <v>318</v>
      </c>
      <c r="B11" s="164" t="s">
        <v>143</v>
      </c>
      <c r="C11" s="183" t="s">
        <v>144</v>
      </c>
      <c r="D11" s="165"/>
      <c r="E11" s="166"/>
      <c r="F11" s="167"/>
      <c r="G11" s="167">
        <f>SUMIF(AG12:AG16,"&lt;&gt;NOR",G12:G16)</f>
        <v>0</v>
      </c>
      <c r="H11" s="167"/>
      <c r="I11" s="167">
        <f>SUM(I12:I16)</f>
        <v>0</v>
      </c>
      <c r="J11" s="167"/>
      <c r="K11" s="167">
        <f>SUM(K12:K16)</f>
        <v>0</v>
      </c>
      <c r="L11" s="167"/>
      <c r="M11" s="167">
        <f>SUM(M12:M16)</f>
        <v>0</v>
      </c>
      <c r="N11" s="166"/>
      <c r="O11" s="166">
        <f>SUM(O12:O16)</f>
        <v>0</v>
      </c>
      <c r="P11" s="166"/>
      <c r="Q11" s="166">
        <f>SUM(Q12:Q16)</f>
        <v>1.1599999999999999</v>
      </c>
      <c r="R11" s="167"/>
      <c r="S11" s="167"/>
      <c r="T11" s="168"/>
      <c r="U11" s="162"/>
      <c r="V11" s="162">
        <f>SUM(V12:V16)</f>
        <v>7.92</v>
      </c>
      <c r="W11" s="162"/>
      <c r="X11" s="162"/>
      <c r="AG11" t="s">
        <v>319</v>
      </c>
    </row>
    <row r="12" spans="1:60" outlineLevel="1" x14ac:dyDescent="0.2">
      <c r="A12" s="173">
        <v>2</v>
      </c>
      <c r="B12" s="174" t="s">
        <v>389</v>
      </c>
      <c r="C12" s="184" t="s">
        <v>390</v>
      </c>
      <c r="D12" s="175" t="s">
        <v>391</v>
      </c>
      <c r="E12" s="176">
        <v>0.64610000000000001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1.39E-3</v>
      </c>
      <c r="O12" s="176">
        <f>ROUND(E12*N12,2)</f>
        <v>0</v>
      </c>
      <c r="P12" s="176">
        <v>1.8</v>
      </c>
      <c r="Q12" s="176">
        <f>ROUND(E12*P12,2)</f>
        <v>1.1599999999999999</v>
      </c>
      <c r="R12" s="178"/>
      <c r="S12" s="178" t="s">
        <v>344</v>
      </c>
      <c r="T12" s="179" t="s">
        <v>324</v>
      </c>
      <c r="U12" s="158">
        <v>12.256</v>
      </c>
      <c r="V12" s="158">
        <f>ROUND(E12*U12,2)</f>
        <v>7.92</v>
      </c>
      <c r="W12" s="158"/>
      <c r="X12" s="158" t="s">
        <v>387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388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1" t="s">
        <v>392</v>
      </c>
      <c r="D13" s="252"/>
      <c r="E13" s="252"/>
      <c r="F13" s="252"/>
      <c r="G13" s="25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393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382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394</v>
      </c>
      <c r="D15" s="160"/>
      <c r="E15" s="161">
        <v>0.64610000000000001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5"/>
      <c r="D16" s="246"/>
      <c r="E16" s="246"/>
      <c r="F16" s="246"/>
      <c r="G16" s="24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3" t="s">
        <v>318</v>
      </c>
      <c r="B17" s="164" t="s">
        <v>145</v>
      </c>
      <c r="C17" s="183" t="s">
        <v>146</v>
      </c>
      <c r="D17" s="165"/>
      <c r="E17" s="166"/>
      <c r="F17" s="167"/>
      <c r="G17" s="167">
        <f>SUMIF(AG18:AG110,"&lt;&gt;NOR",G18:G110)</f>
        <v>0</v>
      </c>
      <c r="H17" s="167"/>
      <c r="I17" s="167">
        <f>SUM(I18:I110)</f>
        <v>0</v>
      </c>
      <c r="J17" s="167"/>
      <c r="K17" s="167">
        <f>SUM(K18:K110)</f>
        <v>0</v>
      </c>
      <c r="L17" s="167"/>
      <c r="M17" s="167">
        <f>SUM(M18:M110)</f>
        <v>0</v>
      </c>
      <c r="N17" s="166"/>
      <c r="O17" s="166">
        <f>SUM(O18:O110)</f>
        <v>7.629999999999999</v>
      </c>
      <c r="P17" s="166"/>
      <c r="Q17" s="166">
        <f>SUM(Q18:Q110)</f>
        <v>0</v>
      </c>
      <c r="R17" s="167"/>
      <c r="S17" s="167"/>
      <c r="T17" s="168"/>
      <c r="U17" s="162"/>
      <c r="V17" s="162">
        <f>SUM(V18:V110)</f>
        <v>244.01</v>
      </c>
      <c r="W17" s="162"/>
      <c r="X17" s="162"/>
      <c r="AG17" t="s">
        <v>319</v>
      </c>
    </row>
    <row r="18" spans="1:60" ht="33.75" outlineLevel="1" x14ac:dyDescent="0.2">
      <c r="A18" s="173">
        <v>3</v>
      </c>
      <c r="B18" s="174" t="s">
        <v>395</v>
      </c>
      <c r="C18" s="184" t="s">
        <v>396</v>
      </c>
      <c r="D18" s="175" t="s">
        <v>397</v>
      </c>
      <c r="E18" s="176">
        <v>59.79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5.1670000000000001E-2</v>
      </c>
      <c r="O18" s="176">
        <f>ROUND(E18*N18,2)</f>
        <v>3.09</v>
      </c>
      <c r="P18" s="176">
        <v>0</v>
      </c>
      <c r="Q18" s="176">
        <f>ROUND(E18*P18,2)</f>
        <v>0</v>
      </c>
      <c r="R18" s="178" t="s">
        <v>398</v>
      </c>
      <c r="S18" s="178" t="s">
        <v>323</v>
      </c>
      <c r="T18" s="179" t="s">
        <v>399</v>
      </c>
      <c r="U18" s="158">
        <v>1.45</v>
      </c>
      <c r="V18" s="158">
        <f>ROUND(E18*U18,2)</f>
        <v>86.7</v>
      </c>
      <c r="W18" s="158"/>
      <c r="X18" s="158" t="s">
        <v>387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388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60" t="s">
        <v>400</v>
      </c>
      <c r="D19" s="261"/>
      <c r="E19" s="261"/>
      <c r="F19" s="261"/>
      <c r="G19" s="261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401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0" t="str">
        <f>C19</f>
        <v>zřízení nosné konstrukce příčky, vložení tepelné izolace tl. do 5 cm, montáž desek, tmelení spár Q2 a úprava rohů. Včetně dodávek materiálu.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402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382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393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382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403</v>
      </c>
      <c r="D22" s="160"/>
      <c r="E22" s="161">
        <v>72.25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404</v>
      </c>
      <c r="D23" s="160"/>
      <c r="E23" s="161">
        <v>-12.46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382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3">
        <v>4</v>
      </c>
      <c r="B25" s="174" t="s">
        <v>405</v>
      </c>
      <c r="C25" s="184" t="s">
        <v>406</v>
      </c>
      <c r="D25" s="175" t="s">
        <v>397</v>
      </c>
      <c r="E25" s="176">
        <v>31.42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5.1740000000000001E-2</v>
      </c>
      <c r="O25" s="176">
        <f>ROUND(E25*N25,2)</f>
        <v>1.63</v>
      </c>
      <c r="P25" s="176">
        <v>0</v>
      </c>
      <c r="Q25" s="176">
        <f>ROUND(E25*P25,2)</f>
        <v>0</v>
      </c>
      <c r="R25" s="178" t="s">
        <v>398</v>
      </c>
      <c r="S25" s="178" t="s">
        <v>323</v>
      </c>
      <c r="T25" s="179" t="s">
        <v>399</v>
      </c>
      <c r="U25" s="158">
        <v>1.45</v>
      </c>
      <c r="V25" s="158">
        <f>ROUND(E25*U25,2)</f>
        <v>45.56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388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260" t="s">
        <v>400</v>
      </c>
      <c r="D26" s="261"/>
      <c r="E26" s="261"/>
      <c r="F26" s="261"/>
      <c r="G26" s="261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401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80" t="str">
        <f>C26</f>
        <v>zřízení nosné konstrukce příčky, vložení tepelné izolace tl. do 5 cm, montáž desek, tmelení spár Q2 a úprava rohů. Včetně dodávek materiálu.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402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393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382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5" t="s">
        <v>407</v>
      </c>
      <c r="D29" s="160"/>
      <c r="E29" s="161">
        <v>35.020000000000003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382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408</v>
      </c>
      <c r="D30" s="160"/>
      <c r="E30" s="161">
        <v>-3.6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5"/>
      <c r="D31" s="246"/>
      <c r="E31" s="246"/>
      <c r="F31" s="246"/>
      <c r="G31" s="246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5</v>
      </c>
      <c r="B32" s="174" t="s">
        <v>409</v>
      </c>
      <c r="C32" s="184" t="s">
        <v>410</v>
      </c>
      <c r="D32" s="175" t="s">
        <v>411</v>
      </c>
      <c r="E32" s="176">
        <v>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3.32E-3</v>
      </c>
      <c r="O32" s="176">
        <f>ROUND(E32*N32,2)</f>
        <v>0.01</v>
      </c>
      <c r="P32" s="176">
        <v>0</v>
      </c>
      <c r="Q32" s="176">
        <f>ROUND(E32*P32,2)</f>
        <v>0</v>
      </c>
      <c r="R32" s="178" t="s">
        <v>398</v>
      </c>
      <c r="S32" s="178" t="s">
        <v>323</v>
      </c>
      <c r="T32" s="179" t="s">
        <v>399</v>
      </c>
      <c r="U32" s="158">
        <v>0.36</v>
      </c>
      <c r="V32" s="158">
        <f>ROUND(E32*U32,2)</f>
        <v>0.72</v>
      </c>
      <c r="W32" s="158"/>
      <c r="X32" s="158" t="s">
        <v>387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388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393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382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232</v>
      </c>
      <c r="D34" s="160"/>
      <c r="E34" s="161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5"/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3">
        <v>6</v>
      </c>
      <c r="B36" s="174" t="s">
        <v>412</v>
      </c>
      <c r="C36" s="184" t="s">
        <v>413</v>
      </c>
      <c r="D36" s="175" t="s">
        <v>411</v>
      </c>
      <c r="E36" s="176">
        <v>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1.2E-2</v>
      </c>
      <c r="O36" s="176">
        <f>ROUND(E36*N36,2)</f>
        <v>0.02</v>
      </c>
      <c r="P36" s="176">
        <v>0</v>
      </c>
      <c r="Q36" s="176">
        <f>ROUND(E36*P36,2)</f>
        <v>0</v>
      </c>
      <c r="R36" s="178" t="s">
        <v>398</v>
      </c>
      <c r="S36" s="178" t="s">
        <v>414</v>
      </c>
      <c r="T36" s="179" t="s">
        <v>415</v>
      </c>
      <c r="U36" s="158">
        <v>0.71</v>
      </c>
      <c r="V36" s="158">
        <f>ROUND(E36*U36,2)</f>
        <v>1.42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393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382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232</v>
      </c>
      <c r="D38" s="160"/>
      <c r="E38" s="161">
        <v>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5"/>
      <c r="D39" s="246"/>
      <c r="E39" s="246"/>
      <c r="F39" s="246"/>
      <c r="G39" s="246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7</v>
      </c>
      <c r="B40" s="174" t="s">
        <v>416</v>
      </c>
      <c r="C40" s="184" t="s">
        <v>417</v>
      </c>
      <c r="D40" s="175" t="s">
        <v>411</v>
      </c>
      <c r="E40" s="176">
        <v>8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5.0000000000000001E-4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398</v>
      </c>
      <c r="S40" s="178" t="s">
        <v>414</v>
      </c>
      <c r="T40" s="179" t="s">
        <v>415</v>
      </c>
      <c r="U40" s="158">
        <v>0.15</v>
      </c>
      <c r="V40" s="158">
        <f>ROUND(E40*U40,2)</f>
        <v>1.2</v>
      </c>
      <c r="W40" s="158"/>
      <c r="X40" s="158" t="s">
        <v>387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393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382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275</v>
      </c>
      <c r="D42" s="160"/>
      <c r="E42" s="161">
        <v>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5"/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3">
        <v>8</v>
      </c>
      <c r="B44" s="174" t="s">
        <v>418</v>
      </c>
      <c r="C44" s="184" t="s">
        <v>419</v>
      </c>
      <c r="D44" s="175" t="s">
        <v>397</v>
      </c>
      <c r="E44" s="176">
        <v>44.645000000000003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1.8599999999999998E-2</v>
      </c>
      <c r="O44" s="176">
        <f>ROUND(E44*N44,2)</f>
        <v>0.83</v>
      </c>
      <c r="P44" s="176">
        <v>0</v>
      </c>
      <c r="Q44" s="176">
        <f>ROUND(E44*P44,2)</f>
        <v>0</v>
      </c>
      <c r="R44" s="178" t="s">
        <v>398</v>
      </c>
      <c r="S44" s="178" t="s">
        <v>323</v>
      </c>
      <c r="T44" s="179" t="s">
        <v>399</v>
      </c>
      <c r="U44" s="158">
        <v>1.01</v>
      </c>
      <c r="V44" s="158">
        <f>ROUND(E44*U44,2)</f>
        <v>45.09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420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382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421</v>
      </c>
      <c r="D46" s="160"/>
      <c r="E46" s="161">
        <v>64.7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422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5" t="s">
        <v>423</v>
      </c>
      <c r="D48" s="160"/>
      <c r="E48" s="161">
        <v>-22.68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382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5" t="s">
        <v>424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382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425</v>
      </c>
      <c r="D50" s="160"/>
      <c r="E50" s="161">
        <v>2.625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382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5"/>
      <c r="D51" s="246"/>
      <c r="E51" s="246"/>
      <c r="F51" s="246"/>
      <c r="G51" s="246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3">
        <v>9</v>
      </c>
      <c r="B52" s="174" t="s">
        <v>426</v>
      </c>
      <c r="C52" s="184" t="s">
        <v>427</v>
      </c>
      <c r="D52" s="175" t="s">
        <v>397</v>
      </c>
      <c r="E52" s="176">
        <v>11.4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1.8599999999999998E-2</v>
      </c>
      <c r="O52" s="176">
        <f>ROUND(E52*N52,2)</f>
        <v>0.21</v>
      </c>
      <c r="P52" s="176">
        <v>0</v>
      </c>
      <c r="Q52" s="176">
        <f>ROUND(E52*P52,2)</f>
        <v>0</v>
      </c>
      <c r="R52" s="178" t="s">
        <v>398</v>
      </c>
      <c r="S52" s="178" t="s">
        <v>323</v>
      </c>
      <c r="T52" s="179" t="s">
        <v>399</v>
      </c>
      <c r="U52" s="158">
        <v>1.01</v>
      </c>
      <c r="V52" s="158">
        <f>ROUND(E52*U52,2)</f>
        <v>11.51</v>
      </c>
      <c r="W52" s="158"/>
      <c r="X52" s="158" t="s">
        <v>387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388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420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382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428</v>
      </c>
      <c r="D54" s="160"/>
      <c r="E54" s="161">
        <v>11.4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382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5"/>
      <c r="D55" s="246"/>
      <c r="E55" s="246"/>
      <c r="F55" s="246"/>
      <c r="G55" s="246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10</v>
      </c>
      <c r="B56" s="174" t="s">
        <v>429</v>
      </c>
      <c r="C56" s="184" t="s">
        <v>430</v>
      </c>
      <c r="D56" s="175" t="s">
        <v>397</v>
      </c>
      <c r="E56" s="176">
        <v>6.625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 t="s">
        <v>398</v>
      </c>
      <c r="S56" s="178" t="s">
        <v>323</v>
      </c>
      <c r="T56" s="179" t="s">
        <v>399</v>
      </c>
      <c r="U56" s="158">
        <v>0.57999999999999996</v>
      </c>
      <c r="V56" s="158">
        <f>ROUND(E56*U56,2)</f>
        <v>3.84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388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420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431</v>
      </c>
      <c r="D58" s="160"/>
      <c r="E58" s="161">
        <v>4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382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424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382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5" t="s">
        <v>425</v>
      </c>
      <c r="D60" s="160"/>
      <c r="E60" s="161">
        <v>2.625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382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5"/>
      <c r="D61" s="246"/>
      <c r="E61" s="246"/>
      <c r="F61" s="246"/>
      <c r="G61" s="246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329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3">
        <v>11</v>
      </c>
      <c r="B62" s="174" t="s">
        <v>432</v>
      </c>
      <c r="C62" s="184" t="s">
        <v>433</v>
      </c>
      <c r="D62" s="175" t="s">
        <v>397</v>
      </c>
      <c r="E62" s="176">
        <v>7.4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 t="s">
        <v>398</v>
      </c>
      <c r="S62" s="178" t="s">
        <v>323</v>
      </c>
      <c r="T62" s="179" t="s">
        <v>399</v>
      </c>
      <c r="U62" s="158">
        <v>0.43</v>
      </c>
      <c r="V62" s="158">
        <f>ROUND(E62*U62,2)</f>
        <v>3.18</v>
      </c>
      <c r="W62" s="158"/>
      <c r="X62" s="158" t="s">
        <v>387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388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420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5" t="s">
        <v>434</v>
      </c>
      <c r="D64" s="160"/>
      <c r="E64" s="161">
        <v>7.4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382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5"/>
      <c r="D65" s="246"/>
      <c r="E65" s="246"/>
      <c r="F65" s="246"/>
      <c r="G65" s="246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12</v>
      </c>
      <c r="B66" s="174" t="s">
        <v>435</v>
      </c>
      <c r="C66" s="184" t="s">
        <v>436</v>
      </c>
      <c r="D66" s="175" t="s">
        <v>397</v>
      </c>
      <c r="E66" s="176">
        <v>9.8000000000000007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 t="s">
        <v>398</v>
      </c>
      <c r="S66" s="178" t="s">
        <v>323</v>
      </c>
      <c r="T66" s="179" t="s">
        <v>399</v>
      </c>
      <c r="U66" s="158">
        <v>0.28000000000000003</v>
      </c>
      <c r="V66" s="158">
        <f>ROUND(E66*U66,2)</f>
        <v>2.74</v>
      </c>
      <c r="W66" s="158"/>
      <c r="X66" s="158" t="s">
        <v>387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420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5" t="s">
        <v>437</v>
      </c>
      <c r="D68" s="160"/>
      <c r="E68" s="161">
        <v>9.8000000000000007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382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5"/>
      <c r="D69" s="246"/>
      <c r="E69" s="246"/>
      <c r="F69" s="246"/>
      <c r="G69" s="246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329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13</v>
      </c>
      <c r="B70" s="174" t="s">
        <v>438</v>
      </c>
      <c r="C70" s="184" t="s">
        <v>439</v>
      </c>
      <c r="D70" s="175" t="s">
        <v>397</v>
      </c>
      <c r="E70" s="176">
        <v>3.06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4.3999999999999997E-2</v>
      </c>
      <c r="O70" s="176">
        <f>ROUND(E70*N70,2)</f>
        <v>0.13</v>
      </c>
      <c r="P70" s="176">
        <v>0</v>
      </c>
      <c r="Q70" s="176">
        <f>ROUND(E70*P70,2)</f>
        <v>0</v>
      </c>
      <c r="R70" s="178"/>
      <c r="S70" s="178" t="s">
        <v>344</v>
      </c>
      <c r="T70" s="179" t="s">
        <v>324</v>
      </c>
      <c r="U70" s="158">
        <v>0</v>
      </c>
      <c r="V70" s="158">
        <f>ROUND(E70*U70,2)</f>
        <v>0</v>
      </c>
      <c r="W70" s="158"/>
      <c r="X70" s="158" t="s">
        <v>387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388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393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382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440</v>
      </c>
      <c r="D72" s="160"/>
      <c r="E72" s="161">
        <v>3.06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382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5"/>
      <c r="D73" s="246"/>
      <c r="E73" s="246"/>
      <c r="F73" s="246"/>
      <c r="G73" s="24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14</v>
      </c>
      <c r="B74" s="174" t="s">
        <v>441</v>
      </c>
      <c r="C74" s="184" t="s">
        <v>442</v>
      </c>
      <c r="D74" s="175" t="s">
        <v>397</v>
      </c>
      <c r="E74" s="176">
        <v>22.1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4.3999999999999997E-2</v>
      </c>
      <c r="O74" s="176">
        <f>ROUND(E74*N74,2)</f>
        <v>0.97</v>
      </c>
      <c r="P74" s="176">
        <v>0</v>
      </c>
      <c r="Q74" s="176">
        <f>ROUND(E74*P74,2)</f>
        <v>0</v>
      </c>
      <c r="R74" s="178"/>
      <c r="S74" s="178" t="s">
        <v>344</v>
      </c>
      <c r="T74" s="179" t="s">
        <v>324</v>
      </c>
      <c r="U74" s="158">
        <v>0</v>
      </c>
      <c r="V74" s="158">
        <f>ROUND(E74*U74,2)</f>
        <v>0</v>
      </c>
      <c r="W74" s="158"/>
      <c r="X74" s="158" t="s">
        <v>387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388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393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382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5" t="s">
        <v>443</v>
      </c>
      <c r="D76" s="160"/>
      <c r="E76" s="161">
        <v>22.1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382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5"/>
      <c r="D77" s="246"/>
      <c r="E77" s="246"/>
      <c r="F77" s="246"/>
      <c r="G77" s="246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329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15</v>
      </c>
      <c r="B78" s="174" t="s">
        <v>444</v>
      </c>
      <c r="C78" s="184" t="s">
        <v>445</v>
      </c>
      <c r="D78" s="175" t="s">
        <v>397</v>
      </c>
      <c r="E78" s="176">
        <v>2.72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4.3999999999999997E-2</v>
      </c>
      <c r="O78" s="176">
        <f>ROUND(E78*N78,2)</f>
        <v>0.12</v>
      </c>
      <c r="P78" s="176">
        <v>0</v>
      </c>
      <c r="Q78" s="176">
        <f>ROUND(E78*P78,2)</f>
        <v>0</v>
      </c>
      <c r="R78" s="178"/>
      <c r="S78" s="178" t="s">
        <v>344</v>
      </c>
      <c r="T78" s="179" t="s">
        <v>324</v>
      </c>
      <c r="U78" s="158">
        <v>0</v>
      </c>
      <c r="V78" s="158">
        <f>ROUND(E78*U78,2)</f>
        <v>0</v>
      </c>
      <c r="W78" s="158"/>
      <c r="X78" s="158" t="s">
        <v>387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388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393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382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5" t="s">
        <v>446</v>
      </c>
      <c r="D80" s="160"/>
      <c r="E80" s="161">
        <v>2.72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382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5"/>
      <c r="D81" s="246"/>
      <c r="E81" s="246"/>
      <c r="F81" s="246"/>
      <c r="G81" s="246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329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16</v>
      </c>
      <c r="B82" s="174" t="s">
        <v>447</v>
      </c>
      <c r="C82" s="184" t="s">
        <v>448</v>
      </c>
      <c r="D82" s="175" t="s">
        <v>449</v>
      </c>
      <c r="E82" s="176">
        <v>2.46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344</v>
      </c>
      <c r="T82" s="179" t="s">
        <v>324</v>
      </c>
      <c r="U82" s="158">
        <v>4.3</v>
      </c>
      <c r="V82" s="158">
        <f>ROUND(E82*U82,2)</f>
        <v>10.58</v>
      </c>
      <c r="W82" s="158"/>
      <c r="X82" s="158" t="s">
        <v>387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388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1" t="s">
        <v>1010</v>
      </c>
      <c r="D83" s="252"/>
      <c r="E83" s="252"/>
      <c r="F83" s="252"/>
      <c r="G83" s="252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328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7" t="s">
        <v>450</v>
      </c>
      <c r="D84" s="248"/>
      <c r="E84" s="248"/>
      <c r="F84" s="248"/>
      <c r="G84" s="24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328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7" t="s">
        <v>451</v>
      </c>
      <c r="D85" s="248"/>
      <c r="E85" s="248"/>
      <c r="F85" s="248"/>
      <c r="G85" s="24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7" t="s">
        <v>452</v>
      </c>
      <c r="D86" s="248"/>
      <c r="E86" s="248"/>
      <c r="F86" s="248"/>
      <c r="G86" s="24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80" t="str">
        <f>C86</f>
        <v>- standardního tmelení Q2, to je: základní tmelení Q1+ dodatečné tmelení (tmelení najemno) a případné přebroušení.</v>
      </c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393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453</v>
      </c>
      <c r="D88" s="160"/>
      <c r="E88" s="161">
        <v>2.46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382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5"/>
      <c r="D89" s="246"/>
      <c r="E89" s="246"/>
      <c r="F89" s="246"/>
      <c r="G89" s="24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329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17</v>
      </c>
      <c r="B90" s="174" t="s">
        <v>454</v>
      </c>
      <c r="C90" s="184" t="s">
        <v>455</v>
      </c>
      <c r="D90" s="175" t="s">
        <v>397</v>
      </c>
      <c r="E90" s="176">
        <v>1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0.125</v>
      </c>
      <c r="O90" s="176">
        <f>ROUND(E90*N90,2)</f>
        <v>0.13</v>
      </c>
      <c r="P90" s="176">
        <v>0</v>
      </c>
      <c r="Q90" s="176">
        <f>ROUND(E90*P90,2)</f>
        <v>0</v>
      </c>
      <c r="R90" s="178"/>
      <c r="S90" s="178" t="s">
        <v>344</v>
      </c>
      <c r="T90" s="179" t="s">
        <v>324</v>
      </c>
      <c r="U90" s="158">
        <v>0</v>
      </c>
      <c r="V90" s="158">
        <f>ROUND(E90*U90,2)</f>
        <v>0</v>
      </c>
      <c r="W90" s="158"/>
      <c r="X90" s="158" t="s">
        <v>387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388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393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382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5" t="s">
        <v>456</v>
      </c>
      <c r="D92" s="160"/>
      <c r="E92" s="161">
        <v>1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382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5"/>
      <c r="D93" s="246"/>
      <c r="E93" s="246"/>
      <c r="F93" s="246"/>
      <c r="G93" s="246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329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3">
        <v>18</v>
      </c>
      <c r="B94" s="174" t="s">
        <v>457</v>
      </c>
      <c r="C94" s="184" t="s">
        <v>458</v>
      </c>
      <c r="D94" s="175" t="s">
        <v>397</v>
      </c>
      <c r="E94" s="176">
        <v>10.88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4.5440000000000001E-2</v>
      </c>
      <c r="O94" s="176">
        <f>ROUND(E94*N94,2)</f>
        <v>0.49</v>
      </c>
      <c r="P94" s="176">
        <v>0</v>
      </c>
      <c r="Q94" s="176">
        <f>ROUND(E94*P94,2)</f>
        <v>0</v>
      </c>
      <c r="R94" s="178"/>
      <c r="S94" s="178" t="s">
        <v>344</v>
      </c>
      <c r="T94" s="179" t="s">
        <v>324</v>
      </c>
      <c r="U94" s="158">
        <v>1.45</v>
      </c>
      <c r="V94" s="158">
        <f>ROUND(E94*U94,2)</f>
        <v>15.78</v>
      </c>
      <c r="W94" s="158"/>
      <c r="X94" s="158" t="s">
        <v>387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388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393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382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5" t="s">
        <v>459</v>
      </c>
      <c r="D96" s="160"/>
      <c r="E96" s="161">
        <v>10.88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382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45"/>
      <c r="D97" s="246"/>
      <c r="E97" s="246"/>
      <c r="F97" s="246"/>
      <c r="G97" s="246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329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19</v>
      </c>
      <c r="B98" s="174" t="s">
        <v>460</v>
      </c>
      <c r="C98" s="184" t="s">
        <v>461</v>
      </c>
      <c r="D98" s="175" t="s">
        <v>462</v>
      </c>
      <c r="E98" s="176">
        <v>20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344</v>
      </c>
      <c r="T98" s="179" t="s">
        <v>324</v>
      </c>
      <c r="U98" s="158">
        <v>0</v>
      </c>
      <c r="V98" s="158">
        <f>ROUND(E98*U98,2)</f>
        <v>0</v>
      </c>
      <c r="W98" s="158"/>
      <c r="X98" s="158" t="s">
        <v>387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388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393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382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234</v>
      </c>
      <c r="D100" s="160"/>
      <c r="E100" s="161">
        <v>20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382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5"/>
      <c r="D101" s="246"/>
      <c r="E101" s="246"/>
      <c r="F101" s="246"/>
      <c r="G101" s="246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329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20</v>
      </c>
      <c r="B102" s="174" t="s">
        <v>463</v>
      </c>
      <c r="C102" s="184" t="s">
        <v>464</v>
      </c>
      <c r="D102" s="175" t="s">
        <v>397</v>
      </c>
      <c r="E102" s="176">
        <v>56.045000000000002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344</v>
      </c>
      <c r="T102" s="179" t="s">
        <v>324</v>
      </c>
      <c r="U102" s="158">
        <v>0.28000000000000003</v>
      </c>
      <c r="V102" s="158">
        <f>ROUND(E102*U102,2)</f>
        <v>15.69</v>
      </c>
      <c r="W102" s="158"/>
      <c r="X102" s="158" t="s">
        <v>387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388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5" t="s">
        <v>420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382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5" t="s">
        <v>421</v>
      </c>
      <c r="D104" s="160"/>
      <c r="E104" s="161">
        <v>64.7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382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428</v>
      </c>
      <c r="D105" s="160"/>
      <c r="E105" s="161">
        <v>11.4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382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422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423</v>
      </c>
      <c r="D107" s="160"/>
      <c r="E107" s="161">
        <v>-22.68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382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5" t="s">
        <v>424</v>
      </c>
      <c r="D108" s="160"/>
      <c r="E108" s="161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382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5" t="s">
        <v>425</v>
      </c>
      <c r="D109" s="160"/>
      <c r="E109" s="161">
        <v>2.625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382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5"/>
      <c r="D110" s="246"/>
      <c r="E110" s="246"/>
      <c r="F110" s="246"/>
      <c r="G110" s="246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329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3" t="s">
        <v>318</v>
      </c>
      <c r="B111" s="164" t="s">
        <v>147</v>
      </c>
      <c r="C111" s="183" t="s">
        <v>148</v>
      </c>
      <c r="D111" s="165"/>
      <c r="E111" s="166"/>
      <c r="F111" s="167"/>
      <c r="G111" s="167">
        <f>SUMIF(AG112:AG173,"&lt;&gt;NOR",G112:G173)</f>
        <v>0</v>
      </c>
      <c r="H111" s="167"/>
      <c r="I111" s="167">
        <f>SUM(I112:I173)</f>
        <v>0</v>
      </c>
      <c r="J111" s="167"/>
      <c r="K111" s="167">
        <f>SUM(K112:K173)</f>
        <v>0</v>
      </c>
      <c r="L111" s="167"/>
      <c r="M111" s="167">
        <f>SUM(M112:M173)</f>
        <v>0</v>
      </c>
      <c r="N111" s="166"/>
      <c r="O111" s="166">
        <f>SUM(O112:O173)</f>
        <v>5.64</v>
      </c>
      <c r="P111" s="166"/>
      <c r="Q111" s="166">
        <f>SUM(Q112:Q173)</f>
        <v>0</v>
      </c>
      <c r="R111" s="167"/>
      <c r="S111" s="167"/>
      <c r="T111" s="168"/>
      <c r="U111" s="162"/>
      <c r="V111" s="162">
        <f>SUM(V112:V173)</f>
        <v>118.92999999999999</v>
      </c>
      <c r="W111" s="162"/>
      <c r="X111" s="162"/>
      <c r="AG111" t="s">
        <v>319</v>
      </c>
    </row>
    <row r="112" spans="1:60" outlineLevel="1" x14ac:dyDescent="0.2">
      <c r="A112" s="173">
        <v>21</v>
      </c>
      <c r="B112" s="174" t="s">
        <v>465</v>
      </c>
      <c r="C112" s="184" t="s">
        <v>466</v>
      </c>
      <c r="D112" s="175" t="s">
        <v>397</v>
      </c>
      <c r="E112" s="176">
        <v>4.1055000000000001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6.8000000000000005E-2</v>
      </c>
      <c r="O112" s="176">
        <f>ROUND(E112*N112,2)</f>
        <v>0.28000000000000003</v>
      </c>
      <c r="P112" s="176">
        <v>0</v>
      </c>
      <c r="Q112" s="176">
        <f>ROUND(E112*P112,2)</f>
        <v>0</v>
      </c>
      <c r="R112" s="178" t="s">
        <v>467</v>
      </c>
      <c r="S112" s="178" t="s">
        <v>323</v>
      </c>
      <c r="T112" s="179" t="s">
        <v>399</v>
      </c>
      <c r="U112" s="158">
        <v>0.71397999999999995</v>
      </c>
      <c r="V112" s="158">
        <f>ROUND(E112*U112,2)</f>
        <v>2.93</v>
      </c>
      <c r="W112" s="158"/>
      <c r="X112" s="158" t="s">
        <v>387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388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60" t="s">
        <v>468</v>
      </c>
      <c r="D113" s="261"/>
      <c r="E113" s="261"/>
      <c r="F113" s="261"/>
      <c r="G113" s="261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401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5" t="s">
        <v>469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382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470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382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5" t="s">
        <v>471</v>
      </c>
      <c r="D116" s="160"/>
      <c r="E116" s="161">
        <v>2.9325000000000001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382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472</v>
      </c>
      <c r="D117" s="160"/>
      <c r="E117" s="161">
        <v>0.78200000000000003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382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473</v>
      </c>
      <c r="D118" s="160"/>
      <c r="E118" s="161">
        <v>0.39100000000000001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382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5"/>
      <c r="D119" s="246"/>
      <c r="E119" s="246"/>
      <c r="F119" s="246"/>
      <c r="G119" s="246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329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22</v>
      </c>
      <c r="B120" s="174" t="s">
        <v>474</v>
      </c>
      <c r="C120" s="184" t="s">
        <v>475</v>
      </c>
      <c r="D120" s="175" t="s">
        <v>476</v>
      </c>
      <c r="E120" s="176">
        <v>17.802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2.3800000000000002E-3</v>
      </c>
      <c r="O120" s="176">
        <f>ROUND(E120*N120,2)</f>
        <v>0.04</v>
      </c>
      <c r="P120" s="176">
        <v>0</v>
      </c>
      <c r="Q120" s="176">
        <f>ROUND(E120*P120,2)</f>
        <v>0</v>
      </c>
      <c r="R120" s="178" t="s">
        <v>467</v>
      </c>
      <c r="S120" s="178" t="s">
        <v>323</v>
      </c>
      <c r="T120" s="179" t="s">
        <v>399</v>
      </c>
      <c r="U120" s="158">
        <v>0.18</v>
      </c>
      <c r="V120" s="158">
        <f>ROUND(E120*U120,2)</f>
        <v>3.2</v>
      </c>
      <c r="W120" s="158"/>
      <c r="X120" s="158" t="s">
        <v>387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388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393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382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477</v>
      </c>
      <c r="D122" s="160"/>
      <c r="E122" s="161">
        <v>17.802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5"/>
      <c r="D123" s="246"/>
      <c r="E123" s="246"/>
      <c r="F123" s="246"/>
      <c r="G123" s="246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329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23</v>
      </c>
      <c r="B124" s="174" t="s">
        <v>478</v>
      </c>
      <c r="C124" s="184" t="s">
        <v>479</v>
      </c>
      <c r="D124" s="175" t="s">
        <v>397</v>
      </c>
      <c r="E124" s="176">
        <v>97.451999999999998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4.7660000000000001E-2</v>
      </c>
      <c r="O124" s="176">
        <f>ROUND(E124*N124,2)</f>
        <v>4.6399999999999997</v>
      </c>
      <c r="P124" s="176">
        <v>0</v>
      </c>
      <c r="Q124" s="176">
        <f>ROUND(E124*P124,2)</f>
        <v>0</v>
      </c>
      <c r="R124" s="178" t="s">
        <v>398</v>
      </c>
      <c r="S124" s="178" t="s">
        <v>323</v>
      </c>
      <c r="T124" s="179" t="s">
        <v>399</v>
      </c>
      <c r="U124" s="158">
        <v>0.84</v>
      </c>
      <c r="V124" s="158">
        <f>ROUND(E124*U124,2)</f>
        <v>81.86</v>
      </c>
      <c r="W124" s="158"/>
      <c r="X124" s="158" t="s">
        <v>387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388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480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382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470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481</v>
      </c>
      <c r="D127" s="160"/>
      <c r="E127" s="161">
        <v>2.25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382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5" t="s">
        <v>482</v>
      </c>
      <c r="D128" s="160"/>
      <c r="E128" s="161">
        <v>14.15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382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5" t="s">
        <v>483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382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484</v>
      </c>
      <c r="D130" s="160"/>
      <c r="E130" s="161">
        <v>81.052000000000007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382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5"/>
      <c r="D131" s="246"/>
      <c r="E131" s="246"/>
      <c r="F131" s="246"/>
      <c r="G131" s="246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329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3">
        <v>24</v>
      </c>
      <c r="B132" s="174" t="s">
        <v>485</v>
      </c>
      <c r="C132" s="184" t="s">
        <v>486</v>
      </c>
      <c r="D132" s="175" t="s">
        <v>397</v>
      </c>
      <c r="E132" s="176">
        <v>8.8000000000000007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3.4909999999999997E-2</v>
      </c>
      <c r="O132" s="176">
        <f>ROUND(E132*N132,2)</f>
        <v>0.31</v>
      </c>
      <c r="P132" s="176">
        <v>0</v>
      </c>
      <c r="Q132" s="176">
        <f>ROUND(E132*P132,2)</f>
        <v>0</v>
      </c>
      <c r="R132" s="178" t="s">
        <v>467</v>
      </c>
      <c r="S132" s="178" t="s">
        <v>323</v>
      </c>
      <c r="T132" s="179" t="s">
        <v>399</v>
      </c>
      <c r="U132" s="158">
        <v>1.1841699999999999</v>
      </c>
      <c r="V132" s="158">
        <f>ROUND(E132*U132,2)</f>
        <v>10.42</v>
      </c>
      <c r="W132" s="158"/>
      <c r="X132" s="158" t="s">
        <v>387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388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60" t="s">
        <v>487</v>
      </c>
      <c r="D133" s="261"/>
      <c r="E133" s="261"/>
      <c r="F133" s="261"/>
      <c r="G133" s="261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401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80" t="str">
        <f>C133</f>
        <v>okenního nebo dveřního, z pomocného pracovního lešení o výšce podlahy do 1900 mm a pro zatížení do 1,5 kPa,</v>
      </c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470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382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488</v>
      </c>
      <c r="D135" s="160"/>
      <c r="E135" s="161">
        <v>8.8000000000000007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382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5"/>
      <c r="D136" s="246"/>
      <c r="E136" s="246"/>
      <c r="F136" s="246"/>
      <c r="G136" s="246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329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3">
        <v>25</v>
      </c>
      <c r="B137" s="174" t="s">
        <v>489</v>
      </c>
      <c r="C137" s="184" t="s">
        <v>490</v>
      </c>
      <c r="D137" s="175" t="s">
        <v>397</v>
      </c>
      <c r="E137" s="176">
        <v>4.6749999999999998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6">
        <v>4.5580000000000002E-2</v>
      </c>
      <c r="O137" s="176">
        <f>ROUND(E137*N137,2)</f>
        <v>0.21</v>
      </c>
      <c r="P137" s="176">
        <v>0</v>
      </c>
      <c r="Q137" s="176">
        <f>ROUND(E137*P137,2)</f>
        <v>0</v>
      </c>
      <c r="R137" s="178" t="s">
        <v>398</v>
      </c>
      <c r="S137" s="178" t="s">
        <v>323</v>
      </c>
      <c r="T137" s="179" t="s">
        <v>399</v>
      </c>
      <c r="U137" s="158">
        <v>0.61</v>
      </c>
      <c r="V137" s="158">
        <f>ROUND(E137*U137,2)</f>
        <v>2.85</v>
      </c>
      <c r="W137" s="158"/>
      <c r="X137" s="158" t="s">
        <v>387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388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60" t="s">
        <v>491</v>
      </c>
      <c r="D138" s="261"/>
      <c r="E138" s="261"/>
      <c r="F138" s="261"/>
      <c r="G138" s="261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401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5" t="s">
        <v>492</v>
      </c>
      <c r="D139" s="160"/>
      <c r="E139" s="161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382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393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382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493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494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382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5" t="s">
        <v>495</v>
      </c>
      <c r="D143" s="160"/>
      <c r="E143" s="161">
        <v>3.0874999999999999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382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5" t="s">
        <v>496</v>
      </c>
      <c r="D144" s="160"/>
      <c r="E144" s="161">
        <v>-1.65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382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497</v>
      </c>
      <c r="D145" s="160"/>
      <c r="E145" s="161">
        <v>0.9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382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498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382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5" t="s">
        <v>494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382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5" t="s">
        <v>495</v>
      </c>
      <c r="D148" s="160"/>
      <c r="E148" s="161">
        <v>3.0874999999999999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382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5" t="s">
        <v>496</v>
      </c>
      <c r="D149" s="160"/>
      <c r="E149" s="161">
        <v>-1.65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382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497</v>
      </c>
      <c r="D150" s="160"/>
      <c r="E150" s="161">
        <v>0.9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382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5"/>
      <c r="D151" s="246"/>
      <c r="E151" s="246"/>
      <c r="F151" s="246"/>
      <c r="G151" s="246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329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3">
        <v>26</v>
      </c>
      <c r="B152" s="174" t="s">
        <v>499</v>
      </c>
      <c r="C152" s="184" t="s">
        <v>500</v>
      </c>
      <c r="D152" s="175" t="s">
        <v>397</v>
      </c>
      <c r="E152" s="176">
        <v>9.7452000000000005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6">
        <v>3.6700000000000001E-3</v>
      </c>
      <c r="O152" s="176">
        <f>ROUND(E152*N152,2)</f>
        <v>0.04</v>
      </c>
      <c r="P152" s="176">
        <v>0</v>
      </c>
      <c r="Q152" s="176">
        <f>ROUND(E152*P152,2)</f>
        <v>0</v>
      </c>
      <c r="R152" s="178" t="s">
        <v>398</v>
      </c>
      <c r="S152" s="178" t="s">
        <v>323</v>
      </c>
      <c r="T152" s="179" t="s">
        <v>399</v>
      </c>
      <c r="U152" s="158">
        <v>0.36199999999999999</v>
      </c>
      <c r="V152" s="158">
        <f>ROUND(E152*U152,2)</f>
        <v>3.53</v>
      </c>
      <c r="W152" s="158"/>
      <c r="X152" s="158" t="s">
        <v>387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501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502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382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5" t="s">
        <v>480</v>
      </c>
      <c r="D154" s="160"/>
      <c r="E154" s="161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382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470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382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503</v>
      </c>
      <c r="D156" s="160"/>
      <c r="E156" s="161">
        <v>0.22500000000000001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382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504</v>
      </c>
      <c r="D157" s="160"/>
      <c r="E157" s="161">
        <v>1.415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5" t="s">
        <v>483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382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5" t="s">
        <v>505</v>
      </c>
      <c r="D159" s="160"/>
      <c r="E159" s="161">
        <v>8.1052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382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5"/>
      <c r="D160" s="246"/>
      <c r="E160" s="246"/>
      <c r="F160" s="246"/>
      <c r="G160" s="246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329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3">
        <v>27</v>
      </c>
      <c r="B161" s="174" t="s">
        <v>506</v>
      </c>
      <c r="C161" s="184" t="s">
        <v>507</v>
      </c>
      <c r="D161" s="175" t="s">
        <v>449</v>
      </c>
      <c r="E161" s="176">
        <v>6.7966199999999999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1.187E-2</v>
      </c>
      <c r="O161" s="176">
        <f>ROUND(E161*N161,2)</f>
        <v>0.08</v>
      </c>
      <c r="P161" s="176">
        <v>0</v>
      </c>
      <c r="Q161" s="176">
        <f>ROUND(E161*P161,2)</f>
        <v>0</v>
      </c>
      <c r="R161" s="178"/>
      <c r="S161" s="178" t="s">
        <v>344</v>
      </c>
      <c r="T161" s="179" t="s">
        <v>324</v>
      </c>
      <c r="U161" s="158">
        <v>0.36</v>
      </c>
      <c r="V161" s="158">
        <f>ROUND(E161*U161,2)</f>
        <v>2.4500000000000002</v>
      </c>
      <c r="W161" s="158"/>
      <c r="X161" s="158" t="s">
        <v>387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501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393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382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508</v>
      </c>
      <c r="D163" s="160"/>
      <c r="E163" s="161">
        <v>1.5266299999999999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382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5" t="s">
        <v>509</v>
      </c>
      <c r="D164" s="160"/>
      <c r="E164" s="161">
        <v>5.27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382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45"/>
      <c r="D165" s="246"/>
      <c r="E165" s="246"/>
      <c r="F165" s="246"/>
      <c r="G165" s="246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329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3">
        <v>28</v>
      </c>
      <c r="B166" s="174" t="s">
        <v>510</v>
      </c>
      <c r="C166" s="184" t="s">
        <v>511</v>
      </c>
      <c r="D166" s="175" t="s">
        <v>397</v>
      </c>
      <c r="E166" s="176">
        <v>97.451999999999998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6">
        <v>4.6000000000000001E-4</v>
      </c>
      <c r="O166" s="176">
        <f>ROUND(E166*N166,2)</f>
        <v>0.04</v>
      </c>
      <c r="P166" s="176">
        <v>0</v>
      </c>
      <c r="Q166" s="176">
        <f>ROUND(E166*P166,2)</f>
        <v>0</v>
      </c>
      <c r="R166" s="178"/>
      <c r="S166" s="178" t="s">
        <v>344</v>
      </c>
      <c r="T166" s="179" t="s">
        <v>324</v>
      </c>
      <c r="U166" s="158">
        <v>0.12</v>
      </c>
      <c r="V166" s="158">
        <f>ROUND(E166*U166,2)</f>
        <v>11.69</v>
      </c>
      <c r="W166" s="158"/>
      <c r="X166" s="158" t="s">
        <v>387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501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480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382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5" t="s">
        <v>470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382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5" t="s">
        <v>481</v>
      </c>
      <c r="D169" s="160"/>
      <c r="E169" s="161">
        <v>2.25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382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482</v>
      </c>
      <c r="D170" s="160"/>
      <c r="E170" s="161">
        <v>14.15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382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483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382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484</v>
      </c>
      <c r="D172" s="160"/>
      <c r="E172" s="161">
        <v>81.052000000000007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382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45"/>
      <c r="D173" s="246"/>
      <c r="E173" s="246"/>
      <c r="F173" s="246"/>
      <c r="G173" s="246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329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3" t="s">
        <v>318</v>
      </c>
      <c r="B174" s="164" t="s">
        <v>149</v>
      </c>
      <c r="C174" s="183" t="s">
        <v>150</v>
      </c>
      <c r="D174" s="165"/>
      <c r="E174" s="166"/>
      <c r="F174" s="167"/>
      <c r="G174" s="167">
        <f>SUMIF(AG175:AG255,"&lt;&gt;NOR",G175:G255)</f>
        <v>0</v>
      </c>
      <c r="H174" s="167"/>
      <c r="I174" s="167">
        <f>SUM(I175:I255)</f>
        <v>0</v>
      </c>
      <c r="J174" s="167"/>
      <c r="K174" s="167">
        <f>SUM(K175:K255)</f>
        <v>0</v>
      </c>
      <c r="L174" s="167"/>
      <c r="M174" s="167">
        <f>SUM(M175:M255)</f>
        <v>0</v>
      </c>
      <c r="N174" s="166"/>
      <c r="O174" s="166">
        <f>SUM(O175:O255)</f>
        <v>8.16</v>
      </c>
      <c r="P174" s="166"/>
      <c r="Q174" s="166">
        <f>SUM(Q175:Q255)</f>
        <v>0</v>
      </c>
      <c r="R174" s="167"/>
      <c r="S174" s="167"/>
      <c r="T174" s="168"/>
      <c r="U174" s="162"/>
      <c r="V174" s="162">
        <f>SUM(V175:V255)</f>
        <v>92.36</v>
      </c>
      <c r="W174" s="162"/>
      <c r="X174" s="162"/>
      <c r="AG174" t="s">
        <v>319</v>
      </c>
    </row>
    <row r="175" spans="1:60" outlineLevel="1" x14ac:dyDescent="0.2">
      <c r="A175" s="173">
        <v>29</v>
      </c>
      <c r="B175" s="174" t="s">
        <v>512</v>
      </c>
      <c r="C175" s="184" t="s">
        <v>513</v>
      </c>
      <c r="D175" s="175" t="s">
        <v>391</v>
      </c>
      <c r="E175" s="176">
        <v>0.22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6">
        <v>2.5249999999999999</v>
      </c>
      <c r="O175" s="176">
        <f>ROUND(E175*N175,2)</f>
        <v>0.56000000000000005</v>
      </c>
      <c r="P175" s="176">
        <v>0</v>
      </c>
      <c r="Q175" s="176">
        <f>ROUND(E175*P175,2)</f>
        <v>0</v>
      </c>
      <c r="R175" s="178" t="s">
        <v>398</v>
      </c>
      <c r="S175" s="178" t="s">
        <v>323</v>
      </c>
      <c r="T175" s="179" t="s">
        <v>399</v>
      </c>
      <c r="U175" s="158">
        <v>3.2130000000000001</v>
      </c>
      <c r="V175" s="158">
        <f>ROUND(E175*U175,2)</f>
        <v>0.71</v>
      </c>
      <c r="W175" s="158"/>
      <c r="X175" s="158" t="s">
        <v>387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388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60" t="s">
        <v>514</v>
      </c>
      <c r="D176" s="261"/>
      <c r="E176" s="261"/>
      <c r="F176" s="261"/>
      <c r="G176" s="261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401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47" t="s">
        <v>515</v>
      </c>
      <c r="D177" s="248"/>
      <c r="E177" s="248"/>
      <c r="F177" s="248"/>
      <c r="G177" s="24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328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516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382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517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382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5" t="s">
        <v>518</v>
      </c>
      <c r="D180" s="160"/>
      <c r="E180" s="161">
        <v>0.22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382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5"/>
      <c r="D181" s="246"/>
      <c r="E181" s="246"/>
      <c r="F181" s="246"/>
      <c r="G181" s="246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329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3">
        <v>30</v>
      </c>
      <c r="B182" s="174" t="s">
        <v>519</v>
      </c>
      <c r="C182" s="184" t="s">
        <v>520</v>
      </c>
      <c r="D182" s="175" t="s">
        <v>391</v>
      </c>
      <c r="E182" s="176">
        <v>0.22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21</v>
      </c>
      <c r="M182" s="178">
        <f>G182*(1+L182/100)</f>
        <v>0</v>
      </c>
      <c r="N182" s="176">
        <v>0</v>
      </c>
      <c r="O182" s="176">
        <f>ROUND(E182*N182,2)</f>
        <v>0</v>
      </c>
      <c r="P182" s="176">
        <v>0</v>
      </c>
      <c r="Q182" s="176">
        <f>ROUND(E182*P182,2)</f>
        <v>0</v>
      </c>
      <c r="R182" s="178" t="s">
        <v>398</v>
      </c>
      <c r="S182" s="178" t="s">
        <v>323</v>
      </c>
      <c r="T182" s="179" t="s">
        <v>399</v>
      </c>
      <c r="U182" s="158">
        <v>2.7</v>
      </c>
      <c r="V182" s="158">
        <f>ROUND(E182*U182,2)</f>
        <v>0.59</v>
      </c>
      <c r="W182" s="158"/>
      <c r="X182" s="158" t="s">
        <v>387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388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60" t="s">
        <v>521</v>
      </c>
      <c r="D183" s="261"/>
      <c r="E183" s="261"/>
      <c r="F183" s="261"/>
      <c r="G183" s="261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401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5" t="s">
        <v>516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382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517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382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518</v>
      </c>
      <c r="D186" s="160"/>
      <c r="E186" s="161">
        <v>0.22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382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5"/>
      <c r="D187" s="246"/>
      <c r="E187" s="246"/>
      <c r="F187" s="246"/>
      <c r="G187" s="246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329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31</v>
      </c>
      <c r="B188" s="174" t="s">
        <v>522</v>
      </c>
      <c r="C188" s="184" t="s">
        <v>523</v>
      </c>
      <c r="D188" s="175" t="s">
        <v>391</v>
      </c>
      <c r="E188" s="176">
        <v>0.22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0</v>
      </c>
      <c r="O188" s="176">
        <f>ROUND(E188*N188,2)</f>
        <v>0</v>
      </c>
      <c r="P188" s="176">
        <v>0</v>
      </c>
      <c r="Q188" s="176">
        <f>ROUND(E188*P188,2)</f>
        <v>0</v>
      </c>
      <c r="R188" s="178" t="s">
        <v>398</v>
      </c>
      <c r="S188" s="178" t="s">
        <v>323</v>
      </c>
      <c r="T188" s="179" t="s">
        <v>399</v>
      </c>
      <c r="U188" s="158">
        <v>0.82</v>
      </c>
      <c r="V188" s="158">
        <f>ROUND(E188*U188,2)</f>
        <v>0.18</v>
      </c>
      <c r="W188" s="158"/>
      <c r="X188" s="158" t="s">
        <v>387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388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60" t="s">
        <v>524</v>
      </c>
      <c r="D189" s="261"/>
      <c r="E189" s="261"/>
      <c r="F189" s="261"/>
      <c r="G189" s="261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401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516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382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517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382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518</v>
      </c>
      <c r="D192" s="160"/>
      <c r="E192" s="161">
        <v>0.22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382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45"/>
      <c r="D193" s="246"/>
      <c r="E193" s="246"/>
      <c r="F193" s="246"/>
      <c r="G193" s="246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329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3">
        <v>32</v>
      </c>
      <c r="B194" s="174" t="s">
        <v>525</v>
      </c>
      <c r="C194" s="184" t="s">
        <v>526</v>
      </c>
      <c r="D194" s="175" t="s">
        <v>527</v>
      </c>
      <c r="E194" s="176">
        <v>1.091E-2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6">
        <v>1.0662499999999999</v>
      </c>
      <c r="O194" s="176">
        <f>ROUND(E194*N194,2)</f>
        <v>0.01</v>
      </c>
      <c r="P194" s="176">
        <v>0</v>
      </c>
      <c r="Q194" s="176">
        <f>ROUND(E194*P194,2)</f>
        <v>0</v>
      </c>
      <c r="R194" s="178" t="s">
        <v>398</v>
      </c>
      <c r="S194" s="178" t="s">
        <v>323</v>
      </c>
      <c r="T194" s="179" t="s">
        <v>399</v>
      </c>
      <c r="U194" s="158">
        <v>15.231</v>
      </c>
      <c r="V194" s="158">
        <f>ROUND(E194*U194,2)</f>
        <v>0.17</v>
      </c>
      <c r="W194" s="158"/>
      <c r="X194" s="158" t="s">
        <v>387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501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60" t="s">
        <v>528</v>
      </c>
      <c r="D195" s="261"/>
      <c r="E195" s="261"/>
      <c r="F195" s="261"/>
      <c r="G195" s="261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401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5" t="s">
        <v>516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382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5" t="s">
        <v>517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382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529</v>
      </c>
      <c r="D198" s="160"/>
      <c r="E198" s="161">
        <v>1.091E-2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382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45"/>
      <c r="D199" s="246"/>
      <c r="E199" s="246"/>
      <c r="F199" s="246"/>
      <c r="G199" s="246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329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3">
        <v>33</v>
      </c>
      <c r="B200" s="174" t="s">
        <v>530</v>
      </c>
      <c r="C200" s="184" t="s">
        <v>531</v>
      </c>
      <c r="D200" s="175" t="s">
        <v>397</v>
      </c>
      <c r="E200" s="176">
        <v>42.4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6">
        <v>9.5000000000000001E-2</v>
      </c>
      <c r="O200" s="176">
        <f>ROUND(E200*N200,2)</f>
        <v>4.03</v>
      </c>
      <c r="P200" s="176">
        <v>0</v>
      </c>
      <c r="Q200" s="176">
        <f>ROUND(E200*P200,2)</f>
        <v>0</v>
      </c>
      <c r="R200" s="178" t="s">
        <v>398</v>
      </c>
      <c r="S200" s="178" t="s">
        <v>323</v>
      </c>
      <c r="T200" s="179" t="s">
        <v>399</v>
      </c>
      <c r="U200" s="158">
        <v>0.47</v>
      </c>
      <c r="V200" s="158">
        <f>ROUND(E200*U200,2)</f>
        <v>19.93</v>
      </c>
      <c r="W200" s="158"/>
      <c r="X200" s="158" t="s">
        <v>387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388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60" t="s">
        <v>532</v>
      </c>
      <c r="D201" s="261"/>
      <c r="E201" s="261"/>
      <c r="F201" s="261"/>
      <c r="G201" s="261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401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516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382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5" t="s">
        <v>533</v>
      </c>
      <c r="D203" s="160"/>
      <c r="E203" s="161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382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5" t="s">
        <v>534</v>
      </c>
      <c r="D204" s="160"/>
      <c r="E204" s="161">
        <v>19.100000000000001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382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5" t="s">
        <v>535</v>
      </c>
      <c r="D205" s="160"/>
      <c r="E205" s="161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382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536</v>
      </c>
      <c r="D206" s="160"/>
      <c r="E206" s="161">
        <v>7.4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382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516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382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5" t="s">
        <v>537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382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5" t="s">
        <v>538</v>
      </c>
      <c r="D209" s="160"/>
      <c r="E209" s="161">
        <v>15.9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382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45"/>
      <c r="D210" s="246"/>
      <c r="E210" s="246"/>
      <c r="F210" s="246"/>
      <c r="G210" s="246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329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73">
        <v>34</v>
      </c>
      <c r="B211" s="174" t="s">
        <v>539</v>
      </c>
      <c r="C211" s="184" t="s">
        <v>540</v>
      </c>
      <c r="D211" s="175" t="s">
        <v>397</v>
      </c>
      <c r="E211" s="176">
        <v>111.8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21</v>
      </c>
      <c r="M211" s="178">
        <f>G211*(1+L211/100)</f>
        <v>0</v>
      </c>
      <c r="N211" s="176">
        <v>3.5500000000000002E-3</v>
      </c>
      <c r="O211" s="176">
        <f>ROUND(E211*N211,2)</f>
        <v>0.4</v>
      </c>
      <c r="P211" s="176">
        <v>0</v>
      </c>
      <c r="Q211" s="176">
        <f>ROUND(E211*P211,2)</f>
        <v>0</v>
      </c>
      <c r="R211" s="178" t="s">
        <v>398</v>
      </c>
      <c r="S211" s="178" t="s">
        <v>323</v>
      </c>
      <c r="T211" s="179" t="s">
        <v>399</v>
      </c>
      <c r="U211" s="158">
        <v>0.34</v>
      </c>
      <c r="V211" s="158">
        <f>ROUND(E211*U211,2)</f>
        <v>38.01</v>
      </c>
      <c r="W211" s="158"/>
      <c r="X211" s="158" t="s">
        <v>387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388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60" t="s">
        <v>532</v>
      </c>
      <c r="D212" s="261"/>
      <c r="E212" s="261"/>
      <c r="F212" s="261"/>
      <c r="G212" s="261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401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5" t="s">
        <v>516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382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533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382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534</v>
      </c>
      <c r="D215" s="160"/>
      <c r="E215" s="161">
        <v>19.100000000000001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382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541</v>
      </c>
      <c r="D216" s="160"/>
      <c r="E216" s="161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382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5" t="s">
        <v>542</v>
      </c>
      <c r="D217" s="160"/>
      <c r="E217" s="161">
        <v>30.4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382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535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382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536</v>
      </c>
      <c r="D219" s="160"/>
      <c r="E219" s="161">
        <v>7.4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382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516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382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5" t="s">
        <v>537</v>
      </c>
      <c r="D221" s="160"/>
      <c r="E221" s="161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382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5" t="s">
        <v>538</v>
      </c>
      <c r="D222" s="160"/>
      <c r="E222" s="161">
        <v>15.9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382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5" t="s">
        <v>543</v>
      </c>
      <c r="D223" s="160"/>
      <c r="E223" s="161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382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5" t="s">
        <v>544</v>
      </c>
      <c r="D224" s="160"/>
      <c r="E224" s="161">
        <v>39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382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45"/>
      <c r="D225" s="246"/>
      <c r="E225" s="246"/>
      <c r="F225" s="246"/>
      <c r="G225" s="246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329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1" x14ac:dyDescent="0.2">
      <c r="A226" s="173">
        <v>35</v>
      </c>
      <c r="B226" s="174" t="s">
        <v>545</v>
      </c>
      <c r="C226" s="184" t="s">
        <v>546</v>
      </c>
      <c r="D226" s="175" t="s">
        <v>397</v>
      </c>
      <c r="E226" s="176">
        <v>127.2</v>
      </c>
      <c r="F226" s="177"/>
      <c r="G226" s="178">
        <f>ROUND(E226*F226,2)</f>
        <v>0</v>
      </c>
      <c r="H226" s="177"/>
      <c r="I226" s="178">
        <f>ROUND(E226*H226,2)</f>
        <v>0</v>
      </c>
      <c r="J226" s="177"/>
      <c r="K226" s="178">
        <f>ROUND(E226*J226,2)</f>
        <v>0</v>
      </c>
      <c r="L226" s="178">
        <v>21</v>
      </c>
      <c r="M226" s="178">
        <f>G226*(1+L226/100)</f>
        <v>0</v>
      </c>
      <c r="N226" s="176">
        <v>1.111E-2</v>
      </c>
      <c r="O226" s="176">
        <f>ROUND(E226*N226,2)</f>
        <v>1.41</v>
      </c>
      <c r="P226" s="176">
        <v>0</v>
      </c>
      <c r="Q226" s="176">
        <f>ROUND(E226*P226,2)</f>
        <v>0</v>
      </c>
      <c r="R226" s="178" t="s">
        <v>398</v>
      </c>
      <c r="S226" s="178" t="s">
        <v>323</v>
      </c>
      <c r="T226" s="179" t="s">
        <v>399</v>
      </c>
      <c r="U226" s="158">
        <v>0.01</v>
      </c>
      <c r="V226" s="158">
        <f>ROUND(E226*U226,2)</f>
        <v>1.27</v>
      </c>
      <c r="W226" s="158"/>
      <c r="X226" s="158" t="s">
        <v>387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547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60" t="s">
        <v>548</v>
      </c>
      <c r="D227" s="261"/>
      <c r="E227" s="261"/>
      <c r="F227" s="261"/>
      <c r="G227" s="261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401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5" t="s">
        <v>516</v>
      </c>
      <c r="D228" s="160"/>
      <c r="E228" s="161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382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5" t="s">
        <v>533</v>
      </c>
      <c r="D229" s="160"/>
      <c r="E229" s="161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382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5" t="s">
        <v>549</v>
      </c>
      <c r="D230" s="160"/>
      <c r="E230" s="161">
        <v>57.3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382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5" t="s">
        <v>535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382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550</v>
      </c>
      <c r="D232" s="160"/>
      <c r="E232" s="161">
        <v>22.2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382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5" t="s">
        <v>516</v>
      </c>
      <c r="D233" s="160"/>
      <c r="E233" s="161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382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5" t="s">
        <v>537</v>
      </c>
      <c r="D234" s="160"/>
      <c r="E234" s="161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382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5" t="s">
        <v>551</v>
      </c>
      <c r="D235" s="160"/>
      <c r="E235" s="161">
        <v>47.7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382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245"/>
      <c r="D236" s="246"/>
      <c r="E236" s="246"/>
      <c r="F236" s="246"/>
      <c r="G236" s="246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329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3">
        <v>36</v>
      </c>
      <c r="B237" s="174" t="s">
        <v>552</v>
      </c>
      <c r="C237" s="184" t="s">
        <v>553</v>
      </c>
      <c r="D237" s="175" t="s">
        <v>397</v>
      </c>
      <c r="E237" s="176">
        <v>111.8</v>
      </c>
      <c r="F237" s="177"/>
      <c r="G237" s="178">
        <f>ROUND(E237*F237,2)</f>
        <v>0</v>
      </c>
      <c r="H237" s="177"/>
      <c r="I237" s="178">
        <f>ROUND(E237*H237,2)</f>
        <v>0</v>
      </c>
      <c r="J237" s="177"/>
      <c r="K237" s="178">
        <f>ROUND(E237*J237,2)</f>
        <v>0</v>
      </c>
      <c r="L237" s="178">
        <v>21</v>
      </c>
      <c r="M237" s="178">
        <f>G237*(1+L237/100)</f>
        <v>0</v>
      </c>
      <c r="N237" s="176">
        <v>1.554E-2</v>
      </c>
      <c r="O237" s="176">
        <f>ROUND(E237*N237,2)</f>
        <v>1.74</v>
      </c>
      <c r="P237" s="176">
        <v>0</v>
      </c>
      <c r="Q237" s="176">
        <f>ROUND(E237*P237,2)</f>
        <v>0</v>
      </c>
      <c r="R237" s="178"/>
      <c r="S237" s="178" t="s">
        <v>344</v>
      </c>
      <c r="T237" s="179" t="s">
        <v>324</v>
      </c>
      <c r="U237" s="158">
        <v>0.24</v>
      </c>
      <c r="V237" s="158">
        <f>ROUND(E237*U237,2)</f>
        <v>26.83</v>
      </c>
      <c r="W237" s="158"/>
      <c r="X237" s="158" t="s">
        <v>387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388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51" t="s">
        <v>554</v>
      </c>
      <c r="D238" s="252"/>
      <c r="E238" s="252"/>
      <c r="F238" s="252"/>
      <c r="G238" s="252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328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5" t="s">
        <v>516</v>
      </c>
      <c r="D239" s="160"/>
      <c r="E239" s="161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382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5" t="s">
        <v>533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382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5" t="s">
        <v>534</v>
      </c>
      <c r="D241" s="160"/>
      <c r="E241" s="161">
        <v>19.100000000000001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382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5" t="s">
        <v>541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382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5" t="s">
        <v>542</v>
      </c>
      <c r="D243" s="160"/>
      <c r="E243" s="161">
        <v>30.4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382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5" t="s">
        <v>535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382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5" t="s">
        <v>536</v>
      </c>
      <c r="D245" s="160"/>
      <c r="E245" s="161">
        <v>7.4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382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5" t="s">
        <v>516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382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5" t="s">
        <v>537</v>
      </c>
      <c r="D247" s="160"/>
      <c r="E247" s="161"/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382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5" t="s">
        <v>538</v>
      </c>
      <c r="D248" s="160"/>
      <c r="E248" s="161">
        <v>15.9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382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543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382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5" t="s">
        <v>544</v>
      </c>
      <c r="D250" s="160"/>
      <c r="E250" s="161">
        <v>39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382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45"/>
      <c r="D251" s="246"/>
      <c r="E251" s="246"/>
      <c r="F251" s="246"/>
      <c r="G251" s="246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329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3">
        <v>37</v>
      </c>
      <c r="B252" s="174" t="s">
        <v>555</v>
      </c>
      <c r="C252" s="184" t="s">
        <v>556</v>
      </c>
      <c r="D252" s="175" t="s">
        <v>462</v>
      </c>
      <c r="E252" s="176">
        <v>17.278749999999999</v>
      </c>
      <c r="F252" s="177"/>
      <c r="G252" s="178">
        <f>ROUND(E252*F252,2)</f>
        <v>0</v>
      </c>
      <c r="H252" s="177"/>
      <c r="I252" s="178">
        <f>ROUND(E252*H252,2)</f>
        <v>0</v>
      </c>
      <c r="J252" s="177"/>
      <c r="K252" s="178">
        <f>ROUND(E252*J252,2)</f>
        <v>0</v>
      </c>
      <c r="L252" s="178">
        <v>21</v>
      </c>
      <c r="M252" s="178">
        <f>G252*(1+L252/100)</f>
        <v>0</v>
      </c>
      <c r="N252" s="176">
        <v>7.2000000000000005E-4</v>
      </c>
      <c r="O252" s="176">
        <f>ROUND(E252*N252,2)</f>
        <v>0.01</v>
      </c>
      <c r="P252" s="176">
        <v>0</v>
      </c>
      <c r="Q252" s="176">
        <f>ROUND(E252*P252,2)</f>
        <v>0</v>
      </c>
      <c r="R252" s="178"/>
      <c r="S252" s="178" t="s">
        <v>344</v>
      </c>
      <c r="T252" s="179" t="s">
        <v>324</v>
      </c>
      <c r="U252" s="158">
        <v>0.27</v>
      </c>
      <c r="V252" s="158">
        <f>ROUND(E252*U252,2)</f>
        <v>4.67</v>
      </c>
      <c r="W252" s="158"/>
      <c r="X252" s="158" t="s">
        <v>387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388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5" t="s">
        <v>470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382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5" t="s">
        <v>557</v>
      </c>
      <c r="D254" s="160"/>
      <c r="E254" s="161">
        <v>17.278749999999999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382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45"/>
      <c r="D255" s="246"/>
      <c r="E255" s="246"/>
      <c r="F255" s="246"/>
      <c r="G255" s="246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329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3" t="s">
        <v>318</v>
      </c>
      <c r="B256" s="164" t="s">
        <v>151</v>
      </c>
      <c r="C256" s="183" t="s">
        <v>152</v>
      </c>
      <c r="D256" s="165"/>
      <c r="E256" s="166"/>
      <c r="F256" s="167"/>
      <c r="G256" s="167">
        <f>SUMIF(AG257:AG260,"&lt;&gt;NOR",G257:G260)</f>
        <v>0</v>
      </c>
      <c r="H256" s="167"/>
      <c r="I256" s="167">
        <f>SUM(I257:I260)</f>
        <v>0</v>
      </c>
      <c r="J256" s="167"/>
      <c r="K256" s="167">
        <f>SUM(K257:K260)</f>
        <v>0</v>
      </c>
      <c r="L256" s="167"/>
      <c r="M256" s="167">
        <f>SUM(M257:M260)</f>
        <v>0</v>
      </c>
      <c r="N256" s="166"/>
      <c r="O256" s="166">
        <f>SUM(O257:O260)</f>
        <v>0.18</v>
      </c>
      <c r="P256" s="166"/>
      <c r="Q256" s="166">
        <f>SUM(Q257:Q260)</f>
        <v>0</v>
      </c>
      <c r="R256" s="167"/>
      <c r="S256" s="167"/>
      <c r="T256" s="168"/>
      <c r="U256" s="162"/>
      <c r="V256" s="162">
        <f>SUM(V257:V260)</f>
        <v>24.78</v>
      </c>
      <c r="W256" s="162"/>
      <c r="X256" s="162"/>
      <c r="AG256" t="s">
        <v>319</v>
      </c>
    </row>
    <row r="257" spans="1:60" outlineLevel="1" x14ac:dyDescent="0.2">
      <c r="A257" s="173">
        <v>38</v>
      </c>
      <c r="B257" s="174" t="s">
        <v>558</v>
      </c>
      <c r="C257" s="184" t="s">
        <v>559</v>
      </c>
      <c r="D257" s="175" t="s">
        <v>397</v>
      </c>
      <c r="E257" s="176">
        <v>115.8</v>
      </c>
      <c r="F257" s="177"/>
      <c r="G257" s="178">
        <f>ROUND(E257*F257,2)</f>
        <v>0</v>
      </c>
      <c r="H257" s="177"/>
      <c r="I257" s="178">
        <f>ROUND(E257*H257,2)</f>
        <v>0</v>
      </c>
      <c r="J257" s="177"/>
      <c r="K257" s="178">
        <f>ROUND(E257*J257,2)</f>
        <v>0</v>
      </c>
      <c r="L257" s="178">
        <v>21</v>
      </c>
      <c r="M257" s="178">
        <f>G257*(1+L257/100)</f>
        <v>0</v>
      </c>
      <c r="N257" s="176">
        <v>1.58E-3</v>
      </c>
      <c r="O257" s="176">
        <f>ROUND(E257*N257,2)</f>
        <v>0.18</v>
      </c>
      <c r="P257" s="176">
        <v>0</v>
      </c>
      <c r="Q257" s="176">
        <f>ROUND(E257*P257,2)</f>
        <v>0</v>
      </c>
      <c r="R257" s="178" t="s">
        <v>560</v>
      </c>
      <c r="S257" s="178" t="s">
        <v>323</v>
      </c>
      <c r="T257" s="179" t="s">
        <v>399</v>
      </c>
      <c r="U257" s="158">
        <v>0.214</v>
      </c>
      <c r="V257" s="158">
        <f>ROUND(E257*U257,2)</f>
        <v>24.78</v>
      </c>
      <c r="W257" s="158"/>
      <c r="X257" s="158" t="s">
        <v>387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388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5" t="s">
        <v>561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382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5" t="s">
        <v>562</v>
      </c>
      <c r="D259" s="160"/>
      <c r="E259" s="161">
        <v>115.8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382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45"/>
      <c r="D260" s="246"/>
      <c r="E260" s="246"/>
      <c r="F260" s="246"/>
      <c r="G260" s="246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329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163" t="s">
        <v>318</v>
      </c>
      <c r="B261" s="164" t="s">
        <v>153</v>
      </c>
      <c r="C261" s="183" t="s">
        <v>154</v>
      </c>
      <c r="D261" s="165"/>
      <c r="E261" s="166"/>
      <c r="F261" s="167"/>
      <c r="G261" s="167">
        <f>SUMIF(AG262:AG301,"&lt;&gt;NOR",G262:G301)</f>
        <v>0</v>
      </c>
      <c r="H261" s="167"/>
      <c r="I261" s="167">
        <f>SUM(I262:I301)</f>
        <v>0</v>
      </c>
      <c r="J261" s="167"/>
      <c r="K261" s="167">
        <f>SUM(K262:K301)</f>
        <v>0</v>
      </c>
      <c r="L261" s="167"/>
      <c r="M261" s="167">
        <f>SUM(M262:M301)</f>
        <v>0</v>
      </c>
      <c r="N261" s="166"/>
      <c r="O261" s="166">
        <f>SUM(O262:O301)</f>
        <v>0</v>
      </c>
      <c r="P261" s="166"/>
      <c r="Q261" s="166">
        <f>SUM(Q262:Q301)</f>
        <v>0</v>
      </c>
      <c r="R261" s="167"/>
      <c r="S261" s="167"/>
      <c r="T261" s="168"/>
      <c r="U261" s="162"/>
      <c r="V261" s="162">
        <f>SUM(V262:V301)</f>
        <v>39.71</v>
      </c>
      <c r="W261" s="162"/>
      <c r="X261" s="162"/>
      <c r="AG261" t="s">
        <v>319</v>
      </c>
    </row>
    <row r="262" spans="1:60" ht="56.25" outlineLevel="1" x14ac:dyDescent="0.2">
      <c r="A262" s="173">
        <v>39</v>
      </c>
      <c r="B262" s="174" t="s">
        <v>563</v>
      </c>
      <c r="C262" s="184" t="s">
        <v>564</v>
      </c>
      <c r="D262" s="175" t="s">
        <v>397</v>
      </c>
      <c r="E262" s="176">
        <v>115.8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4.0000000000000003E-5</v>
      </c>
      <c r="O262" s="176">
        <f>ROUND(E262*N262,2)</f>
        <v>0</v>
      </c>
      <c r="P262" s="176">
        <v>0</v>
      </c>
      <c r="Q262" s="176">
        <f>ROUND(E262*P262,2)</f>
        <v>0</v>
      </c>
      <c r="R262" s="178" t="s">
        <v>398</v>
      </c>
      <c r="S262" s="178" t="s">
        <v>323</v>
      </c>
      <c r="T262" s="179" t="s">
        <v>399</v>
      </c>
      <c r="U262" s="158">
        <v>0.31</v>
      </c>
      <c r="V262" s="158">
        <f>ROUND(E262*U262,2)</f>
        <v>35.9</v>
      </c>
      <c r="W262" s="158"/>
      <c r="X262" s="158" t="s">
        <v>387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388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5" t="s">
        <v>393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382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5" t="s">
        <v>533</v>
      </c>
      <c r="D264" s="160"/>
      <c r="E264" s="161"/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382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5" t="s">
        <v>565</v>
      </c>
      <c r="D265" s="160"/>
      <c r="E265" s="161">
        <v>19.100000000000001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382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5" t="s">
        <v>541</v>
      </c>
      <c r="D266" s="160"/>
      <c r="E266" s="161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382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5" t="s">
        <v>542</v>
      </c>
      <c r="D267" s="160"/>
      <c r="E267" s="161">
        <v>30.4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382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5" t="s">
        <v>535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382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5" t="s">
        <v>434</v>
      </c>
      <c r="D269" s="160"/>
      <c r="E269" s="161">
        <v>7.4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382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5" t="s">
        <v>517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382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5" t="s">
        <v>431</v>
      </c>
      <c r="D271" s="160"/>
      <c r="E271" s="161">
        <v>4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382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5" t="s">
        <v>537</v>
      </c>
      <c r="D272" s="160"/>
      <c r="E272" s="161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382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5" t="s">
        <v>566</v>
      </c>
      <c r="D273" s="160"/>
      <c r="E273" s="161">
        <v>15.9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382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5" t="s">
        <v>543</v>
      </c>
      <c r="D274" s="160"/>
      <c r="E274" s="161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382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5" t="s">
        <v>567</v>
      </c>
      <c r="D275" s="160"/>
      <c r="E275" s="161">
        <v>39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382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45"/>
      <c r="D276" s="246"/>
      <c r="E276" s="246"/>
      <c r="F276" s="246"/>
      <c r="G276" s="246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329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1" x14ac:dyDescent="0.2">
      <c r="A277" s="173">
        <v>40</v>
      </c>
      <c r="B277" s="174" t="s">
        <v>568</v>
      </c>
      <c r="C277" s="184" t="s">
        <v>569</v>
      </c>
      <c r="D277" s="175" t="s">
        <v>411</v>
      </c>
      <c r="E277" s="176">
        <v>24</v>
      </c>
      <c r="F277" s="177"/>
      <c r="G277" s="178">
        <f>ROUND(E277*F277,2)</f>
        <v>0</v>
      </c>
      <c r="H277" s="177"/>
      <c r="I277" s="178">
        <f>ROUND(E277*H277,2)</f>
        <v>0</v>
      </c>
      <c r="J277" s="177"/>
      <c r="K277" s="178">
        <f>ROUND(E277*J277,2)</f>
        <v>0</v>
      </c>
      <c r="L277" s="178">
        <v>21</v>
      </c>
      <c r="M277" s="178">
        <f>G277*(1+L277/100)</f>
        <v>0</v>
      </c>
      <c r="N277" s="176">
        <v>0</v>
      </c>
      <c r="O277" s="176">
        <f>ROUND(E277*N277,2)</f>
        <v>0</v>
      </c>
      <c r="P277" s="176">
        <v>0</v>
      </c>
      <c r="Q277" s="176">
        <f>ROUND(E277*P277,2)</f>
        <v>0</v>
      </c>
      <c r="R277" s="178" t="s">
        <v>467</v>
      </c>
      <c r="S277" s="178" t="s">
        <v>323</v>
      </c>
      <c r="T277" s="179" t="s">
        <v>399</v>
      </c>
      <c r="U277" s="158">
        <v>0.158</v>
      </c>
      <c r="V277" s="158">
        <f>ROUND(E277*U277,2)</f>
        <v>3.79</v>
      </c>
      <c r="W277" s="158"/>
      <c r="X277" s="158" t="s">
        <v>387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388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5" t="s">
        <v>393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382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5" t="s">
        <v>570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382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5" t="s">
        <v>571</v>
      </c>
      <c r="D280" s="160"/>
      <c r="E280" s="161">
        <v>24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382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45"/>
      <c r="D281" s="246"/>
      <c r="E281" s="246"/>
      <c r="F281" s="246"/>
      <c r="G281" s="246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329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3">
        <v>41</v>
      </c>
      <c r="B282" s="174" t="s">
        <v>572</v>
      </c>
      <c r="C282" s="184" t="s">
        <v>573</v>
      </c>
      <c r="D282" s="175" t="s">
        <v>397</v>
      </c>
      <c r="E282" s="176">
        <v>50</v>
      </c>
      <c r="F282" s="177"/>
      <c r="G282" s="178">
        <f>ROUND(E282*F282,2)</f>
        <v>0</v>
      </c>
      <c r="H282" s="177"/>
      <c r="I282" s="178">
        <f>ROUND(E282*H282,2)</f>
        <v>0</v>
      </c>
      <c r="J282" s="177"/>
      <c r="K282" s="178">
        <f>ROUND(E282*J282,2)</f>
        <v>0</v>
      </c>
      <c r="L282" s="178">
        <v>21</v>
      </c>
      <c r="M282" s="178">
        <f>G282*(1+L282/100)</f>
        <v>0</v>
      </c>
      <c r="N282" s="176">
        <v>0</v>
      </c>
      <c r="O282" s="176">
        <f>ROUND(E282*N282,2)</f>
        <v>0</v>
      </c>
      <c r="P282" s="176">
        <v>0</v>
      </c>
      <c r="Q282" s="176">
        <f>ROUND(E282*P282,2)</f>
        <v>0</v>
      </c>
      <c r="R282" s="178"/>
      <c r="S282" s="178" t="s">
        <v>344</v>
      </c>
      <c r="T282" s="179" t="s">
        <v>324</v>
      </c>
      <c r="U282" s="158">
        <v>0</v>
      </c>
      <c r="V282" s="158">
        <f>ROUND(E282*U282,2)</f>
        <v>0</v>
      </c>
      <c r="W282" s="158"/>
      <c r="X282" s="158" t="s">
        <v>387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388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5" t="s">
        <v>470</v>
      </c>
      <c r="D283" s="160"/>
      <c r="E283" s="161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382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5" t="s">
        <v>574</v>
      </c>
      <c r="D284" s="160"/>
      <c r="E284" s="161">
        <v>50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382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45"/>
      <c r="D285" s="246"/>
      <c r="E285" s="246"/>
      <c r="F285" s="246"/>
      <c r="G285" s="246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329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3">
        <v>42</v>
      </c>
      <c r="B286" s="174" t="s">
        <v>575</v>
      </c>
      <c r="C286" s="184" t="s">
        <v>576</v>
      </c>
      <c r="D286" s="175" t="s">
        <v>577</v>
      </c>
      <c r="E286" s="176">
        <v>1</v>
      </c>
      <c r="F286" s="177"/>
      <c r="G286" s="178">
        <f>ROUND(E286*F286,2)</f>
        <v>0</v>
      </c>
      <c r="H286" s="177"/>
      <c r="I286" s="178">
        <f>ROUND(E286*H286,2)</f>
        <v>0</v>
      </c>
      <c r="J286" s="177"/>
      <c r="K286" s="178">
        <f>ROUND(E286*J286,2)</f>
        <v>0</v>
      </c>
      <c r="L286" s="178">
        <v>21</v>
      </c>
      <c r="M286" s="178">
        <f>G286*(1+L286/100)</f>
        <v>0</v>
      </c>
      <c r="N286" s="176">
        <v>0</v>
      </c>
      <c r="O286" s="176">
        <f>ROUND(E286*N286,2)</f>
        <v>0</v>
      </c>
      <c r="P286" s="176">
        <v>0</v>
      </c>
      <c r="Q286" s="176">
        <f>ROUND(E286*P286,2)</f>
        <v>0</v>
      </c>
      <c r="R286" s="178"/>
      <c r="S286" s="178" t="s">
        <v>344</v>
      </c>
      <c r="T286" s="179" t="s">
        <v>324</v>
      </c>
      <c r="U286" s="158">
        <v>0.02</v>
      </c>
      <c r="V286" s="158">
        <f>ROUND(E286*U286,2)</f>
        <v>0.02</v>
      </c>
      <c r="W286" s="158"/>
      <c r="X286" s="158" t="s">
        <v>387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388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5" t="s">
        <v>470</v>
      </c>
      <c r="D287" s="160"/>
      <c r="E287" s="161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382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5" t="s">
        <v>219</v>
      </c>
      <c r="D288" s="160"/>
      <c r="E288" s="161">
        <v>1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382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45"/>
      <c r="D289" s="246"/>
      <c r="E289" s="246"/>
      <c r="F289" s="246"/>
      <c r="G289" s="246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329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3">
        <v>43</v>
      </c>
      <c r="B290" s="174" t="s">
        <v>578</v>
      </c>
      <c r="C290" s="184" t="s">
        <v>579</v>
      </c>
      <c r="D290" s="175" t="s">
        <v>397</v>
      </c>
      <c r="E290" s="176">
        <v>231.6</v>
      </c>
      <c r="F290" s="177"/>
      <c r="G290" s="178">
        <f>ROUND(E290*F290,2)</f>
        <v>0</v>
      </c>
      <c r="H290" s="177"/>
      <c r="I290" s="178">
        <f>ROUND(E290*H290,2)</f>
        <v>0</v>
      </c>
      <c r="J290" s="177"/>
      <c r="K290" s="178">
        <f>ROUND(E290*J290,2)</f>
        <v>0</v>
      </c>
      <c r="L290" s="178">
        <v>21</v>
      </c>
      <c r="M290" s="178">
        <f>G290*(1+L290/100)</f>
        <v>0</v>
      </c>
      <c r="N290" s="176">
        <v>0</v>
      </c>
      <c r="O290" s="176">
        <f>ROUND(E290*N290,2)</f>
        <v>0</v>
      </c>
      <c r="P290" s="176">
        <v>0</v>
      </c>
      <c r="Q290" s="176">
        <f>ROUND(E290*P290,2)</f>
        <v>0</v>
      </c>
      <c r="R290" s="178"/>
      <c r="S290" s="178" t="s">
        <v>344</v>
      </c>
      <c r="T290" s="179" t="s">
        <v>324</v>
      </c>
      <c r="U290" s="158">
        <v>0</v>
      </c>
      <c r="V290" s="158">
        <f>ROUND(E290*U290,2)</f>
        <v>0</v>
      </c>
      <c r="W290" s="158"/>
      <c r="X290" s="158" t="s">
        <v>387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388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5" t="s">
        <v>561</v>
      </c>
      <c r="D291" s="160"/>
      <c r="E291" s="161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382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5" t="s">
        <v>580</v>
      </c>
      <c r="D292" s="160"/>
      <c r="E292" s="161">
        <v>231.6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382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45"/>
      <c r="D293" s="246"/>
      <c r="E293" s="246"/>
      <c r="F293" s="246"/>
      <c r="G293" s="246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329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3">
        <v>44</v>
      </c>
      <c r="B294" s="174" t="s">
        <v>581</v>
      </c>
      <c r="C294" s="184" t="s">
        <v>582</v>
      </c>
      <c r="D294" s="175" t="s">
        <v>397</v>
      </c>
      <c r="E294" s="176">
        <v>57.9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21</v>
      </c>
      <c r="M294" s="178">
        <f>G294*(1+L294/100)</f>
        <v>0</v>
      </c>
      <c r="N294" s="176">
        <v>0</v>
      </c>
      <c r="O294" s="176">
        <f>ROUND(E294*N294,2)</f>
        <v>0</v>
      </c>
      <c r="P294" s="176">
        <v>0</v>
      </c>
      <c r="Q294" s="176">
        <f>ROUND(E294*P294,2)</f>
        <v>0</v>
      </c>
      <c r="R294" s="178"/>
      <c r="S294" s="178" t="s">
        <v>344</v>
      </c>
      <c r="T294" s="179" t="s">
        <v>324</v>
      </c>
      <c r="U294" s="158">
        <v>0</v>
      </c>
      <c r="V294" s="158">
        <f>ROUND(E294*U294,2)</f>
        <v>0</v>
      </c>
      <c r="W294" s="158"/>
      <c r="X294" s="158" t="s">
        <v>387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388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5" t="s">
        <v>561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382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5" t="s">
        <v>583</v>
      </c>
      <c r="D296" s="160"/>
      <c r="E296" s="161">
        <v>57.9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382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245"/>
      <c r="D297" s="246"/>
      <c r="E297" s="246"/>
      <c r="F297" s="246"/>
      <c r="G297" s="246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329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3">
        <v>45</v>
      </c>
      <c r="B298" s="174" t="s">
        <v>584</v>
      </c>
      <c r="C298" s="184" t="s">
        <v>585</v>
      </c>
      <c r="D298" s="175" t="s">
        <v>338</v>
      </c>
      <c r="E298" s="176">
        <v>20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6">
        <v>0</v>
      </c>
      <c r="O298" s="176">
        <f>ROUND(E298*N298,2)</f>
        <v>0</v>
      </c>
      <c r="P298" s="176">
        <v>0</v>
      </c>
      <c r="Q298" s="176">
        <f>ROUND(E298*P298,2)</f>
        <v>0</v>
      </c>
      <c r="R298" s="178"/>
      <c r="S298" s="178" t="s">
        <v>344</v>
      </c>
      <c r="T298" s="179" t="s">
        <v>324</v>
      </c>
      <c r="U298" s="158">
        <v>0</v>
      </c>
      <c r="V298" s="158">
        <f>ROUND(E298*U298,2)</f>
        <v>0</v>
      </c>
      <c r="W298" s="158"/>
      <c r="X298" s="158" t="s">
        <v>586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587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49"/>
      <c r="D299" s="250"/>
      <c r="E299" s="250"/>
      <c r="F299" s="250"/>
      <c r="G299" s="250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329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3">
        <v>46</v>
      </c>
      <c r="B300" s="174" t="s">
        <v>588</v>
      </c>
      <c r="C300" s="184" t="s">
        <v>589</v>
      </c>
      <c r="D300" s="175" t="s">
        <v>590</v>
      </c>
      <c r="E300" s="176">
        <v>1</v>
      </c>
      <c r="F300" s="177"/>
      <c r="G300" s="178">
        <f>ROUND(E300*F300,2)</f>
        <v>0</v>
      </c>
      <c r="H300" s="177"/>
      <c r="I300" s="178">
        <f>ROUND(E300*H300,2)</f>
        <v>0</v>
      </c>
      <c r="J300" s="177"/>
      <c r="K300" s="178">
        <f>ROUND(E300*J300,2)</f>
        <v>0</v>
      </c>
      <c r="L300" s="178">
        <v>21</v>
      </c>
      <c r="M300" s="178">
        <f>G300*(1+L300/100)</f>
        <v>0</v>
      </c>
      <c r="N300" s="176">
        <v>0</v>
      </c>
      <c r="O300" s="176">
        <f>ROUND(E300*N300,2)</f>
        <v>0</v>
      </c>
      <c r="P300" s="176">
        <v>0</v>
      </c>
      <c r="Q300" s="176">
        <f>ROUND(E300*P300,2)</f>
        <v>0</v>
      </c>
      <c r="R300" s="178"/>
      <c r="S300" s="178" t="s">
        <v>344</v>
      </c>
      <c r="T300" s="179" t="s">
        <v>324</v>
      </c>
      <c r="U300" s="158">
        <v>0</v>
      </c>
      <c r="V300" s="158">
        <f>ROUND(E300*U300,2)</f>
        <v>0</v>
      </c>
      <c r="W300" s="158"/>
      <c r="X300" s="158" t="s">
        <v>586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587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249"/>
      <c r="D301" s="250"/>
      <c r="E301" s="250"/>
      <c r="F301" s="250"/>
      <c r="G301" s="250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329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x14ac:dyDescent="0.2">
      <c r="A302" s="163" t="s">
        <v>318</v>
      </c>
      <c r="B302" s="164" t="s">
        <v>155</v>
      </c>
      <c r="C302" s="183" t="s">
        <v>156</v>
      </c>
      <c r="D302" s="165"/>
      <c r="E302" s="166"/>
      <c r="F302" s="167"/>
      <c r="G302" s="167">
        <f>SUMIF(AG303:AG364,"&lt;&gt;NOR",G303:G364)</f>
        <v>0</v>
      </c>
      <c r="H302" s="167"/>
      <c r="I302" s="167">
        <f>SUM(I303:I364)</f>
        <v>0</v>
      </c>
      <c r="J302" s="167"/>
      <c r="K302" s="167">
        <f>SUM(K303:K364)</f>
        <v>0</v>
      </c>
      <c r="L302" s="167"/>
      <c r="M302" s="167">
        <f>SUM(M303:M364)</f>
        <v>0</v>
      </c>
      <c r="N302" s="166"/>
      <c r="O302" s="166">
        <f>SUM(O303:O364)</f>
        <v>0.26</v>
      </c>
      <c r="P302" s="166"/>
      <c r="Q302" s="166">
        <f>SUM(Q303:Q364)</f>
        <v>0.08</v>
      </c>
      <c r="R302" s="167"/>
      <c r="S302" s="167"/>
      <c r="T302" s="168"/>
      <c r="U302" s="162"/>
      <c r="V302" s="162">
        <f>SUM(V303:V364)</f>
        <v>90.450000000000017</v>
      </c>
      <c r="W302" s="162"/>
      <c r="X302" s="162"/>
      <c r="AG302" t="s">
        <v>319</v>
      </c>
    </row>
    <row r="303" spans="1:60" outlineLevel="1" x14ac:dyDescent="0.2">
      <c r="A303" s="173">
        <v>47</v>
      </c>
      <c r="B303" s="174" t="s">
        <v>591</v>
      </c>
      <c r="C303" s="184" t="s">
        <v>592</v>
      </c>
      <c r="D303" s="175" t="s">
        <v>397</v>
      </c>
      <c r="E303" s="176">
        <v>0.625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21</v>
      </c>
      <c r="M303" s="178">
        <f>G303*(1+L303/100)</f>
        <v>0</v>
      </c>
      <c r="N303" s="176">
        <v>0.24104999999999999</v>
      </c>
      <c r="O303" s="176">
        <f>ROUND(E303*N303,2)</f>
        <v>0.15</v>
      </c>
      <c r="P303" s="176">
        <v>0</v>
      </c>
      <c r="Q303" s="176">
        <f>ROUND(E303*P303,2)</f>
        <v>0</v>
      </c>
      <c r="R303" s="178" t="s">
        <v>398</v>
      </c>
      <c r="S303" s="178" t="s">
        <v>323</v>
      </c>
      <c r="T303" s="179" t="s">
        <v>399</v>
      </c>
      <c r="U303" s="158">
        <v>1.153</v>
      </c>
      <c r="V303" s="158">
        <f>ROUND(E303*U303,2)</f>
        <v>0.72</v>
      </c>
      <c r="W303" s="158"/>
      <c r="X303" s="158" t="s">
        <v>387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388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260" t="s">
        <v>593</v>
      </c>
      <c r="D304" s="261"/>
      <c r="E304" s="261"/>
      <c r="F304" s="261"/>
      <c r="G304" s="261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401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5" t="s">
        <v>594</v>
      </c>
      <c r="D305" s="160"/>
      <c r="E305" s="161"/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382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5" t="s">
        <v>595</v>
      </c>
      <c r="D306" s="160"/>
      <c r="E306" s="161">
        <v>0.625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382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45"/>
      <c r="D307" s="246"/>
      <c r="E307" s="246"/>
      <c r="F307" s="246"/>
      <c r="G307" s="246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329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2.5" outlineLevel="1" x14ac:dyDescent="0.2">
      <c r="A308" s="173">
        <v>48</v>
      </c>
      <c r="B308" s="174" t="s">
        <v>596</v>
      </c>
      <c r="C308" s="184" t="s">
        <v>597</v>
      </c>
      <c r="D308" s="175" t="s">
        <v>411</v>
      </c>
      <c r="E308" s="176">
        <v>1</v>
      </c>
      <c r="F308" s="177"/>
      <c r="G308" s="178">
        <f>ROUND(E308*F308,2)</f>
        <v>0</v>
      </c>
      <c r="H308" s="177"/>
      <c r="I308" s="178">
        <f>ROUND(E308*H308,2)</f>
        <v>0</v>
      </c>
      <c r="J308" s="177"/>
      <c r="K308" s="178">
        <f>ROUND(E308*J308,2)</f>
        <v>0</v>
      </c>
      <c r="L308" s="178">
        <v>21</v>
      </c>
      <c r="M308" s="178">
        <f>G308*(1+L308/100)</f>
        <v>0</v>
      </c>
      <c r="N308" s="176">
        <v>5.0200000000000002E-2</v>
      </c>
      <c r="O308" s="176">
        <f>ROUND(E308*N308,2)</f>
        <v>0.05</v>
      </c>
      <c r="P308" s="176">
        <v>0</v>
      </c>
      <c r="Q308" s="176">
        <f>ROUND(E308*P308,2)</f>
        <v>0</v>
      </c>
      <c r="R308" s="178" t="s">
        <v>467</v>
      </c>
      <c r="S308" s="178" t="s">
        <v>323</v>
      </c>
      <c r="T308" s="179" t="s">
        <v>399</v>
      </c>
      <c r="U308" s="158">
        <v>0.77</v>
      </c>
      <c r="V308" s="158">
        <f>ROUND(E308*U308,2)</f>
        <v>0.77</v>
      </c>
      <c r="W308" s="158"/>
      <c r="X308" s="158" t="s">
        <v>387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388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260" t="s">
        <v>598</v>
      </c>
      <c r="D309" s="261"/>
      <c r="E309" s="261"/>
      <c r="F309" s="261"/>
      <c r="G309" s="261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401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5" t="s">
        <v>599</v>
      </c>
      <c r="D310" s="160"/>
      <c r="E310" s="161"/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382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5" t="s">
        <v>219</v>
      </c>
      <c r="D311" s="160"/>
      <c r="E311" s="161">
        <v>1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382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45"/>
      <c r="D312" s="246"/>
      <c r="E312" s="246"/>
      <c r="F312" s="246"/>
      <c r="G312" s="246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329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73">
        <v>49</v>
      </c>
      <c r="B313" s="174" t="s">
        <v>600</v>
      </c>
      <c r="C313" s="184" t="s">
        <v>601</v>
      </c>
      <c r="D313" s="175" t="s">
        <v>391</v>
      </c>
      <c r="E313" s="176">
        <v>6.9300000000000004E-3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21</v>
      </c>
      <c r="M313" s="178">
        <f>G313*(1+L313/100)</f>
        <v>0</v>
      </c>
      <c r="N313" s="176">
        <v>2.59206</v>
      </c>
      <c r="O313" s="176">
        <f>ROUND(E313*N313,2)</f>
        <v>0.02</v>
      </c>
      <c r="P313" s="176">
        <v>0</v>
      </c>
      <c r="Q313" s="176">
        <f>ROUND(E313*P313,2)</f>
        <v>0</v>
      </c>
      <c r="R313" s="178" t="s">
        <v>602</v>
      </c>
      <c r="S313" s="178" t="s">
        <v>323</v>
      </c>
      <c r="T313" s="179" t="s">
        <v>399</v>
      </c>
      <c r="U313" s="158">
        <v>5.3330000000000002</v>
      </c>
      <c r="V313" s="158">
        <f>ROUND(E313*U313,2)</f>
        <v>0.04</v>
      </c>
      <c r="W313" s="158"/>
      <c r="X313" s="158" t="s">
        <v>387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388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60" t="s">
        <v>603</v>
      </c>
      <c r="D314" s="261"/>
      <c r="E314" s="261"/>
      <c r="F314" s="261"/>
      <c r="G314" s="261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401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5" t="s">
        <v>604</v>
      </c>
      <c r="D315" s="160"/>
      <c r="E315" s="161"/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382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5" t="s">
        <v>605</v>
      </c>
      <c r="D316" s="160"/>
      <c r="E316" s="161">
        <v>6.9300000000000004E-3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382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45"/>
      <c r="D317" s="246"/>
      <c r="E317" s="246"/>
      <c r="F317" s="246"/>
      <c r="G317" s="246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329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3">
        <v>50</v>
      </c>
      <c r="B318" s="174" t="s">
        <v>606</v>
      </c>
      <c r="C318" s="184" t="s">
        <v>607</v>
      </c>
      <c r="D318" s="175" t="s">
        <v>476</v>
      </c>
      <c r="E318" s="176">
        <v>4</v>
      </c>
      <c r="F318" s="177"/>
      <c r="G318" s="178">
        <f>ROUND(E318*F318,2)</f>
        <v>0</v>
      </c>
      <c r="H318" s="177"/>
      <c r="I318" s="178">
        <f>ROUND(E318*H318,2)</f>
        <v>0</v>
      </c>
      <c r="J318" s="177"/>
      <c r="K318" s="178">
        <f>ROUND(E318*J318,2)</f>
        <v>0</v>
      </c>
      <c r="L318" s="178">
        <v>21</v>
      </c>
      <c r="M318" s="178">
        <f>G318*(1+L318/100)</f>
        <v>0</v>
      </c>
      <c r="N318" s="176">
        <v>0</v>
      </c>
      <c r="O318" s="176">
        <f>ROUND(E318*N318,2)</f>
        <v>0</v>
      </c>
      <c r="P318" s="176">
        <v>1.256E-2</v>
      </c>
      <c r="Q318" s="176">
        <f>ROUND(E318*P318,2)</f>
        <v>0.05</v>
      </c>
      <c r="R318" s="178" t="s">
        <v>608</v>
      </c>
      <c r="S318" s="178" t="s">
        <v>323</v>
      </c>
      <c r="T318" s="179" t="s">
        <v>399</v>
      </c>
      <c r="U318" s="158">
        <v>2.7</v>
      </c>
      <c r="V318" s="158">
        <f>ROUND(E318*U318,2)</f>
        <v>10.8</v>
      </c>
      <c r="W318" s="158"/>
      <c r="X318" s="158" t="s">
        <v>387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388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5" t="s">
        <v>604</v>
      </c>
      <c r="D319" s="160"/>
      <c r="E319" s="161"/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382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5" t="s">
        <v>252</v>
      </c>
      <c r="D320" s="160"/>
      <c r="E320" s="161">
        <v>4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382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245"/>
      <c r="D321" s="246"/>
      <c r="E321" s="246"/>
      <c r="F321" s="246"/>
      <c r="G321" s="246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329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2.5" outlineLevel="1" x14ac:dyDescent="0.2">
      <c r="A322" s="173">
        <v>51</v>
      </c>
      <c r="B322" s="174" t="s">
        <v>609</v>
      </c>
      <c r="C322" s="184" t="s">
        <v>610</v>
      </c>
      <c r="D322" s="175" t="s">
        <v>476</v>
      </c>
      <c r="E322" s="176">
        <v>4</v>
      </c>
      <c r="F322" s="177"/>
      <c r="G322" s="178">
        <f>ROUND(E322*F322,2)</f>
        <v>0</v>
      </c>
      <c r="H322" s="177"/>
      <c r="I322" s="178">
        <f>ROUND(E322*H322,2)</f>
        <v>0</v>
      </c>
      <c r="J322" s="177"/>
      <c r="K322" s="178">
        <f>ROUND(E322*J322,2)</f>
        <v>0</v>
      </c>
      <c r="L322" s="178">
        <v>21</v>
      </c>
      <c r="M322" s="178">
        <f>G322*(1+L322/100)</f>
        <v>0</v>
      </c>
      <c r="N322" s="176">
        <v>2.2499999999999998E-3</v>
      </c>
      <c r="O322" s="176">
        <f>ROUND(E322*N322,2)</f>
        <v>0.01</v>
      </c>
      <c r="P322" s="176">
        <v>0</v>
      </c>
      <c r="Q322" s="176">
        <f>ROUND(E322*P322,2)</f>
        <v>0</v>
      </c>
      <c r="R322" s="178" t="s">
        <v>608</v>
      </c>
      <c r="S322" s="178" t="s">
        <v>323</v>
      </c>
      <c r="T322" s="179" t="s">
        <v>399</v>
      </c>
      <c r="U322" s="158">
        <v>1.7889999999999999</v>
      </c>
      <c r="V322" s="158">
        <f>ROUND(E322*U322,2)</f>
        <v>7.16</v>
      </c>
      <c r="W322" s="158"/>
      <c r="X322" s="158" t="s">
        <v>387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388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5" t="s">
        <v>604</v>
      </c>
      <c r="D323" s="160"/>
      <c r="E323" s="161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382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5" t="s">
        <v>252</v>
      </c>
      <c r="D324" s="160"/>
      <c r="E324" s="161">
        <v>4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382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45"/>
      <c r="D325" s="246"/>
      <c r="E325" s="246"/>
      <c r="F325" s="246"/>
      <c r="G325" s="246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329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22.5" outlineLevel="1" x14ac:dyDescent="0.2">
      <c r="A326" s="173">
        <v>52</v>
      </c>
      <c r="B326" s="174" t="s">
        <v>611</v>
      </c>
      <c r="C326" s="184" t="s">
        <v>612</v>
      </c>
      <c r="D326" s="175" t="s">
        <v>397</v>
      </c>
      <c r="E326" s="176">
        <v>17</v>
      </c>
      <c r="F326" s="177"/>
      <c r="G326" s="178">
        <f>ROUND(E326*F326,2)</f>
        <v>0</v>
      </c>
      <c r="H326" s="177"/>
      <c r="I326" s="178">
        <f>ROUND(E326*H326,2)</f>
        <v>0</v>
      </c>
      <c r="J326" s="177"/>
      <c r="K326" s="178">
        <f>ROUND(E326*J326,2)</f>
        <v>0</v>
      </c>
      <c r="L326" s="178">
        <v>21</v>
      </c>
      <c r="M326" s="178">
        <f>G326*(1+L326/100)</f>
        <v>0</v>
      </c>
      <c r="N326" s="176">
        <v>6.0000000000000002E-5</v>
      </c>
      <c r="O326" s="176">
        <f>ROUND(E326*N326,2)</f>
        <v>0</v>
      </c>
      <c r="P326" s="176">
        <v>0</v>
      </c>
      <c r="Q326" s="176">
        <f>ROUND(E326*P326,2)</f>
        <v>0</v>
      </c>
      <c r="R326" s="178"/>
      <c r="S326" s="178" t="s">
        <v>344</v>
      </c>
      <c r="T326" s="179" t="s">
        <v>324</v>
      </c>
      <c r="U326" s="158">
        <v>0.87</v>
      </c>
      <c r="V326" s="158">
        <f>ROUND(E326*U326,2)</f>
        <v>14.79</v>
      </c>
      <c r="W326" s="158"/>
      <c r="X326" s="158" t="s">
        <v>387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547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5" t="s">
        <v>613</v>
      </c>
      <c r="D327" s="160"/>
      <c r="E327" s="161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382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5" t="s">
        <v>614</v>
      </c>
      <c r="D328" s="160"/>
      <c r="E328" s="161">
        <v>17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382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45"/>
      <c r="D329" s="246"/>
      <c r="E329" s="246"/>
      <c r="F329" s="246"/>
      <c r="G329" s="246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329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3">
        <v>53</v>
      </c>
      <c r="B330" s="174" t="s">
        <v>615</v>
      </c>
      <c r="C330" s="184" t="s">
        <v>616</v>
      </c>
      <c r="D330" s="175" t="s">
        <v>577</v>
      </c>
      <c r="E330" s="176">
        <v>5</v>
      </c>
      <c r="F330" s="177"/>
      <c r="G330" s="178">
        <f>ROUND(E330*F330,2)</f>
        <v>0</v>
      </c>
      <c r="H330" s="177"/>
      <c r="I330" s="178">
        <f>ROUND(E330*H330,2)</f>
        <v>0</v>
      </c>
      <c r="J330" s="177"/>
      <c r="K330" s="178">
        <f>ROUND(E330*J330,2)</f>
        <v>0</v>
      </c>
      <c r="L330" s="178">
        <v>21</v>
      </c>
      <c r="M330" s="178">
        <f>G330*(1+L330/100)</f>
        <v>0</v>
      </c>
      <c r="N330" s="176">
        <v>6.5300000000000002E-3</v>
      </c>
      <c r="O330" s="176">
        <f>ROUND(E330*N330,2)</f>
        <v>0.03</v>
      </c>
      <c r="P330" s="176">
        <v>0</v>
      </c>
      <c r="Q330" s="176">
        <f>ROUND(E330*P330,2)</f>
        <v>0</v>
      </c>
      <c r="R330" s="178"/>
      <c r="S330" s="178" t="s">
        <v>344</v>
      </c>
      <c r="T330" s="179" t="s">
        <v>324</v>
      </c>
      <c r="U330" s="158">
        <v>1.67</v>
      </c>
      <c r="V330" s="158">
        <f>ROUND(E330*U330,2)</f>
        <v>8.35</v>
      </c>
      <c r="W330" s="158"/>
      <c r="X330" s="158" t="s">
        <v>387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388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5" t="s">
        <v>617</v>
      </c>
      <c r="D331" s="160"/>
      <c r="E331" s="161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382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5" t="s">
        <v>265</v>
      </c>
      <c r="D332" s="160"/>
      <c r="E332" s="161">
        <v>5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382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245"/>
      <c r="D333" s="246"/>
      <c r="E333" s="246"/>
      <c r="F333" s="246"/>
      <c r="G333" s="246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329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73">
        <v>54</v>
      </c>
      <c r="B334" s="174" t="s">
        <v>618</v>
      </c>
      <c r="C334" s="184" t="s">
        <v>619</v>
      </c>
      <c r="D334" s="175" t="s">
        <v>338</v>
      </c>
      <c r="E334" s="176">
        <v>10</v>
      </c>
      <c r="F334" s="177"/>
      <c r="G334" s="178">
        <f>ROUND(E334*F334,2)</f>
        <v>0</v>
      </c>
      <c r="H334" s="177"/>
      <c r="I334" s="178">
        <f>ROUND(E334*H334,2)</f>
        <v>0</v>
      </c>
      <c r="J334" s="177"/>
      <c r="K334" s="178">
        <f>ROUND(E334*J334,2)</f>
        <v>0</v>
      </c>
      <c r="L334" s="178">
        <v>21</v>
      </c>
      <c r="M334" s="178">
        <f>G334*(1+L334/100)</f>
        <v>0</v>
      </c>
      <c r="N334" s="176">
        <v>6.0000000000000002E-5</v>
      </c>
      <c r="O334" s="176">
        <f>ROUND(E334*N334,2)</f>
        <v>0</v>
      </c>
      <c r="P334" s="176">
        <v>0</v>
      </c>
      <c r="Q334" s="176">
        <f>ROUND(E334*P334,2)</f>
        <v>0</v>
      </c>
      <c r="R334" s="178"/>
      <c r="S334" s="178" t="s">
        <v>344</v>
      </c>
      <c r="T334" s="179" t="s">
        <v>324</v>
      </c>
      <c r="U334" s="158">
        <v>0.87</v>
      </c>
      <c r="V334" s="158">
        <f>ROUND(E334*U334,2)</f>
        <v>8.6999999999999993</v>
      </c>
      <c r="W334" s="158"/>
      <c r="X334" s="158" t="s">
        <v>387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547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49"/>
      <c r="D335" s="250"/>
      <c r="E335" s="250"/>
      <c r="F335" s="250"/>
      <c r="G335" s="250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329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73">
        <v>55</v>
      </c>
      <c r="B336" s="174" t="s">
        <v>620</v>
      </c>
      <c r="C336" s="184" t="s">
        <v>621</v>
      </c>
      <c r="D336" s="175" t="s">
        <v>577</v>
      </c>
      <c r="E336" s="176">
        <v>1</v>
      </c>
      <c r="F336" s="177"/>
      <c r="G336" s="178">
        <f>ROUND(E336*F336,2)</f>
        <v>0</v>
      </c>
      <c r="H336" s="177"/>
      <c r="I336" s="178">
        <f>ROUND(E336*H336,2)</f>
        <v>0</v>
      </c>
      <c r="J336" s="177"/>
      <c r="K336" s="178">
        <f>ROUND(E336*J336,2)</f>
        <v>0</v>
      </c>
      <c r="L336" s="178">
        <v>21</v>
      </c>
      <c r="M336" s="178">
        <f>G336*(1+L336/100)</f>
        <v>0</v>
      </c>
      <c r="N336" s="176">
        <v>6.0000000000000002E-5</v>
      </c>
      <c r="O336" s="176">
        <f>ROUND(E336*N336,2)</f>
        <v>0</v>
      </c>
      <c r="P336" s="176">
        <v>0</v>
      </c>
      <c r="Q336" s="176">
        <f>ROUND(E336*P336,2)</f>
        <v>0</v>
      </c>
      <c r="R336" s="178"/>
      <c r="S336" s="178" t="s">
        <v>344</v>
      </c>
      <c r="T336" s="179" t="s">
        <v>324</v>
      </c>
      <c r="U336" s="158">
        <v>0.87</v>
      </c>
      <c r="V336" s="158">
        <f>ROUND(E336*U336,2)</f>
        <v>0.87</v>
      </c>
      <c r="W336" s="158"/>
      <c r="X336" s="158" t="s">
        <v>387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547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49"/>
      <c r="D337" s="250"/>
      <c r="E337" s="250"/>
      <c r="F337" s="250"/>
      <c r="G337" s="250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329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3">
        <v>56</v>
      </c>
      <c r="B338" s="174" t="s">
        <v>622</v>
      </c>
      <c r="C338" s="184" t="s">
        <v>623</v>
      </c>
      <c r="D338" s="175" t="s">
        <v>577</v>
      </c>
      <c r="E338" s="176">
        <v>10</v>
      </c>
      <c r="F338" s="177"/>
      <c r="G338" s="178">
        <f>ROUND(E338*F338,2)</f>
        <v>0</v>
      </c>
      <c r="H338" s="177"/>
      <c r="I338" s="178">
        <f>ROUND(E338*H338,2)</f>
        <v>0</v>
      </c>
      <c r="J338" s="177"/>
      <c r="K338" s="178">
        <f>ROUND(E338*J338,2)</f>
        <v>0</v>
      </c>
      <c r="L338" s="178">
        <v>21</v>
      </c>
      <c r="M338" s="178">
        <f>G338*(1+L338/100)</f>
        <v>0</v>
      </c>
      <c r="N338" s="176">
        <v>6.0000000000000002E-5</v>
      </c>
      <c r="O338" s="176">
        <f>ROUND(E338*N338,2)</f>
        <v>0</v>
      </c>
      <c r="P338" s="176">
        <v>0</v>
      </c>
      <c r="Q338" s="176">
        <f>ROUND(E338*P338,2)</f>
        <v>0</v>
      </c>
      <c r="R338" s="178"/>
      <c r="S338" s="178" t="s">
        <v>344</v>
      </c>
      <c r="T338" s="179" t="s">
        <v>324</v>
      </c>
      <c r="U338" s="158">
        <v>0.87</v>
      </c>
      <c r="V338" s="158">
        <f>ROUND(E338*U338,2)</f>
        <v>8.6999999999999993</v>
      </c>
      <c r="W338" s="158"/>
      <c r="X338" s="158" t="s">
        <v>387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547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5" t="s">
        <v>617</v>
      </c>
      <c r="D339" s="160"/>
      <c r="E339" s="161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382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5" t="s">
        <v>624</v>
      </c>
      <c r="D340" s="160"/>
      <c r="E340" s="161">
        <v>10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382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245"/>
      <c r="D341" s="246"/>
      <c r="E341" s="246"/>
      <c r="F341" s="246"/>
      <c r="G341" s="246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329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3">
        <v>57</v>
      </c>
      <c r="B342" s="174" t="s">
        <v>625</v>
      </c>
      <c r="C342" s="184" t="s">
        <v>626</v>
      </c>
      <c r="D342" s="175" t="s">
        <v>577</v>
      </c>
      <c r="E342" s="176">
        <v>10</v>
      </c>
      <c r="F342" s="177"/>
      <c r="G342" s="178">
        <f>ROUND(E342*F342,2)</f>
        <v>0</v>
      </c>
      <c r="H342" s="177"/>
      <c r="I342" s="178">
        <f>ROUND(E342*H342,2)</f>
        <v>0</v>
      </c>
      <c r="J342" s="177"/>
      <c r="K342" s="178">
        <f>ROUND(E342*J342,2)</f>
        <v>0</v>
      </c>
      <c r="L342" s="178">
        <v>21</v>
      </c>
      <c r="M342" s="178">
        <f>G342*(1+L342/100)</f>
        <v>0</v>
      </c>
      <c r="N342" s="176">
        <v>6.0000000000000002E-5</v>
      </c>
      <c r="O342" s="176">
        <f>ROUND(E342*N342,2)</f>
        <v>0</v>
      </c>
      <c r="P342" s="176">
        <v>0</v>
      </c>
      <c r="Q342" s="176">
        <f>ROUND(E342*P342,2)</f>
        <v>0</v>
      </c>
      <c r="R342" s="178"/>
      <c r="S342" s="178" t="s">
        <v>344</v>
      </c>
      <c r="T342" s="179" t="s">
        <v>324</v>
      </c>
      <c r="U342" s="158">
        <v>0.87</v>
      </c>
      <c r="V342" s="158">
        <f>ROUND(E342*U342,2)</f>
        <v>8.6999999999999993</v>
      </c>
      <c r="W342" s="158"/>
      <c r="X342" s="158" t="s">
        <v>387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547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5" t="s">
        <v>617</v>
      </c>
      <c r="D343" s="160"/>
      <c r="E343" s="161"/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382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5" t="s">
        <v>624</v>
      </c>
      <c r="D344" s="160"/>
      <c r="E344" s="161">
        <v>10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382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45"/>
      <c r="D345" s="246"/>
      <c r="E345" s="246"/>
      <c r="F345" s="246"/>
      <c r="G345" s="246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329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73">
        <v>58</v>
      </c>
      <c r="B346" s="174" t="s">
        <v>627</v>
      </c>
      <c r="C346" s="184" t="s">
        <v>628</v>
      </c>
      <c r="D346" s="175" t="s">
        <v>338</v>
      </c>
      <c r="E346" s="176">
        <v>20</v>
      </c>
      <c r="F346" s="177"/>
      <c r="G346" s="178">
        <f>ROUND(E346*F346,2)</f>
        <v>0</v>
      </c>
      <c r="H346" s="177"/>
      <c r="I346" s="178">
        <f>ROUND(E346*H346,2)</f>
        <v>0</v>
      </c>
      <c r="J346" s="177"/>
      <c r="K346" s="178">
        <f>ROUND(E346*J346,2)</f>
        <v>0</v>
      </c>
      <c r="L346" s="178">
        <v>21</v>
      </c>
      <c r="M346" s="178">
        <f>G346*(1+L346/100)</f>
        <v>0</v>
      </c>
      <c r="N346" s="176">
        <v>6.0000000000000002E-5</v>
      </c>
      <c r="O346" s="176">
        <f>ROUND(E346*N346,2)</f>
        <v>0</v>
      </c>
      <c r="P346" s="176">
        <v>0</v>
      </c>
      <c r="Q346" s="176">
        <f>ROUND(E346*P346,2)</f>
        <v>0</v>
      </c>
      <c r="R346" s="178"/>
      <c r="S346" s="178" t="s">
        <v>344</v>
      </c>
      <c r="T346" s="179" t="s">
        <v>324</v>
      </c>
      <c r="U346" s="158">
        <v>0.87</v>
      </c>
      <c r="V346" s="158">
        <f>ROUND(E346*U346,2)</f>
        <v>17.399999999999999</v>
      </c>
      <c r="W346" s="158"/>
      <c r="X346" s="158" t="s">
        <v>387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547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249"/>
      <c r="D347" s="250"/>
      <c r="E347" s="250"/>
      <c r="F347" s="250"/>
      <c r="G347" s="250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329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73">
        <v>59</v>
      </c>
      <c r="B348" s="174" t="s">
        <v>629</v>
      </c>
      <c r="C348" s="184" t="s">
        <v>630</v>
      </c>
      <c r="D348" s="175" t="s">
        <v>577</v>
      </c>
      <c r="E348" s="176">
        <v>1</v>
      </c>
      <c r="F348" s="177"/>
      <c r="G348" s="178">
        <f>ROUND(E348*F348,2)</f>
        <v>0</v>
      </c>
      <c r="H348" s="177"/>
      <c r="I348" s="178">
        <f>ROUND(E348*H348,2)</f>
        <v>0</v>
      </c>
      <c r="J348" s="177"/>
      <c r="K348" s="178">
        <f>ROUND(E348*J348,2)</f>
        <v>0</v>
      </c>
      <c r="L348" s="178">
        <v>21</v>
      </c>
      <c r="M348" s="178">
        <f>G348*(1+L348/100)</f>
        <v>0</v>
      </c>
      <c r="N348" s="176">
        <v>6.0000000000000002E-5</v>
      </c>
      <c r="O348" s="176">
        <f>ROUND(E348*N348,2)</f>
        <v>0</v>
      </c>
      <c r="P348" s="176">
        <v>0</v>
      </c>
      <c r="Q348" s="176">
        <f>ROUND(E348*P348,2)</f>
        <v>0</v>
      </c>
      <c r="R348" s="178"/>
      <c r="S348" s="178" t="s">
        <v>344</v>
      </c>
      <c r="T348" s="179" t="s">
        <v>324</v>
      </c>
      <c r="U348" s="158">
        <v>0.87</v>
      </c>
      <c r="V348" s="158">
        <f>ROUND(E348*U348,2)</f>
        <v>0.87</v>
      </c>
      <c r="W348" s="158"/>
      <c r="X348" s="158" t="s">
        <v>387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547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49"/>
      <c r="D349" s="250"/>
      <c r="E349" s="250"/>
      <c r="F349" s="250"/>
      <c r="G349" s="250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329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73">
        <v>60</v>
      </c>
      <c r="B350" s="174" t="s">
        <v>631</v>
      </c>
      <c r="C350" s="184" t="s">
        <v>632</v>
      </c>
      <c r="D350" s="175" t="s">
        <v>577</v>
      </c>
      <c r="E350" s="176">
        <v>1</v>
      </c>
      <c r="F350" s="177"/>
      <c r="G350" s="178">
        <f>ROUND(E350*F350,2)</f>
        <v>0</v>
      </c>
      <c r="H350" s="177"/>
      <c r="I350" s="178">
        <f>ROUND(E350*H350,2)</f>
        <v>0</v>
      </c>
      <c r="J350" s="177"/>
      <c r="K350" s="178">
        <f>ROUND(E350*J350,2)</f>
        <v>0</v>
      </c>
      <c r="L350" s="178">
        <v>21</v>
      </c>
      <c r="M350" s="178">
        <f>G350*(1+L350/100)</f>
        <v>0</v>
      </c>
      <c r="N350" s="176">
        <v>6.0000000000000002E-5</v>
      </c>
      <c r="O350" s="176">
        <f>ROUND(E350*N350,2)</f>
        <v>0</v>
      </c>
      <c r="P350" s="176">
        <v>0</v>
      </c>
      <c r="Q350" s="176">
        <f>ROUND(E350*P350,2)</f>
        <v>0</v>
      </c>
      <c r="R350" s="178"/>
      <c r="S350" s="178" t="s">
        <v>344</v>
      </c>
      <c r="T350" s="179" t="s">
        <v>324</v>
      </c>
      <c r="U350" s="158">
        <v>0.87</v>
      </c>
      <c r="V350" s="158">
        <f>ROUND(E350*U350,2)</f>
        <v>0.87</v>
      </c>
      <c r="W350" s="158"/>
      <c r="X350" s="158" t="s">
        <v>387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547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1" x14ac:dyDescent="0.2">
      <c r="A351" s="154"/>
      <c r="B351" s="155"/>
      <c r="C351" s="251" t="s">
        <v>633</v>
      </c>
      <c r="D351" s="252"/>
      <c r="E351" s="252"/>
      <c r="F351" s="252"/>
      <c r="G351" s="252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328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80" t="str">
        <f>C351</f>
        <v>•	V rámci 1.fáze prací, po přemístění OT v chodbě 1.NP před gynekologickoporodním oddělením ze stupačky č.11 na stupačku č. 13, krýt stupačku a nové napojení tělesa sádrokartonovým krytem v rozsahu od podlahy po strop (cca 1,3x3m)</v>
      </c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45"/>
      <c r="D352" s="246"/>
      <c r="E352" s="246"/>
      <c r="F352" s="246"/>
      <c r="G352" s="246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329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73">
        <v>61</v>
      </c>
      <c r="B353" s="174" t="s">
        <v>634</v>
      </c>
      <c r="C353" s="184" t="s">
        <v>635</v>
      </c>
      <c r="D353" s="175" t="s">
        <v>577</v>
      </c>
      <c r="E353" s="176">
        <v>1</v>
      </c>
      <c r="F353" s="177"/>
      <c r="G353" s="178">
        <f>ROUND(E353*F353,2)</f>
        <v>0</v>
      </c>
      <c r="H353" s="177"/>
      <c r="I353" s="178">
        <f>ROUND(E353*H353,2)</f>
        <v>0</v>
      </c>
      <c r="J353" s="177"/>
      <c r="K353" s="178">
        <f>ROUND(E353*J353,2)</f>
        <v>0</v>
      </c>
      <c r="L353" s="178">
        <v>21</v>
      </c>
      <c r="M353" s="178">
        <f>G353*(1+L353/100)</f>
        <v>0</v>
      </c>
      <c r="N353" s="176">
        <v>6.0000000000000002E-5</v>
      </c>
      <c r="O353" s="176">
        <f>ROUND(E353*N353,2)</f>
        <v>0</v>
      </c>
      <c r="P353" s="176">
        <v>0</v>
      </c>
      <c r="Q353" s="176">
        <f>ROUND(E353*P353,2)</f>
        <v>0</v>
      </c>
      <c r="R353" s="178"/>
      <c r="S353" s="178" t="s">
        <v>344</v>
      </c>
      <c r="T353" s="179" t="s">
        <v>324</v>
      </c>
      <c r="U353" s="158">
        <v>0.87</v>
      </c>
      <c r="V353" s="158">
        <f>ROUND(E353*U353,2)</f>
        <v>0.87</v>
      </c>
      <c r="W353" s="158"/>
      <c r="X353" s="158" t="s">
        <v>387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547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49"/>
      <c r="D354" s="250"/>
      <c r="E354" s="250"/>
      <c r="F354" s="250"/>
      <c r="G354" s="250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329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73">
        <v>62</v>
      </c>
      <c r="B355" s="174" t="s">
        <v>636</v>
      </c>
      <c r="C355" s="184" t="s">
        <v>637</v>
      </c>
      <c r="D355" s="175" t="s">
        <v>411</v>
      </c>
      <c r="E355" s="176">
        <v>1</v>
      </c>
      <c r="F355" s="177"/>
      <c r="G355" s="178">
        <f>ROUND(E355*F355,2)</f>
        <v>0</v>
      </c>
      <c r="H355" s="177"/>
      <c r="I355" s="178">
        <f>ROUND(E355*H355,2)</f>
        <v>0</v>
      </c>
      <c r="J355" s="177"/>
      <c r="K355" s="178">
        <f>ROUND(E355*J355,2)</f>
        <v>0</v>
      </c>
      <c r="L355" s="178">
        <v>21</v>
      </c>
      <c r="M355" s="178">
        <f>G355*(1+L355/100)</f>
        <v>0</v>
      </c>
      <c r="N355" s="176">
        <v>0</v>
      </c>
      <c r="O355" s="176">
        <f>ROUND(E355*N355,2)</f>
        <v>0</v>
      </c>
      <c r="P355" s="176">
        <v>3.2000000000000001E-2</v>
      </c>
      <c r="Q355" s="176">
        <f>ROUND(E355*P355,2)</f>
        <v>0.03</v>
      </c>
      <c r="R355" s="178"/>
      <c r="S355" s="178" t="s">
        <v>344</v>
      </c>
      <c r="T355" s="179" t="s">
        <v>324</v>
      </c>
      <c r="U355" s="158">
        <v>0.83699999999999997</v>
      </c>
      <c r="V355" s="158">
        <f>ROUND(E355*U355,2)</f>
        <v>0.84</v>
      </c>
      <c r="W355" s="158"/>
      <c r="X355" s="158" t="s">
        <v>387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388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5" t="s">
        <v>599</v>
      </c>
      <c r="D356" s="160"/>
      <c r="E356" s="161"/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382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5" t="s">
        <v>219</v>
      </c>
      <c r="D357" s="160"/>
      <c r="E357" s="161">
        <v>1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382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45"/>
      <c r="D358" s="246"/>
      <c r="E358" s="246"/>
      <c r="F358" s="246"/>
      <c r="G358" s="246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329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22.5" outlineLevel="1" x14ac:dyDescent="0.2">
      <c r="A359" s="173">
        <v>63</v>
      </c>
      <c r="B359" s="174" t="s">
        <v>638</v>
      </c>
      <c r="C359" s="184" t="s">
        <v>639</v>
      </c>
      <c r="D359" s="175" t="s">
        <v>338</v>
      </c>
      <c r="E359" s="176">
        <v>20</v>
      </c>
      <c r="F359" s="177"/>
      <c r="G359" s="178">
        <f>ROUND(E359*F359,2)</f>
        <v>0</v>
      </c>
      <c r="H359" s="177"/>
      <c r="I359" s="178">
        <f>ROUND(E359*H359,2)</f>
        <v>0</v>
      </c>
      <c r="J359" s="177"/>
      <c r="K359" s="178">
        <f>ROUND(E359*J359,2)</f>
        <v>0</v>
      </c>
      <c r="L359" s="178">
        <v>21</v>
      </c>
      <c r="M359" s="178">
        <f>G359*(1+L359/100)</f>
        <v>0</v>
      </c>
      <c r="N359" s="176">
        <v>0</v>
      </c>
      <c r="O359" s="176">
        <f>ROUND(E359*N359,2)</f>
        <v>0</v>
      </c>
      <c r="P359" s="176">
        <v>0</v>
      </c>
      <c r="Q359" s="176">
        <f>ROUND(E359*P359,2)</f>
        <v>0</v>
      </c>
      <c r="R359" s="178"/>
      <c r="S359" s="178" t="s">
        <v>344</v>
      </c>
      <c r="T359" s="179" t="s">
        <v>324</v>
      </c>
      <c r="U359" s="158">
        <v>0</v>
      </c>
      <c r="V359" s="158">
        <f>ROUND(E359*U359,2)</f>
        <v>0</v>
      </c>
      <c r="W359" s="158"/>
      <c r="X359" s="158" t="s">
        <v>586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587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85" t="s">
        <v>640</v>
      </c>
      <c r="D360" s="160"/>
      <c r="E360" s="161"/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382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5" t="s">
        <v>234</v>
      </c>
      <c r="D361" s="160"/>
      <c r="E361" s="161">
        <v>20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7"/>
      <c r="Z361" s="147"/>
      <c r="AA361" s="147"/>
      <c r="AB361" s="147"/>
      <c r="AC361" s="147"/>
      <c r="AD361" s="147"/>
      <c r="AE361" s="147"/>
      <c r="AF361" s="147"/>
      <c r="AG361" s="147" t="s">
        <v>382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45"/>
      <c r="D362" s="246"/>
      <c r="E362" s="246"/>
      <c r="F362" s="246"/>
      <c r="G362" s="246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329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ht="22.5" outlineLevel="1" x14ac:dyDescent="0.2">
      <c r="A363" s="173">
        <v>64</v>
      </c>
      <c r="B363" s="174" t="s">
        <v>641</v>
      </c>
      <c r="C363" s="184" t="s">
        <v>642</v>
      </c>
      <c r="D363" s="175" t="s">
        <v>577</v>
      </c>
      <c r="E363" s="176">
        <v>1</v>
      </c>
      <c r="F363" s="177"/>
      <c r="G363" s="178">
        <f>ROUND(E363*F363,2)</f>
        <v>0</v>
      </c>
      <c r="H363" s="177"/>
      <c r="I363" s="178">
        <f>ROUND(E363*H363,2)</f>
        <v>0</v>
      </c>
      <c r="J363" s="177"/>
      <c r="K363" s="178">
        <f>ROUND(E363*J363,2)</f>
        <v>0</v>
      </c>
      <c r="L363" s="178">
        <v>21</v>
      </c>
      <c r="M363" s="178">
        <f>G363*(1+L363/100)</f>
        <v>0</v>
      </c>
      <c r="N363" s="176">
        <v>0</v>
      </c>
      <c r="O363" s="176">
        <f>ROUND(E363*N363,2)</f>
        <v>0</v>
      </c>
      <c r="P363" s="176">
        <v>0</v>
      </c>
      <c r="Q363" s="176">
        <f>ROUND(E363*P363,2)</f>
        <v>0</v>
      </c>
      <c r="R363" s="178"/>
      <c r="S363" s="178" t="s">
        <v>344</v>
      </c>
      <c r="T363" s="179" t="s">
        <v>324</v>
      </c>
      <c r="U363" s="158">
        <v>0</v>
      </c>
      <c r="V363" s="158">
        <f>ROUND(E363*U363,2)</f>
        <v>0</v>
      </c>
      <c r="W363" s="158"/>
      <c r="X363" s="158" t="s">
        <v>586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587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49"/>
      <c r="D364" s="250"/>
      <c r="E364" s="250"/>
      <c r="F364" s="250"/>
      <c r="G364" s="250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47"/>
      <c r="Z364" s="147"/>
      <c r="AA364" s="147"/>
      <c r="AB364" s="147"/>
      <c r="AC364" s="147"/>
      <c r="AD364" s="147"/>
      <c r="AE364" s="147"/>
      <c r="AF364" s="147"/>
      <c r="AG364" s="147" t="s">
        <v>329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x14ac:dyDescent="0.2">
      <c r="A365" s="163" t="s">
        <v>318</v>
      </c>
      <c r="B365" s="164" t="s">
        <v>157</v>
      </c>
      <c r="C365" s="183" t="s">
        <v>158</v>
      </c>
      <c r="D365" s="165"/>
      <c r="E365" s="166"/>
      <c r="F365" s="167"/>
      <c r="G365" s="167">
        <f>SUMIF(AG366:AG583,"&lt;&gt;NOR",G366:G583)</f>
        <v>0</v>
      </c>
      <c r="H365" s="167"/>
      <c r="I365" s="167">
        <f>SUM(I366:I583)</f>
        <v>0</v>
      </c>
      <c r="J365" s="167"/>
      <c r="K365" s="167">
        <f>SUM(K366:K583)</f>
        <v>0</v>
      </c>
      <c r="L365" s="167"/>
      <c r="M365" s="167">
        <f>SUM(M366:M583)</f>
        <v>0</v>
      </c>
      <c r="N365" s="166"/>
      <c r="O365" s="166">
        <f>SUM(O366:O583)</f>
        <v>7.0000000000000007E-2</v>
      </c>
      <c r="P365" s="166"/>
      <c r="Q365" s="166">
        <f>SUM(Q366:Q583)</f>
        <v>38.120000000000005</v>
      </c>
      <c r="R365" s="167"/>
      <c r="S365" s="167"/>
      <c r="T365" s="168"/>
      <c r="U365" s="162"/>
      <c r="V365" s="162">
        <f>SUM(V366:V583)</f>
        <v>305.18999999999994</v>
      </c>
      <c r="W365" s="162"/>
      <c r="X365" s="162"/>
      <c r="AG365" t="s">
        <v>319</v>
      </c>
    </row>
    <row r="366" spans="1:60" outlineLevel="1" x14ac:dyDescent="0.2">
      <c r="A366" s="173">
        <v>65</v>
      </c>
      <c r="B366" s="174" t="s">
        <v>643</v>
      </c>
      <c r="C366" s="184" t="s">
        <v>644</v>
      </c>
      <c r="D366" s="175" t="s">
        <v>391</v>
      </c>
      <c r="E366" s="176">
        <v>5.6250000000000001E-2</v>
      </c>
      <c r="F366" s="177"/>
      <c r="G366" s="178">
        <f>ROUND(E366*F366,2)</f>
        <v>0</v>
      </c>
      <c r="H366" s="177"/>
      <c r="I366" s="178">
        <f>ROUND(E366*H366,2)</f>
        <v>0</v>
      </c>
      <c r="J366" s="177"/>
      <c r="K366" s="178">
        <f>ROUND(E366*J366,2)</f>
        <v>0</v>
      </c>
      <c r="L366" s="178">
        <v>21</v>
      </c>
      <c r="M366" s="178">
        <f>G366*(1+L366/100)</f>
        <v>0</v>
      </c>
      <c r="N366" s="176">
        <v>0</v>
      </c>
      <c r="O366" s="176">
        <f>ROUND(E366*N366,2)</f>
        <v>0</v>
      </c>
      <c r="P366" s="176">
        <v>2</v>
      </c>
      <c r="Q366" s="176">
        <f>ROUND(E366*P366,2)</f>
        <v>0.11</v>
      </c>
      <c r="R366" s="178" t="s">
        <v>608</v>
      </c>
      <c r="S366" s="178" t="s">
        <v>323</v>
      </c>
      <c r="T366" s="179" t="s">
        <v>399</v>
      </c>
      <c r="U366" s="158">
        <v>6.4359999999999999</v>
      </c>
      <c r="V366" s="158">
        <f>ROUND(E366*U366,2)</f>
        <v>0.36</v>
      </c>
      <c r="W366" s="158"/>
      <c r="X366" s="158" t="s">
        <v>387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388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60" t="s">
        <v>645</v>
      </c>
      <c r="D367" s="261"/>
      <c r="E367" s="261"/>
      <c r="F367" s="261"/>
      <c r="G367" s="261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401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5" t="s">
        <v>470</v>
      </c>
      <c r="D368" s="160"/>
      <c r="E368" s="161"/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7"/>
      <c r="Z368" s="147"/>
      <c r="AA368" s="147"/>
      <c r="AB368" s="147"/>
      <c r="AC368" s="147"/>
      <c r="AD368" s="147"/>
      <c r="AE368" s="147"/>
      <c r="AF368" s="147"/>
      <c r="AG368" s="147" t="s">
        <v>382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5" t="s">
        <v>646</v>
      </c>
      <c r="D369" s="160"/>
      <c r="E369" s="161"/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7"/>
      <c r="Z369" s="147"/>
      <c r="AA369" s="147"/>
      <c r="AB369" s="147"/>
      <c r="AC369" s="147"/>
      <c r="AD369" s="147"/>
      <c r="AE369" s="147"/>
      <c r="AF369" s="147"/>
      <c r="AG369" s="147" t="s">
        <v>382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5" t="s">
        <v>647</v>
      </c>
      <c r="D370" s="160"/>
      <c r="E370" s="161">
        <v>5.6250000000000001E-2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7"/>
      <c r="Z370" s="147"/>
      <c r="AA370" s="147"/>
      <c r="AB370" s="147"/>
      <c r="AC370" s="147"/>
      <c r="AD370" s="147"/>
      <c r="AE370" s="147"/>
      <c r="AF370" s="147"/>
      <c r="AG370" s="147" t="s">
        <v>382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245"/>
      <c r="D371" s="246"/>
      <c r="E371" s="246"/>
      <c r="F371" s="246"/>
      <c r="G371" s="246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329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73">
        <v>66</v>
      </c>
      <c r="B372" s="174" t="s">
        <v>648</v>
      </c>
      <c r="C372" s="184" t="s">
        <v>649</v>
      </c>
      <c r="D372" s="175" t="s">
        <v>397</v>
      </c>
      <c r="E372" s="176">
        <v>4.2080000000000002</v>
      </c>
      <c r="F372" s="177"/>
      <c r="G372" s="178">
        <f>ROUND(E372*F372,2)</f>
        <v>0</v>
      </c>
      <c r="H372" s="177"/>
      <c r="I372" s="178">
        <f>ROUND(E372*H372,2)</f>
        <v>0</v>
      </c>
      <c r="J372" s="177"/>
      <c r="K372" s="178">
        <f>ROUND(E372*J372,2)</f>
        <v>0</v>
      </c>
      <c r="L372" s="178">
        <v>21</v>
      </c>
      <c r="M372" s="178">
        <f>G372*(1+L372/100)</f>
        <v>0</v>
      </c>
      <c r="N372" s="176">
        <v>6.7000000000000002E-4</v>
      </c>
      <c r="O372" s="176">
        <f>ROUND(E372*N372,2)</f>
        <v>0</v>
      </c>
      <c r="P372" s="176">
        <v>0.20399999999999999</v>
      </c>
      <c r="Q372" s="176">
        <f>ROUND(E372*P372,2)</f>
        <v>0.86</v>
      </c>
      <c r="R372" s="178" t="s">
        <v>608</v>
      </c>
      <c r="S372" s="178" t="s">
        <v>323</v>
      </c>
      <c r="T372" s="179" t="s">
        <v>399</v>
      </c>
      <c r="U372" s="158">
        <v>0.25</v>
      </c>
      <c r="V372" s="158">
        <f>ROUND(E372*U372,2)</f>
        <v>1.05</v>
      </c>
      <c r="W372" s="158"/>
      <c r="X372" s="158" t="s">
        <v>387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388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22.5" outlineLevel="1" x14ac:dyDescent="0.2">
      <c r="A373" s="154"/>
      <c r="B373" s="155"/>
      <c r="C373" s="260" t="s">
        <v>650</v>
      </c>
      <c r="D373" s="261"/>
      <c r="E373" s="261"/>
      <c r="F373" s="261"/>
      <c r="G373" s="261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401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80" t="str">
        <f>C373</f>
        <v>nebo vybourání otvorů průřezové plochy přes 4 m2 v příčkách, včetně pomocného lešení o výšce podlahy do 1900 mm a pro zatížení do 1,5 kPa  (150 kg/m2),</v>
      </c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5" t="s">
        <v>470</v>
      </c>
      <c r="D374" s="160"/>
      <c r="E374" s="161"/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7"/>
      <c r="Z374" s="147"/>
      <c r="AA374" s="147"/>
      <c r="AB374" s="147"/>
      <c r="AC374" s="147"/>
      <c r="AD374" s="147"/>
      <c r="AE374" s="147"/>
      <c r="AF374" s="147"/>
      <c r="AG374" s="147" t="s">
        <v>382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5" t="s">
        <v>651</v>
      </c>
      <c r="D375" s="160"/>
      <c r="E375" s="161">
        <v>4.2080000000000002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7"/>
      <c r="Z375" s="147"/>
      <c r="AA375" s="147"/>
      <c r="AB375" s="147"/>
      <c r="AC375" s="147"/>
      <c r="AD375" s="147"/>
      <c r="AE375" s="147"/>
      <c r="AF375" s="147"/>
      <c r="AG375" s="147" t="s">
        <v>382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245"/>
      <c r="D376" s="246"/>
      <c r="E376" s="246"/>
      <c r="F376" s="246"/>
      <c r="G376" s="246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329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22.5" outlineLevel="1" x14ac:dyDescent="0.2">
      <c r="A377" s="173">
        <v>67</v>
      </c>
      <c r="B377" s="174" t="s">
        <v>652</v>
      </c>
      <c r="C377" s="184" t="s">
        <v>653</v>
      </c>
      <c r="D377" s="175" t="s">
        <v>391</v>
      </c>
      <c r="E377" s="176">
        <v>0.9</v>
      </c>
      <c r="F377" s="177"/>
      <c r="G377" s="178">
        <f>ROUND(E377*F377,2)</f>
        <v>0</v>
      </c>
      <c r="H377" s="177"/>
      <c r="I377" s="178">
        <f>ROUND(E377*H377,2)</f>
        <v>0</v>
      </c>
      <c r="J377" s="177"/>
      <c r="K377" s="178">
        <f>ROUND(E377*J377,2)</f>
        <v>0</v>
      </c>
      <c r="L377" s="178">
        <v>21</v>
      </c>
      <c r="M377" s="178">
        <f>G377*(1+L377/100)</f>
        <v>0</v>
      </c>
      <c r="N377" s="176">
        <v>0</v>
      </c>
      <c r="O377" s="176">
        <f>ROUND(E377*N377,2)</f>
        <v>0</v>
      </c>
      <c r="P377" s="176">
        <v>2.2000000000000002</v>
      </c>
      <c r="Q377" s="176">
        <f>ROUND(E377*P377,2)</f>
        <v>1.98</v>
      </c>
      <c r="R377" s="178" t="s">
        <v>608</v>
      </c>
      <c r="S377" s="178" t="s">
        <v>323</v>
      </c>
      <c r="T377" s="179" t="s">
        <v>399</v>
      </c>
      <c r="U377" s="158">
        <v>10.88</v>
      </c>
      <c r="V377" s="158">
        <f>ROUND(E377*U377,2)</f>
        <v>9.7899999999999991</v>
      </c>
      <c r="W377" s="158"/>
      <c r="X377" s="158" t="s">
        <v>387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388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5" t="s">
        <v>654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382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5" t="s">
        <v>470</v>
      </c>
      <c r="D379" s="160"/>
      <c r="E379" s="161"/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382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5" t="s">
        <v>655</v>
      </c>
      <c r="D380" s="160"/>
      <c r="E380" s="161"/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7"/>
      <c r="Z380" s="147"/>
      <c r="AA380" s="147"/>
      <c r="AB380" s="147"/>
      <c r="AC380" s="147"/>
      <c r="AD380" s="147"/>
      <c r="AE380" s="147"/>
      <c r="AF380" s="147"/>
      <c r="AG380" s="147" t="s">
        <v>382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5" t="s">
        <v>656</v>
      </c>
      <c r="D381" s="160"/>
      <c r="E381" s="161">
        <v>0.9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7"/>
      <c r="Z381" s="147"/>
      <c r="AA381" s="147"/>
      <c r="AB381" s="147"/>
      <c r="AC381" s="147"/>
      <c r="AD381" s="147"/>
      <c r="AE381" s="147"/>
      <c r="AF381" s="147"/>
      <c r="AG381" s="147" t="s">
        <v>382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245"/>
      <c r="D382" s="246"/>
      <c r="E382" s="246"/>
      <c r="F382" s="246"/>
      <c r="G382" s="246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329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22.5" outlineLevel="1" x14ac:dyDescent="0.2">
      <c r="A383" s="173">
        <v>68</v>
      </c>
      <c r="B383" s="174" t="s">
        <v>657</v>
      </c>
      <c r="C383" s="184" t="s">
        <v>658</v>
      </c>
      <c r="D383" s="175" t="s">
        <v>391</v>
      </c>
      <c r="E383" s="176">
        <v>3.6360000000000001</v>
      </c>
      <c r="F383" s="177"/>
      <c r="G383" s="178">
        <f>ROUND(E383*F383,2)</f>
        <v>0</v>
      </c>
      <c r="H383" s="177"/>
      <c r="I383" s="178">
        <f>ROUND(E383*H383,2)</f>
        <v>0</v>
      </c>
      <c r="J383" s="177"/>
      <c r="K383" s="178">
        <f>ROUND(E383*J383,2)</f>
        <v>0</v>
      </c>
      <c r="L383" s="178">
        <v>21</v>
      </c>
      <c r="M383" s="178">
        <f>G383*(1+L383/100)</f>
        <v>0</v>
      </c>
      <c r="N383" s="176">
        <v>0</v>
      </c>
      <c r="O383" s="176">
        <f>ROUND(E383*N383,2)</f>
        <v>0</v>
      </c>
      <c r="P383" s="176">
        <v>2.2000000000000002</v>
      </c>
      <c r="Q383" s="176">
        <f>ROUND(E383*P383,2)</f>
        <v>8</v>
      </c>
      <c r="R383" s="178" t="s">
        <v>608</v>
      </c>
      <c r="S383" s="178" t="s">
        <v>323</v>
      </c>
      <c r="T383" s="179" t="s">
        <v>399</v>
      </c>
      <c r="U383" s="158">
        <v>7.2</v>
      </c>
      <c r="V383" s="158">
        <f>ROUND(E383*U383,2)</f>
        <v>26.18</v>
      </c>
      <c r="W383" s="158"/>
      <c r="X383" s="158" t="s">
        <v>387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388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5" t="s">
        <v>654</v>
      </c>
      <c r="D384" s="160"/>
      <c r="E384" s="161"/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382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5" t="s">
        <v>470</v>
      </c>
      <c r="D385" s="160"/>
      <c r="E385" s="161"/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382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5" t="s">
        <v>655</v>
      </c>
      <c r="D386" s="160"/>
      <c r="E386" s="161"/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382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5" t="s">
        <v>659</v>
      </c>
      <c r="D387" s="160"/>
      <c r="E387" s="161">
        <v>3.6360000000000001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7"/>
      <c r="Z387" s="147"/>
      <c r="AA387" s="147"/>
      <c r="AB387" s="147"/>
      <c r="AC387" s="147"/>
      <c r="AD387" s="147"/>
      <c r="AE387" s="147"/>
      <c r="AF387" s="147"/>
      <c r="AG387" s="147" t="s">
        <v>382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245"/>
      <c r="D388" s="246"/>
      <c r="E388" s="246"/>
      <c r="F388" s="246"/>
      <c r="G388" s="246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329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.5" outlineLevel="1" x14ac:dyDescent="0.2">
      <c r="A389" s="173">
        <v>69</v>
      </c>
      <c r="B389" s="174" t="s">
        <v>660</v>
      </c>
      <c r="C389" s="184" t="s">
        <v>661</v>
      </c>
      <c r="D389" s="175" t="s">
        <v>397</v>
      </c>
      <c r="E389" s="176">
        <v>69.400000000000006</v>
      </c>
      <c r="F389" s="177"/>
      <c r="G389" s="178">
        <f>ROUND(E389*F389,2)</f>
        <v>0</v>
      </c>
      <c r="H389" s="177"/>
      <c r="I389" s="178">
        <f>ROUND(E389*H389,2)</f>
        <v>0</v>
      </c>
      <c r="J389" s="177"/>
      <c r="K389" s="178">
        <f>ROUND(E389*J389,2)</f>
        <v>0</v>
      </c>
      <c r="L389" s="178">
        <v>21</v>
      </c>
      <c r="M389" s="178">
        <f>G389*(1+L389/100)</f>
        <v>0</v>
      </c>
      <c r="N389" s="176">
        <v>0</v>
      </c>
      <c r="O389" s="176">
        <f>ROUND(E389*N389,2)</f>
        <v>0</v>
      </c>
      <c r="P389" s="176">
        <v>1.26E-2</v>
      </c>
      <c r="Q389" s="176">
        <f>ROUND(E389*P389,2)</f>
        <v>0.87</v>
      </c>
      <c r="R389" s="178" t="s">
        <v>608</v>
      </c>
      <c r="S389" s="178" t="s">
        <v>323</v>
      </c>
      <c r="T389" s="179" t="s">
        <v>399</v>
      </c>
      <c r="U389" s="158">
        <v>0.33</v>
      </c>
      <c r="V389" s="158">
        <f>ROUND(E389*U389,2)</f>
        <v>22.9</v>
      </c>
      <c r="W389" s="158"/>
      <c r="X389" s="158" t="s">
        <v>387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388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85" t="s">
        <v>516</v>
      </c>
      <c r="D390" s="160"/>
      <c r="E390" s="161"/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382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5" t="s">
        <v>541</v>
      </c>
      <c r="D391" s="160"/>
      <c r="E391" s="161"/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7"/>
      <c r="Z391" s="147"/>
      <c r="AA391" s="147"/>
      <c r="AB391" s="147"/>
      <c r="AC391" s="147"/>
      <c r="AD391" s="147"/>
      <c r="AE391" s="147"/>
      <c r="AF391" s="147"/>
      <c r="AG391" s="147" t="s">
        <v>382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5" t="s">
        <v>542</v>
      </c>
      <c r="D392" s="160"/>
      <c r="E392" s="161">
        <v>30.4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382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5" t="s">
        <v>516</v>
      </c>
      <c r="D393" s="160"/>
      <c r="E393" s="161"/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7"/>
      <c r="Z393" s="147"/>
      <c r="AA393" s="147"/>
      <c r="AB393" s="147"/>
      <c r="AC393" s="147"/>
      <c r="AD393" s="147"/>
      <c r="AE393" s="147"/>
      <c r="AF393" s="147"/>
      <c r="AG393" s="147" t="s">
        <v>382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5" t="s">
        <v>543</v>
      </c>
      <c r="D394" s="160"/>
      <c r="E394" s="161"/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382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5" t="s">
        <v>544</v>
      </c>
      <c r="D395" s="160"/>
      <c r="E395" s="161">
        <v>39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382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245"/>
      <c r="D396" s="246"/>
      <c r="E396" s="246"/>
      <c r="F396" s="246"/>
      <c r="G396" s="246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329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2.5" outlineLevel="1" x14ac:dyDescent="0.2">
      <c r="A397" s="173">
        <v>70</v>
      </c>
      <c r="B397" s="174" t="s">
        <v>662</v>
      </c>
      <c r="C397" s="184" t="s">
        <v>663</v>
      </c>
      <c r="D397" s="175" t="s">
        <v>391</v>
      </c>
      <c r="E397" s="176">
        <v>4.5359999999999996</v>
      </c>
      <c r="F397" s="177"/>
      <c r="G397" s="178">
        <f>ROUND(E397*F397,2)</f>
        <v>0</v>
      </c>
      <c r="H397" s="177"/>
      <c r="I397" s="178">
        <f>ROUND(E397*H397,2)</f>
        <v>0</v>
      </c>
      <c r="J397" s="177"/>
      <c r="K397" s="178">
        <f>ROUND(E397*J397,2)</f>
        <v>0</v>
      </c>
      <c r="L397" s="178">
        <v>21</v>
      </c>
      <c r="M397" s="178">
        <f>G397*(1+L397/100)</f>
        <v>0</v>
      </c>
      <c r="N397" s="176">
        <v>0</v>
      </c>
      <c r="O397" s="176">
        <f>ROUND(E397*N397,2)</f>
        <v>0</v>
      </c>
      <c r="P397" s="176">
        <v>0</v>
      </c>
      <c r="Q397" s="176">
        <f>ROUND(E397*P397,2)</f>
        <v>0</v>
      </c>
      <c r="R397" s="178" t="s">
        <v>608</v>
      </c>
      <c r="S397" s="178" t="s">
        <v>323</v>
      </c>
      <c r="T397" s="179" t="s">
        <v>399</v>
      </c>
      <c r="U397" s="158">
        <v>4.83</v>
      </c>
      <c r="V397" s="158">
        <f>ROUND(E397*U397,2)</f>
        <v>21.91</v>
      </c>
      <c r="W397" s="158"/>
      <c r="X397" s="158" t="s">
        <v>387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388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5" t="s">
        <v>654</v>
      </c>
      <c r="D398" s="160"/>
      <c r="E398" s="161"/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382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5" t="s">
        <v>470</v>
      </c>
      <c r="D399" s="160"/>
      <c r="E399" s="161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382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5" t="s">
        <v>655</v>
      </c>
      <c r="D400" s="160"/>
      <c r="E400" s="161"/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382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5" t="s">
        <v>656</v>
      </c>
      <c r="D401" s="160"/>
      <c r="E401" s="161">
        <v>0.9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382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5" t="s">
        <v>654</v>
      </c>
      <c r="D402" s="160"/>
      <c r="E402" s="161"/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382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5" t="s">
        <v>470</v>
      </c>
      <c r="D403" s="160"/>
      <c r="E403" s="161"/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382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5" t="s">
        <v>655</v>
      </c>
      <c r="D404" s="160"/>
      <c r="E404" s="161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382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5" t="s">
        <v>659</v>
      </c>
      <c r="D405" s="160"/>
      <c r="E405" s="161">
        <v>3.6360000000000001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382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245"/>
      <c r="D406" s="246"/>
      <c r="E406" s="246"/>
      <c r="F406" s="246"/>
      <c r="G406" s="246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7"/>
      <c r="Z406" s="147"/>
      <c r="AA406" s="147"/>
      <c r="AB406" s="147"/>
      <c r="AC406" s="147"/>
      <c r="AD406" s="147"/>
      <c r="AE406" s="147"/>
      <c r="AF406" s="147"/>
      <c r="AG406" s="147" t="s">
        <v>329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73">
        <v>71</v>
      </c>
      <c r="B407" s="174" t="s">
        <v>664</v>
      </c>
      <c r="C407" s="184" t="s">
        <v>665</v>
      </c>
      <c r="D407" s="175" t="s">
        <v>397</v>
      </c>
      <c r="E407" s="176">
        <v>3.32</v>
      </c>
      <c r="F407" s="177"/>
      <c r="G407" s="178">
        <f>ROUND(E407*F407,2)</f>
        <v>0</v>
      </c>
      <c r="H407" s="177"/>
      <c r="I407" s="178">
        <f>ROUND(E407*H407,2)</f>
        <v>0</v>
      </c>
      <c r="J407" s="177"/>
      <c r="K407" s="178">
        <f>ROUND(E407*J407,2)</f>
        <v>0</v>
      </c>
      <c r="L407" s="178">
        <v>21</v>
      </c>
      <c r="M407" s="178">
        <f>G407*(1+L407/100)</f>
        <v>0</v>
      </c>
      <c r="N407" s="176">
        <v>0</v>
      </c>
      <c r="O407" s="176">
        <f>ROUND(E407*N407,2)</f>
        <v>0</v>
      </c>
      <c r="P407" s="176">
        <v>0.02</v>
      </c>
      <c r="Q407" s="176">
        <f>ROUND(E407*P407,2)</f>
        <v>7.0000000000000007E-2</v>
      </c>
      <c r="R407" s="178" t="s">
        <v>608</v>
      </c>
      <c r="S407" s="178" t="s">
        <v>323</v>
      </c>
      <c r="T407" s="179" t="s">
        <v>399</v>
      </c>
      <c r="U407" s="158">
        <v>0.15</v>
      </c>
      <c r="V407" s="158">
        <f>ROUND(E407*U407,2)</f>
        <v>0.5</v>
      </c>
      <c r="W407" s="158"/>
      <c r="X407" s="158" t="s">
        <v>387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388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260" t="s">
        <v>666</v>
      </c>
      <c r="D408" s="261"/>
      <c r="E408" s="261"/>
      <c r="F408" s="261"/>
      <c r="G408" s="261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401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5" t="s">
        <v>470</v>
      </c>
      <c r="D409" s="160"/>
      <c r="E409" s="161"/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382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85" t="s">
        <v>667</v>
      </c>
      <c r="D410" s="160"/>
      <c r="E410" s="161"/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382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85" t="s">
        <v>668</v>
      </c>
      <c r="D411" s="160"/>
      <c r="E411" s="161">
        <v>3.32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382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245"/>
      <c r="D412" s="246"/>
      <c r="E412" s="246"/>
      <c r="F412" s="246"/>
      <c r="G412" s="246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329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3">
        <v>72</v>
      </c>
      <c r="B413" s="174" t="s">
        <v>669</v>
      </c>
      <c r="C413" s="184" t="s">
        <v>670</v>
      </c>
      <c r="D413" s="175" t="s">
        <v>411</v>
      </c>
      <c r="E413" s="176">
        <v>8</v>
      </c>
      <c r="F413" s="177"/>
      <c r="G413" s="178">
        <f>ROUND(E413*F413,2)</f>
        <v>0</v>
      </c>
      <c r="H413" s="177"/>
      <c r="I413" s="178">
        <f>ROUND(E413*H413,2)</f>
        <v>0</v>
      </c>
      <c r="J413" s="177"/>
      <c r="K413" s="178">
        <f>ROUND(E413*J413,2)</f>
        <v>0</v>
      </c>
      <c r="L413" s="178">
        <v>21</v>
      </c>
      <c r="M413" s="178">
        <f>G413*(1+L413/100)</f>
        <v>0</v>
      </c>
      <c r="N413" s="176">
        <v>0</v>
      </c>
      <c r="O413" s="176">
        <f>ROUND(E413*N413,2)</f>
        <v>0</v>
      </c>
      <c r="P413" s="176">
        <v>0</v>
      </c>
      <c r="Q413" s="176">
        <f>ROUND(E413*P413,2)</f>
        <v>0</v>
      </c>
      <c r="R413" s="178" t="s">
        <v>608</v>
      </c>
      <c r="S413" s="178" t="s">
        <v>323</v>
      </c>
      <c r="T413" s="179" t="s">
        <v>399</v>
      </c>
      <c r="U413" s="158">
        <v>0.05</v>
      </c>
      <c r="V413" s="158">
        <f>ROUND(E413*U413,2)</f>
        <v>0.4</v>
      </c>
      <c r="W413" s="158"/>
      <c r="X413" s="158" t="s">
        <v>387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501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260" t="s">
        <v>671</v>
      </c>
      <c r="D414" s="261"/>
      <c r="E414" s="261"/>
      <c r="F414" s="261"/>
      <c r="G414" s="261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401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5" t="s">
        <v>470</v>
      </c>
      <c r="D415" s="160"/>
      <c r="E415" s="161"/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7"/>
      <c r="Z415" s="147"/>
      <c r="AA415" s="147"/>
      <c r="AB415" s="147"/>
      <c r="AC415" s="147"/>
      <c r="AD415" s="147"/>
      <c r="AE415" s="147"/>
      <c r="AF415" s="147"/>
      <c r="AG415" s="147" t="s">
        <v>382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5" t="s">
        <v>275</v>
      </c>
      <c r="D416" s="160"/>
      <c r="E416" s="161">
        <v>8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382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245"/>
      <c r="D417" s="246"/>
      <c r="E417" s="246"/>
      <c r="F417" s="246"/>
      <c r="G417" s="246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329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73">
        <v>73</v>
      </c>
      <c r="B418" s="174" t="s">
        <v>672</v>
      </c>
      <c r="C418" s="184" t="s">
        <v>673</v>
      </c>
      <c r="D418" s="175" t="s">
        <v>411</v>
      </c>
      <c r="E418" s="176">
        <v>2</v>
      </c>
      <c r="F418" s="177"/>
      <c r="G418" s="178">
        <f>ROUND(E418*F418,2)</f>
        <v>0</v>
      </c>
      <c r="H418" s="177"/>
      <c r="I418" s="178">
        <f>ROUND(E418*H418,2)</f>
        <v>0</v>
      </c>
      <c r="J418" s="177"/>
      <c r="K418" s="178">
        <f>ROUND(E418*J418,2)</f>
        <v>0</v>
      </c>
      <c r="L418" s="178">
        <v>21</v>
      </c>
      <c r="M418" s="178">
        <f>G418*(1+L418/100)</f>
        <v>0</v>
      </c>
      <c r="N418" s="176">
        <v>0</v>
      </c>
      <c r="O418" s="176">
        <f>ROUND(E418*N418,2)</f>
        <v>0</v>
      </c>
      <c r="P418" s="176">
        <v>0</v>
      </c>
      <c r="Q418" s="176">
        <f>ROUND(E418*P418,2)</f>
        <v>0</v>
      </c>
      <c r="R418" s="178" t="s">
        <v>608</v>
      </c>
      <c r="S418" s="178" t="s">
        <v>323</v>
      </c>
      <c r="T418" s="179" t="s">
        <v>399</v>
      </c>
      <c r="U418" s="158">
        <v>0.09</v>
      </c>
      <c r="V418" s="158">
        <f>ROUND(E418*U418,2)</f>
        <v>0.18</v>
      </c>
      <c r="W418" s="158"/>
      <c r="X418" s="158" t="s">
        <v>387</v>
      </c>
      <c r="Y418" s="147"/>
      <c r="Z418" s="147"/>
      <c r="AA418" s="147"/>
      <c r="AB418" s="147"/>
      <c r="AC418" s="147"/>
      <c r="AD418" s="147"/>
      <c r="AE418" s="147"/>
      <c r="AF418" s="147"/>
      <c r="AG418" s="147" t="s">
        <v>388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260" t="s">
        <v>671</v>
      </c>
      <c r="D419" s="261"/>
      <c r="E419" s="261"/>
      <c r="F419" s="261"/>
      <c r="G419" s="261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401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5" t="s">
        <v>470</v>
      </c>
      <c r="D420" s="160"/>
      <c r="E420" s="161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382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5" t="s">
        <v>232</v>
      </c>
      <c r="D421" s="160"/>
      <c r="E421" s="161">
        <v>2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382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45"/>
      <c r="D422" s="246"/>
      <c r="E422" s="246"/>
      <c r="F422" s="246"/>
      <c r="G422" s="246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329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33.75" outlineLevel="1" x14ac:dyDescent="0.2">
      <c r="A423" s="173">
        <v>74</v>
      </c>
      <c r="B423" s="174" t="s">
        <v>674</v>
      </c>
      <c r="C423" s="184" t="s">
        <v>675</v>
      </c>
      <c r="D423" s="175" t="s">
        <v>397</v>
      </c>
      <c r="E423" s="176">
        <v>12.4</v>
      </c>
      <c r="F423" s="177"/>
      <c r="G423" s="178">
        <f>ROUND(E423*F423,2)</f>
        <v>0</v>
      </c>
      <c r="H423" s="177"/>
      <c r="I423" s="178">
        <f>ROUND(E423*H423,2)</f>
        <v>0</v>
      </c>
      <c r="J423" s="177"/>
      <c r="K423" s="178">
        <f>ROUND(E423*J423,2)</f>
        <v>0</v>
      </c>
      <c r="L423" s="178">
        <v>21</v>
      </c>
      <c r="M423" s="178">
        <f>G423*(1+L423/100)</f>
        <v>0</v>
      </c>
      <c r="N423" s="176">
        <v>0</v>
      </c>
      <c r="O423" s="176">
        <f>ROUND(E423*N423,2)</f>
        <v>0</v>
      </c>
      <c r="P423" s="176">
        <v>0</v>
      </c>
      <c r="Q423" s="176">
        <f>ROUND(E423*P423,2)</f>
        <v>0</v>
      </c>
      <c r="R423" s="178" t="s">
        <v>608</v>
      </c>
      <c r="S423" s="178" t="s">
        <v>323</v>
      </c>
      <c r="T423" s="179" t="s">
        <v>399</v>
      </c>
      <c r="U423" s="158">
        <v>0.94</v>
      </c>
      <c r="V423" s="158">
        <f>ROUND(E423*U423,2)</f>
        <v>11.66</v>
      </c>
      <c r="W423" s="158"/>
      <c r="X423" s="158" t="s">
        <v>387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388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251" t="s">
        <v>392</v>
      </c>
      <c r="D424" s="252"/>
      <c r="E424" s="252"/>
      <c r="F424" s="252"/>
      <c r="G424" s="252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7"/>
      <c r="Z424" s="147"/>
      <c r="AA424" s="147"/>
      <c r="AB424" s="147"/>
      <c r="AC424" s="147"/>
      <c r="AD424" s="147"/>
      <c r="AE424" s="147"/>
      <c r="AF424" s="147"/>
      <c r="AG424" s="147" t="s">
        <v>328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5" t="s">
        <v>470</v>
      </c>
      <c r="D425" s="160"/>
      <c r="E425" s="161"/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382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5" t="s">
        <v>676</v>
      </c>
      <c r="D426" s="160"/>
      <c r="E426" s="161">
        <v>12.4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7"/>
      <c r="Z426" s="147"/>
      <c r="AA426" s="147"/>
      <c r="AB426" s="147"/>
      <c r="AC426" s="147"/>
      <c r="AD426" s="147"/>
      <c r="AE426" s="147"/>
      <c r="AF426" s="147"/>
      <c r="AG426" s="147" t="s">
        <v>382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245"/>
      <c r="D427" s="246"/>
      <c r="E427" s="246"/>
      <c r="F427" s="246"/>
      <c r="G427" s="246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329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33.75" outlineLevel="1" x14ac:dyDescent="0.2">
      <c r="A428" s="173">
        <v>75</v>
      </c>
      <c r="B428" s="174" t="s">
        <v>677</v>
      </c>
      <c r="C428" s="184" t="s">
        <v>678</v>
      </c>
      <c r="D428" s="175" t="s">
        <v>397</v>
      </c>
      <c r="E428" s="176">
        <v>4.4000000000000004</v>
      </c>
      <c r="F428" s="177"/>
      <c r="G428" s="178">
        <f>ROUND(E428*F428,2)</f>
        <v>0</v>
      </c>
      <c r="H428" s="177"/>
      <c r="I428" s="178">
        <f>ROUND(E428*H428,2)</f>
        <v>0</v>
      </c>
      <c r="J428" s="177"/>
      <c r="K428" s="178">
        <f>ROUND(E428*J428,2)</f>
        <v>0</v>
      </c>
      <c r="L428" s="178">
        <v>21</v>
      </c>
      <c r="M428" s="178">
        <f>G428*(1+L428/100)</f>
        <v>0</v>
      </c>
      <c r="N428" s="176">
        <v>1E-3</v>
      </c>
      <c r="O428" s="176">
        <f>ROUND(E428*N428,2)</f>
        <v>0</v>
      </c>
      <c r="P428" s="176">
        <v>6.3E-2</v>
      </c>
      <c r="Q428" s="176">
        <f>ROUND(E428*P428,2)</f>
        <v>0.28000000000000003</v>
      </c>
      <c r="R428" s="178" t="s">
        <v>608</v>
      </c>
      <c r="S428" s="178" t="s">
        <v>323</v>
      </c>
      <c r="T428" s="179" t="s">
        <v>399</v>
      </c>
      <c r="U428" s="158">
        <v>0.71799999999999997</v>
      </c>
      <c r="V428" s="158">
        <f>ROUND(E428*U428,2)</f>
        <v>3.16</v>
      </c>
      <c r="W428" s="158"/>
      <c r="X428" s="158" t="s">
        <v>387</v>
      </c>
      <c r="Y428" s="147"/>
      <c r="Z428" s="147"/>
      <c r="AA428" s="147"/>
      <c r="AB428" s="147"/>
      <c r="AC428" s="147"/>
      <c r="AD428" s="147"/>
      <c r="AE428" s="147"/>
      <c r="AF428" s="147"/>
      <c r="AG428" s="147" t="s">
        <v>388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5" t="s">
        <v>470</v>
      </c>
      <c r="D429" s="160"/>
      <c r="E429" s="161"/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7"/>
      <c r="Z429" s="147"/>
      <c r="AA429" s="147"/>
      <c r="AB429" s="147"/>
      <c r="AC429" s="147"/>
      <c r="AD429" s="147"/>
      <c r="AE429" s="147"/>
      <c r="AF429" s="147"/>
      <c r="AG429" s="147" t="s">
        <v>382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5" t="s">
        <v>679</v>
      </c>
      <c r="D430" s="160"/>
      <c r="E430" s="161">
        <v>4.4000000000000004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382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245"/>
      <c r="D431" s="246"/>
      <c r="E431" s="246"/>
      <c r="F431" s="246"/>
      <c r="G431" s="246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329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73">
        <v>76</v>
      </c>
      <c r="B432" s="174" t="s">
        <v>680</v>
      </c>
      <c r="C432" s="184" t="s">
        <v>681</v>
      </c>
      <c r="D432" s="175" t="s">
        <v>476</v>
      </c>
      <c r="E432" s="176">
        <v>17.278749999999999</v>
      </c>
      <c r="F432" s="177"/>
      <c r="G432" s="178">
        <f>ROUND(E432*F432,2)</f>
        <v>0</v>
      </c>
      <c r="H432" s="177"/>
      <c r="I432" s="178">
        <f>ROUND(E432*H432,2)</f>
        <v>0</v>
      </c>
      <c r="J432" s="177"/>
      <c r="K432" s="178">
        <f>ROUND(E432*J432,2)</f>
        <v>0</v>
      </c>
      <c r="L432" s="178">
        <v>21</v>
      </c>
      <c r="M432" s="178">
        <f>G432*(1+L432/100)</f>
        <v>0</v>
      </c>
      <c r="N432" s="176">
        <v>0</v>
      </c>
      <c r="O432" s="176">
        <f>ROUND(E432*N432,2)</f>
        <v>0</v>
      </c>
      <c r="P432" s="176">
        <v>4.6000000000000001E-4</v>
      </c>
      <c r="Q432" s="176">
        <f>ROUND(E432*P432,2)</f>
        <v>0.01</v>
      </c>
      <c r="R432" s="178" t="s">
        <v>608</v>
      </c>
      <c r="S432" s="178" t="s">
        <v>323</v>
      </c>
      <c r="T432" s="179" t="s">
        <v>399</v>
      </c>
      <c r="U432" s="158">
        <v>0.9</v>
      </c>
      <c r="V432" s="158">
        <f>ROUND(E432*U432,2)</f>
        <v>15.55</v>
      </c>
      <c r="W432" s="158"/>
      <c r="X432" s="158" t="s">
        <v>387</v>
      </c>
      <c r="Y432" s="147"/>
      <c r="Z432" s="147"/>
      <c r="AA432" s="147"/>
      <c r="AB432" s="147"/>
      <c r="AC432" s="147"/>
      <c r="AD432" s="147"/>
      <c r="AE432" s="147"/>
      <c r="AF432" s="147"/>
      <c r="AG432" s="147" t="s">
        <v>388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5" t="s">
        <v>470</v>
      </c>
      <c r="D433" s="160"/>
      <c r="E433" s="161"/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382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5" t="s">
        <v>557</v>
      </c>
      <c r="D434" s="160"/>
      <c r="E434" s="161">
        <v>17.278749999999999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382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245"/>
      <c r="D435" s="246"/>
      <c r="E435" s="246"/>
      <c r="F435" s="246"/>
      <c r="G435" s="246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47"/>
      <c r="Z435" s="147"/>
      <c r="AA435" s="147"/>
      <c r="AB435" s="147"/>
      <c r="AC435" s="147"/>
      <c r="AD435" s="147"/>
      <c r="AE435" s="147"/>
      <c r="AF435" s="147"/>
      <c r="AG435" s="147" t="s">
        <v>329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73">
        <v>77</v>
      </c>
      <c r="B436" s="174" t="s">
        <v>682</v>
      </c>
      <c r="C436" s="184" t="s">
        <v>683</v>
      </c>
      <c r="D436" s="175" t="s">
        <v>476</v>
      </c>
      <c r="E436" s="176">
        <v>0.5</v>
      </c>
      <c r="F436" s="177"/>
      <c r="G436" s="178">
        <f>ROUND(E436*F436,2)</f>
        <v>0</v>
      </c>
      <c r="H436" s="177"/>
      <c r="I436" s="178">
        <f>ROUND(E436*H436,2)</f>
        <v>0</v>
      </c>
      <c r="J436" s="177"/>
      <c r="K436" s="178">
        <f>ROUND(E436*J436,2)</f>
        <v>0</v>
      </c>
      <c r="L436" s="178">
        <v>21</v>
      </c>
      <c r="M436" s="178">
        <f>G436*(1+L436/100)</f>
        <v>0</v>
      </c>
      <c r="N436" s="176">
        <v>0</v>
      </c>
      <c r="O436" s="176">
        <f>ROUND(E436*N436,2)</f>
        <v>0</v>
      </c>
      <c r="P436" s="176">
        <v>4.6000000000000001E-4</v>
      </c>
      <c r="Q436" s="176">
        <f>ROUND(E436*P436,2)</f>
        <v>0</v>
      </c>
      <c r="R436" s="178" t="s">
        <v>608</v>
      </c>
      <c r="S436" s="178" t="s">
        <v>323</v>
      </c>
      <c r="T436" s="179" t="s">
        <v>399</v>
      </c>
      <c r="U436" s="158">
        <v>2.25</v>
      </c>
      <c r="V436" s="158">
        <f>ROUND(E436*U436,2)</f>
        <v>1.1299999999999999</v>
      </c>
      <c r="W436" s="158"/>
      <c r="X436" s="158" t="s">
        <v>387</v>
      </c>
      <c r="Y436" s="147"/>
      <c r="Z436" s="147"/>
      <c r="AA436" s="147"/>
      <c r="AB436" s="147"/>
      <c r="AC436" s="147"/>
      <c r="AD436" s="147"/>
      <c r="AE436" s="147"/>
      <c r="AF436" s="147"/>
      <c r="AG436" s="147" t="s">
        <v>388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5" t="s">
        <v>470</v>
      </c>
      <c r="D437" s="160"/>
      <c r="E437" s="161"/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382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5" t="s">
        <v>646</v>
      </c>
      <c r="D438" s="160"/>
      <c r="E438" s="161"/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7"/>
      <c r="Z438" s="147"/>
      <c r="AA438" s="147"/>
      <c r="AB438" s="147"/>
      <c r="AC438" s="147"/>
      <c r="AD438" s="147"/>
      <c r="AE438" s="147"/>
      <c r="AF438" s="147"/>
      <c r="AG438" s="147" t="s">
        <v>382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5" t="s">
        <v>684</v>
      </c>
      <c r="D439" s="160"/>
      <c r="E439" s="161">
        <v>0.5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382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245"/>
      <c r="D440" s="246"/>
      <c r="E440" s="246"/>
      <c r="F440" s="246"/>
      <c r="G440" s="246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7"/>
      <c r="Z440" s="147"/>
      <c r="AA440" s="147"/>
      <c r="AB440" s="147"/>
      <c r="AC440" s="147"/>
      <c r="AD440" s="147"/>
      <c r="AE440" s="147"/>
      <c r="AF440" s="147"/>
      <c r="AG440" s="147" t="s">
        <v>329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3">
        <v>78</v>
      </c>
      <c r="B441" s="174" t="s">
        <v>685</v>
      </c>
      <c r="C441" s="184" t="s">
        <v>686</v>
      </c>
      <c r="D441" s="175" t="s">
        <v>476</v>
      </c>
      <c r="E441" s="176">
        <v>5.7</v>
      </c>
      <c r="F441" s="177"/>
      <c r="G441" s="178">
        <f>ROUND(E441*F441,2)</f>
        <v>0</v>
      </c>
      <c r="H441" s="177"/>
      <c r="I441" s="178">
        <f>ROUND(E441*H441,2)</f>
        <v>0</v>
      </c>
      <c r="J441" s="177"/>
      <c r="K441" s="178">
        <f>ROUND(E441*J441,2)</f>
        <v>0</v>
      </c>
      <c r="L441" s="178">
        <v>21</v>
      </c>
      <c r="M441" s="178">
        <f>G441*(1+L441/100)</f>
        <v>0</v>
      </c>
      <c r="N441" s="176">
        <v>0</v>
      </c>
      <c r="O441" s="176">
        <f>ROUND(E441*N441,2)</f>
        <v>0</v>
      </c>
      <c r="P441" s="176">
        <v>3.3000000000000002E-2</v>
      </c>
      <c r="Q441" s="176">
        <f>ROUND(E441*P441,2)</f>
        <v>0.19</v>
      </c>
      <c r="R441" s="178" t="s">
        <v>608</v>
      </c>
      <c r="S441" s="178" t="s">
        <v>323</v>
      </c>
      <c r="T441" s="179" t="s">
        <v>399</v>
      </c>
      <c r="U441" s="158">
        <v>0.92900000000000005</v>
      </c>
      <c r="V441" s="158">
        <f>ROUND(E441*U441,2)</f>
        <v>5.3</v>
      </c>
      <c r="W441" s="158"/>
      <c r="X441" s="158" t="s">
        <v>387</v>
      </c>
      <c r="Y441" s="147"/>
      <c r="Z441" s="147"/>
      <c r="AA441" s="147"/>
      <c r="AB441" s="147"/>
      <c r="AC441" s="147"/>
      <c r="AD441" s="147"/>
      <c r="AE441" s="147"/>
      <c r="AF441" s="147"/>
      <c r="AG441" s="147" t="s">
        <v>388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260" t="s">
        <v>687</v>
      </c>
      <c r="D442" s="261"/>
      <c r="E442" s="261"/>
      <c r="F442" s="261"/>
      <c r="G442" s="261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401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5" t="s">
        <v>654</v>
      </c>
      <c r="D443" s="160"/>
      <c r="E443" s="161"/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7"/>
      <c r="Z443" s="147"/>
      <c r="AA443" s="147"/>
      <c r="AB443" s="147"/>
      <c r="AC443" s="147"/>
      <c r="AD443" s="147"/>
      <c r="AE443" s="147"/>
      <c r="AF443" s="147"/>
      <c r="AG443" s="147" t="s">
        <v>382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5" t="s">
        <v>470</v>
      </c>
      <c r="D444" s="160"/>
      <c r="E444" s="161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7"/>
      <c r="Z444" s="147"/>
      <c r="AA444" s="147"/>
      <c r="AB444" s="147"/>
      <c r="AC444" s="147"/>
      <c r="AD444" s="147"/>
      <c r="AE444" s="147"/>
      <c r="AF444" s="147"/>
      <c r="AG444" s="147" t="s">
        <v>382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5" t="s">
        <v>655</v>
      </c>
      <c r="D445" s="160"/>
      <c r="E445" s="161"/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382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5" t="s">
        <v>688</v>
      </c>
      <c r="D446" s="160"/>
      <c r="E446" s="161">
        <v>5.7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382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245"/>
      <c r="D447" s="246"/>
      <c r="E447" s="246"/>
      <c r="F447" s="246"/>
      <c r="G447" s="246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7"/>
      <c r="Z447" s="147"/>
      <c r="AA447" s="147"/>
      <c r="AB447" s="147"/>
      <c r="AC447" s="147"/>
      <c r="AD447" s="147"/>
      <c r="AE447" s="147"/>
      <c r="AF447" s="147"/>
      <c r="AG447" s="147" t="s">
        <v>329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ht="22.5" outlineLevel="1" x14ac:dyDescent="0.2">
      <c r="A448" s="173">
        <v>79</v>
      </c>
      <c r="B448" s="174" t="s">
        <v>689</v>
      </c>
      <c r="C448" s="184" t="s">
        <v>690</v>
      </c>
      <c r="D448" s="175" t="s">
        <v>397</v>
      </c>
      <c r="E448" s="176">
        <v>81.052000000000007</v>
      </c>
      <c r="F448" s="177"/>
      <c r="G448" s="178">
        <f>ROUND(E448*F448,2)</f>
        <v>0</v>
      </c>
      <c r="H448" s="177"/>
      <c r="I448" s="178">
        <f>ROUND(E448*H448,2)</f>
        <v>0</v>
      </c>
      <c r="J448" s="177"/>
      <c r="K448" s="178">
        <f>ROUND(E448*J448,2)</f>
        <v>0</v>
      </c>
      <c r="L448" s="178">
        <v>21</v>
      </c>
      <c r="M448" s="178">
        <f>G448*(1+L448/100)</f>
        <v>0</v>
      </c>
      <c r="N448" s="176">
        <v>0</v>
      </c>
      <c r="O448" s="176">
        <f>ROUND(E448*N448,2)</f>
        <v>0</v>
      </c>
      <c r="P448" s="176">
        <v>4.5999999999999999E-2</v>
      </c>
      <c r="Q448" s="176">
        <f>ROUND(E448*P448,2)</f>
        <v>3.73</v>
      </c>
      <c r="R448" s="178" t="s">
        <v>608</v>
      </c>
      <c r="S448" s="178" t="s">
        <v>323</v>
      </c>
      <c r="T448" s="179" t="s">
        <v>399</v>
      </c>
      <c r="U448" s="158">
        <v>0.26</v>
      </c>
      <c r="V448" s="158">
        <f>ROUND(E448*U448,2)</f>
        <v>21.07</v>
      </c>
      <c r="W448" s="158"/>
      <c r="X448" s="158" t="s">
        <v>387</v>
      </c>
      <c r="Y448" s="147"/>
      <c r="Z448" s="147"/>
      <c r="AA448" s="147"/>
      <c r="AB448" s="147"/>
      <c r="AC448" s="147"/>
      <c r="AD448" s="147"/>
      <c r="AE448" s="147"/>
      <c r="AF448" s="147"/>
      <c r="AG448" s="147" t="s">
        <v>388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5" t="s">
        <v>492</v>
      </c>
      <c r="D449" s="160"/>
      <c r="E449" s="161"/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7"/>
      <c r="Z449" s="147"/>
      <c r="AA449" s="147"/>
      <c r="AB449" s="147"/>
      <c r="AC449" s="147"/>
      <c r="AD449" s="147"/>
      <c r="AE449" s="147"/>
      <c r="AF449" s="147"/>
      <c r="AG449" s="147" t="s">
        <v>382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5" t="s">
        <v>393</v>
      </c>
      <c r="D450" s="160"/>
      <c r="E450" s="161"/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382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5" t="s">
        <v>493</v>
      </c>
      <c r="D451" s="160"/>
      <c r="E451" s="161"/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382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5" t="s">
        <v>494</v>
      </c>
      <c r="D452" s="160"/>
      <c r="E452" s="161"/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7"/>
      <c r="Z452" s="147"/>
      <c r="AA452" s="147"/>
      <c r="AB452" s="147"/>
      <c r="AC452" s="147"/>
      <c r="AD452" s="147"/>
      <c r="AE452" s="147"/>
      <c r="AF452" s="147"/>
      <c r="AG452" s="147" t="s">
        <v>382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5" t="s">
        <v>495</v>
      </c>
      <c r="D453" s="160"/>
      <c r="E453" s="161">
        <v>3.0874999999999999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382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5" t="s">
        <v>496</v>
      </c>
      <c r="D454" s="160"/>
      <c r="E454" s="161">
        <v>-1.65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382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5" t="s">
        <v>497</v>
      </c>
      <c r="D455" s="160"/>
      <c r="E455" s="161">
        <v>0.9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382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5" t="s">
        <v>498</v>
      </c>
      <c r="D456" s="160"/>
      <c r="E456" s="161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7"/>
      <c r="Z456" s="147"/>
      <c r="AA456" s="147"/>
      <c r="AB456" s="147"/>
      <c r="AC456" s="147"/>
      <c r="AD456" s="147"/>
      <c r="AE456" s="147"/>
      <c r="AF456" s="147"/>
      <c r="AG456" s="147" t="s">
        <v>382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5" t="s">
        <v>494</v>
      </c>
      <c r="D457" s="160"/>
      <c r="E457" s="161"/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382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5" t="s">
        <v>495</v>
      </c>
      <c r="D458" s="160"/>
      <c r="E458" s="161">
        <v>3.0874999999999999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7"/>
      <c r="Z458" s="147"/>
      <c r="AA458" s="147"/>
      <c r="AB458" s="147"/>
      <c r="AC458" s="147"/>
      <c r="AD458" s="147"/>
      <c r="AE458" s="147"/>
      <c r="AF458" s="147"/>
      <c r="AG458" s="147" t="s">
        <v>382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5" t="s">
        <v>496</v>
      </c>
      <c r="D459" s="160"/>
      <c r="E459" s="161">
        <v>-1.65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7"/>
      <c r="Z459" s="147"/>
      <c r="AA459" s="147"/>
      <c r="AB459" s="147"/>
      <c r="AC459" s="147"/>
      <c r="AD459" s="147"/>
      <c r="AE459" s="147"/>
      <c r="AF459" s="147"/>
      <c r="AG459" s="147" t="s">
        <v>382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5" t="s">
        <v>497</v>
      </c>
      <c r="D460" s="160"/>
      <c r="E460" s="161">
        <v>0.9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7"/>
      <c r="Z460" s="147"/>
      <c r="AA460" s="147"/>
      <c r="AB460" s="147"/>
      <c r="AC460" s="147"/>
      <c r="AD460" s="147"/>
      <c r="AE460" s="147"/>
      <c r="AF460" s="147"/>
      <c r="AG460" s="147" t="s">
        <v>382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5" t="s">
        <v>470</v>
      </c>
      <c r="D461" s="160"/>
      <c r="E461" s="161"/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382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5" t="s">
        <v>488</v>
      </c>
      <c r="D462" s="160"/>
      <c r="E462" s="161">
        <v>8.8000000000000007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382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5" t="s">
        <v>470</v>
      </c>
      <c r="D463" s="160"/>
      <c r="E463" s="161"/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382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5" t="s">
        <v>691</v>
      </c>
      <c r="D464" s="160"/>
      <c r="E464" s="161">
        <v>111.9525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382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5" t="s">
        <v>692</v>
      </c>
      <c r="D465" s="160"/>
      <c r="E465" s="161">
        <v>-23.637499999999999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7"/>
      <c r="Z465" s="147"/>
      <c r="AA465" s="147"/>
      <c r="AB465" s="147"/>
      <c r="AC465" s="147"/>
      <c r="AD465" s="147"/>
      <c r="AE465" s="147"/>
      <c r="AF465" s="147"/>
      <c r="AG465" s="147" t="s">
        <v>382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5" t="s">
        <v>492</v>
      </c>
      <c r="D466" s="160"/>
      <c r="E466" s="161"/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7"/>
      <c r="Z466" s="147"/>
      <c r="AA466" s="147"/>
      <c r="AB466" s="147"/>
      <c r="AC466" s="147"/>
      <c r="AD466" s="147"/>
      <c r="AE466" s="147"/>
      <c r="AF466" s="147"/>
      <c r="AG466" s="147" t="s">
        <v>382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5" t="s">
        <v>693</v>
      </c>
      <c r="D467" s="160"/>
      <c r="E467" s="161">
        <v>-3.0874999999999999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382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5" t="s">
        <v>694</v>
      </c>
      <c r="D468" s="160"/>
      <c r="E468" s="161">
        <v>-0.9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382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5" t="s">
        <v>693</v>
      </c>
      <c r="D469" s="160"/>
      <c r="E469" s="161">
        <v>-3.0874999999999999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7"/>
      <c r="Z469" s="147"/>
      <c r="AA469" s="147"/>
      <c r="AB469" s="147"/>
      <c r="AC469" s="147"/>
      <c r="AD469" s="147"/>
      <c r="AE469" s="147"/>
      <c r="AF469" s="147"/>
      <c r="AG469" s="147" t="s">
        <v>382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5" t="s">
        <v>694</v>
      </c>
      <c r="D470" s="160"/>
      <c r="E470" s="161">
        <v>-0.9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7"/>
      <c r="Z470" s="147"/>
      <c r="AA470" s="147"/>
      <c r="AB470" s="147"/>
      <c r="AC470" s="147"/>
      <c r="AD470" s="147"/>
      <c r="AE470" s="147"/>
      <c r="AF470" s="147"/>
      <c r="AG470" s="147" t="s">
        <v>382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5" t="s">
        <v>470</v>
      </c>
      <c r="D471" s="160"/>
      <c r="E471" s="161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382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5" t="s">
        <v>695</v>
      </c>
      <c r="D472" s="160"/>
      <c r="E472" s="161">
        <v>-2.25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382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5" t="s">
        <v>696</v>
      </c>
      <c r="D473" s="160"/>
      <c r="E473" s="161">
        <v>-14.15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382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5" t="s">
        <v>697</v>
      </c>
      <c r="D474" s="160"/>
      <c r="E474" s="161"/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47"/>
      <c r="Z474" s="147"/>
      <c r="AA474" s="147"/>
      <c r="AB474" s="147"/>
      <c r="AC474" s="147"/>
      <c r="AD474" s="147"/>
      <c r="AE474" s="147"/>
      <c r="AF474" s="147"/>
      <c r="AG474" s="147" t="s">
        <v>382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5" t="s">
        <v>698</v>
      </c>
      <c r="D475" s="160"/>
      <c r="E475" s="161">
        <v>3.637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47"/>
      <c r="Z475" s="147"/>
      <c r="AA475" s="147"/>
      <c r="AB475" s="147"/>
      <c r="AC475" s="147"/>
      <c r="AD475" s="147"/>
      <c r="AE475" s="147"/>
      <c r="AF475" s="147"/>
      <c r="AG475" s="147" t="s">
        <v>382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245"/>
      <c r="D476" s="246"/>
      <c r="E476" s="246"/>
      <c r="F476" s="246"/>
      <c r="G476" s="246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329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73">
        <v>80</v>
      </c>
      <c r="B477" s="174" t="s">
        <v>699</v>
      </c>
      <c r="C477" s="184" t="s">
        <v>700</v>
      </c>
      <c r="D477" s="175" t="s">
        <v>397</v>
      </c>
      <c r="E477" s="176">
        <v>81.052000000000007</v>
      </c>
      <c r="F477" s="177"/>
      <c r="G477" s="178">
        <f>ROUND(E477*F477,2)</f>
        <v>0</v>
      </c>
      <c r="H477" s="177"/>
      <c r="I477" s="178">
        <f>ROUND(E477*H477,2)</f>
        <v>0</v>
      </c>
      <c r="J477" s="177"/>
      <c r="K477" s="178">
        <f>ROUND(E477*J477,2)</f>
        <v>0</v>
      </c>
      <c r="L477" s="178">
        <v>21</v>
      </c>
      <c r="M477" s="178">
        <f>G477*(1+L477/100)</f>
        <v>0</v>
      </c>
      <c r="N477" s="176">
        <v>0</v>
      </c>
      <c r="O477" s="176">
        <f>ROUND(E477*N477,2)</f>
        <v>0</v>
      </c>
      <c r="P477" s="176">
        <v>1.4E-2</v>
      </c>
      <c r="Q477" s="176">
        <f>ROUND(E477*P477,2)</f>
        <v>1.1299999999999999</v>
      </c>
      <c r="R477" s="178" t="s">
        <v>608</v>
      </c>
      <c r="S477" s="178" t="s">
        <v>323</v>
      </c>
      <c r="T477" s="179" t="s">
        <v>399</v>
      </c>
      <c r="U477" s="158">
        <v>0.22</v>
      </c>
      <c r="V477" s="158">
        <f>ROUND(E477*U477,2)</f>
        <v>17.829999999999998</v>
      </c>
      <c r="W477" s="158"/>
      <c r="X477" s="158" t="s">
        <v>387</v>
      </c>
      <c r="Y477" s="147"/>
      <c r="Z477" s="147"/>
      <c r="AA477" s="147"/>
      <c r="AB477" s="147"/>
      <c r="AC477" s="147"/>
      <c r="AD477" s="147"/>
      <c r="AE477" s="147"/>
      <c r="AF477" s="147"/>
      <c r="AG477" s="147" t="s">
        <v>388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5" t="s">
        <v>483</v>
      </c>
      <c r="D478" s="160"/>
      <c r="E478" s="161"/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382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5" t="s">
        <v>484</v>
      </c>
      <c r="D479" s="160"/>
      <c r="E479" s="161">
        <v>81.052000000000007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382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245"/>
      <c r="D480" s="246"/>
      <c r="E480" s="246"/>
      <c r="F480" s="246"/>
      <c r="G480" s="246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7"/>
      <c r="Z480" s="147"/>
      <c r="AA480" s="147"/>
      <c r="AB480" s="147"/>
      <c r="AC480" s="147"/>
      <c r="AD480" s="147"/>
      <c r="AE480" s="147"/>
      <c r="AF480" s="147"/>
      <c r="AG480" s="147" t="s">
        <v>329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22.5" outlineLevel="1" x14ac:dyDescent="0.2">
      <c r="A481" s="173">
        <v>81</v>
      </c>
      <c r="B481" s="174" t="s">
        <v>701</v>
      </c>
      <c r="C481" s="184" t="s">
        <v>702</v>
      </c>
      <c r="D481" s="175" t="s">
        <v>397</v>
      </c>
      <c r="E481" s="176">
        <v>16.399999999999999</v>
      </c>
      <c r="F481" s="177"/>
      <c r="G481" s="178">
        <f>ROUND(E481*F481,2)</f>
        <v>0</v>
      </c>
      <c r="H481" s="177"/>
      <c r="I481" s="178">
        <f>ROUND(E481*H481,2)</f>
        <v>0</v>
      </c>
      <c r="J481" s="177"/>
      <c r="K481" s="178">
        <f>ROUND(E481*J481,2)</f>
        <v>0</v>
      </c>
      <c r="L481" s="178">
        <v>21</v>
      </c>
      <c r="M481" s="178">
        <f>G481*(1+L481/100)</f>
        <v>0</v>
      </c>
      <c r="N481" s="176">
        <v>0</v>
      </c>
      <c r="O481" s="176">
        <f>ROUND(E481*N481,2)</f>
        <v>0</v>
      </c>
      <c r="P481" s="176">
        <v>6.8000000000000005E-2</v>
      </c>
      <c r="Q481" s="176">
        <f>ROUND(E481*P481,2)</f>
        <v>1.1200000000000001</v>
      </c>
      <c r="R481" s="178" t="s">
        <v>608</v>
      </c>
      <c r="S481" s="178" t="s">
        <v>323</v>
      </c>
      <c r="T481" s="179" t="s">
        <v>399</v>
      </c>
      <c r="U481" s="158">
        <v>0.48</v>
      </c>
      <c r="V481" s="158">
        <f>ROUND(E481*U481,2)</f>
        <v>7.87</v>
      </c>
      <c r="W481" s="158"/>
      <c r="X481" s="158" t="s">
        <v>387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388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260" t="s">
        <v>703</v>
      </c>
      <c r="D482" s="261"/>
      <c r="E482" s="261"/>
      <c r="F482" s="261"/>
      <c r="G482" s="261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7"/>
      <c r="Z482" s="147"/>
      <c r="AA482" s="147"/>
      <c r="AB482" s="147"/>
      <c r="AC482" s="147"/>
      <c r="AD482" s="147"/>
      <c r="AE482" s="147"/>
      <c r="AF482" s="147"/>
      <c r="AG482" s="147" t="s">
        <v>401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5" t="s">
        <v>470</v>
      </c>
      <c r="D483" s="160"/>
      <c r="E483" s="161"/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7"/>
      <c r="Z483" s="147"/>
      <c r="AA483" s="147"/>
      <c r="AB483" s="147"/>
      <c r="AC483" s="147"/>
      <c r="AD483" s="147"/>
      <c r="AE483" s="147"/>
      <c r="AF483" s="147"/>
      <c r="AG483" s="147" t="s">
        <v>382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5" t="s">
        <v>481</v>
      </c>
      <c r="D484" s="160"/>
      <c r="E484" s="161">
        <v>2.25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382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5" t="s">
        <v>482</v>
      </c>
      <c r="D485" s="160"/>
      <c r="E485" s="161">
        <v>14.15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382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245"/>
      <c r="D486" s="246"/>
      <c r="E486" s="246"/>
      <c r="F486" s="246"/>
      <c r="G486" s="246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7"/>
      <c r="Z486" s="147"/>
      <c r="AA486" s="147"/>
      <c r="AB486" s="147"/>
      <c r="AC486" s="147"/>
      <c r="AD486" s="147"/>
      <c r="AE486" s="147"/>
      <c r="AF486" s="147"/>
      <c r="AG486" s="147" t="s">
        <v>329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73">
        <v>82</v>
      </c>
      <c r="B487" s="174" t="s">
        <v>704</v>
      </c>
      <c r="C487" s="184" t="s">
        <v>705</v>
      </c>
      <c r="D487" s="175" t="s">
        <v>397</v>
      </c>
      <c r="E487" s="176">
        <v>42.344999999999999</v>
      </c>
      <c r="F487" s="177"/>
      <c r="G487" s="178">
        <f>ROUND(E487*F487,2)</f>
        <v>0</v>
      </c>
      <c r="H487" s="177"/>
      <c r="I487" s="178">
        <f>ROUND(E487*H487,2)</f>
        <v>0</v>
      </c>
      <c r="J487" s="177"/>
      <c r="K487" s="178">
        <f>ROUND(E487*J487,2)</f>
        <v>0</v>
      </c>
      <c r="L487" s="178">
        <v>21</v>
      </c>
      <c r="M487" s="178">
        <f>G487*(1+L487/100)</f>
        <v>0</v>
      </c>
      <c r="N487" s="176">
        <v>0</v>
      </c>
      <c r="O487" s="176">
        <f>ROUND(E487*N487,2)</f>
        <v>0</v>
      </c>
      <c r="P487" s="176">
        <v>5.0000000000000001E-3</v>
      </c>
      <c r="Q487" s="176">
        <f>ROUND(E487*P487,2)</f>
        <v>0.21</v>
      </c>
      <c r="R487" s="178" t="s">
        <v>706</v>
      </c>
      <c r="S487" s="178" t="s">
        <v>323</v>
      </c>
      <c r="T487" s="179" t="s">
        <v>399</v>
      </c>
      <c r="U487" s="158">
        <v>0.51</v>
      </c>
      <c r="V487" s="158">
        <f>ROUND(E487*U487,2)</f>
        <v>21.6</v>
      </c>
      <c r="W487" s="158"/>
      <c r="X487" s="158" t="s">
        <v>387</v>
      </c>
      <c r="Y487" s="147"/>
      <c r="Z487" s="147"/>
      <c r="AA487" s="147"/>
      <c r="AB487" s="147"/>
      <c r="AC487" s="147"/>
      <c r="AD487" s="147"/>
      <c r="AE487" s="147"/>
      <c r="AF487" s="147"/>
      <c r="AG487" s="147" t="s">
        <v>388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85" t="s">
        <v>470</v>
      </c>
      <c r="D488" s="160"/>
      <c r="E488" s="161"/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7"/>
      <c r="Z488" s="147"/>
      <c r="AA488" s="147"/>
      <c r="AB488" s="147"/>
      <c r="AC488" s="147"/>
      <c r="AD488" s="147"/>
      <c r="AE488" s="147"/>
      <c r="AF488" s="147"/>
      <c r="AG488" s="147" t="s">
        <v>382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5" t="s">
        <v>707</v>
      </c>
      <c r="D489" s="160"/>
      <c r="E489" s="161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382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5" t="s">
        <v>708</v>
      </c>
      <c r="D490" s="160"/>
      <c r="E490" s="161">
        <v>42.344999999999999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7"/>
      <c r="Z490" s="147"/>
      <c r="AA490" s="147"/>
      <c r="AB490" s="147"/>
      <c r="AC490" s="147"/>
      <c r="AD490" s="147"/>
      <c r="AE490" s="147"/>
      <c r="AF490" s="147"/>
      <c r="AG490" s="147" t="s">
        <v>382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245"/>
      <c r="D491" s="246"/>
      <c r="E491" s="246"/>
      <c r="F491" s="246"/>
      <c r="G491" s="246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7"/>
      <c r="Z491" s="147"/>
      <c r="AA491" s="147"/>
      <c r="AB491" s="147"/>
      <c r="AC491" s="147"/>
      <c r="AD491" s="147"/>
      <c r="AE491" s="147"/>
      <c r="AF491" s="147"/>
      <c r="AG491" s="147" t="s">
        <v>329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73">
        <v>83</v>
      </c>
      <c r="B492" s="174" t="s">
        <v>709</v>
      </c>
      <c r="C492" s="184" t="s">
        <v>710</v>
      </c>
      <c r="D492" s="175" t="s">
        <v>397</v>
      </c>
      <c r="E492" s="176">
        <v>42.344999999999999</v>
      </c>
      <c r="F492" s="177"/>
      <c r="G492" s="178">
        <f>ROUND(E492*F492,2)</f>
        <v>0</v>
      </c>
      <c r="H492" s="177"/>
      <c r="I492" s="178">
        <f>ROUND(E492*H492,2)</f>
        <v>0</v>
      </c>
      <c r="J492" s="177"/>
      <c r="K492" s="178">
        <f>ROUND(E492*J492,2)</f>
        <v>0</v>
      </c>
      <c r="L492" s="178">
        <v>21</v>
      </c>
      <c r="M492" s="178">
        <f>G492*(1+L492/100)</f>
        <v>0</v>
      </c>
      <c r="N492" s="176">
        <v>0</v>
      </c>
      <c r="O492" s="176">
        <f>ROUND(E492*N492,2)</f>
        <v>0</v>
      </c>
      <c r="P492" s="176">
        <v>2E-3</v>
      </c>
      <c r="Q492" s="176">
        <f>ROUND(E492*P492,2)</f>
        <v>0.08</v>
      </c>
      <c r="R492" s="178" t="s">
        <v>706</v>
      </c>
      <c r="S492" s="178" t="s">
        <v>323</v>
      </c>
      <c r="T492" s="179" t="s">
        <v>399</v>
      </c>
      <c r="U492" s="158">
        <v>0.1</v>
      </c>
      <c r="V492" s="158">
        <f>ROUND(E492*U492,2)</f>
        <v>4.2300000000000004</v>
      </c>
      <c r="W492" s="158"/>
      <c r="X492" s="158" t="s">
        <v>387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388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5" t="s">
        <v>470</v>
      </c>
      <c r="D493" s="160"/>
      <c r="E493" s="161"/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7"/>
      <c r="Z493" s="147"/>
      <c r="AA493" s="147"/>
      <c r="AB493" s="147"/>
      <c r="AC493" s="147"/>
      <c r="AD493" s="147"/>
      <c r="AE493" s="147"/>
      <c r="AF493" s="147"/>
      <c r="AG493" s="147" t="s">
        <v>382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5" t="s">
        <v>707</v>
      </c>
      <c r="D494" s="160"/>
      <c r="E494" s="161"/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7"/>
      <c r="Z494" s="147"/>
      <c r="AA494" s="147"/>
      <c r="AB494" s="147"/>
      <c r="AC494" s="147"/>
      <c r="AD494" s="147"/>
      <c r="AE494" s="147"/>
      <c r="AF494" s="147"/>
      <c r="AG494" s="147" t="s">
        <v>382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5" t="s">
        <v>470</v>
      </c>
      <c r="D495" s="160"/>
      <c r="E495" s="161"/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7"/>
      <c r="Z495" s="147"/>
      <c r="AA495" s="147"/>
      <c r="AB495" s="147"/>
      <c r="AC495" s="147"/>
      <c r="AD495" s="147"/>
      <c r="AE495" s="147"/>
      <c r="AF495" s="147"/>
      <c r="AG495" s="147" t="s">
        <v>382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5" t="s">
        <v>707</v>
      </c>
      <c r="D496" s="160"/>
      <c r="E496" s="161"/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382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5" t="s">
        <v>708</v>
      </c>
      <c r="D497" s="160"/>
      <c r="E497" s="161">
        <v>42.344999999999999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382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245"/>
      <c r="D498" s="246"/>
      <c r="E498" s="246"/>
      <c r="F498" s="246"/>
      <c r="G498" s="246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7"/>
      <c r="Z498" s="147"/>
      <c r="AA498" s="147"/>
      <c r="AB498" s="147"/>
      <c r="AC498" s="147"/>
      <c r="AD498" s="147"/>
      <c r="AE498" s="147"/>
      <c r="AF498" s="147"/>
      <c r="AG498" s="147" t="s">
        <v>329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ht="22.5" outlineLevel="1" x14ac:dyDescent="0.2">
      <c r="A499" s="173">
        <v>84</v>
      </c>
      <c r="B499" s="174" t="s">
        <v>711</v>
      </c>
      <c r="C499" s="184" t="s">
        <v>712</v>
      </c>
      <c r="D499" s="175" t="s">
        <v>397</v>
      </c>
      <c r="E499" s="176">
        <v>65.291250000000005</v>
      </c>
      <c r="F499" s="177"/>
      <c r="G499" s="178">
        <f>ROUND(E499*F499,2)</f>
        <v>0</v>
      </c>
      <c r="H499" s="177"/>
      <c r="I499" s="178">
        <f>ROUND(E499*H499,2)</f>
        <v>0</v>
      </c>
      <c r="J499" s="177"/>
      <c r="K499" s="178">
        <f>ROUND(E499*J499,2)</f>
        <v>0</v>
      </c>
      <c r="L499" s="178">
        <v>21</v>
      </c>
      <c r="M499" s="178">
        <f>G499*(1+L499/100)</f>
        <v>0</v>
      </c>
      <c r="N499" s="176">
        <v>0</v>
      </c>
      <c r="O499" s="176">
        <f>ROUND(E499*N499,2)</f>
        <v>0</v>
      </c>
      <c r="P499" s="176">
        <v>1E-3</v>
      </c>
      <c r="Q499" s="176">
        <f>ROUND(E499*P499,2)</f>
        <v>7.0000000000000007E-2</v>
      </c>
      <c r="R499" s="178" t="s">
        <v>713</v>
      </c>
      <c r="S499" s="178" t="s">
        <v>323</v>
      </c>
      <c r="T499" s="179" t="s">
        <v>399</v>
      </c>
      <c r="U499" s="158">
        <v>0.26</v>
      </c>
      <c r="V499" s="158">
        <f>ROUND(E499*U499,2)</f>
        <v>16.98</v>
      </c>
      <c r="W499" s="158"/>
      <c r="X499" s="158" t="s">
        <v>387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501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5" t="s">
        <v>470</v>
      </c>
      <c r="D500" s="160"/>
      <c r="E500" s="161"/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7"/>
      <c r="Z500" s="147"/>
      <c r="AA500" s="147"/>
      <c r="AB500" s="147"/>
      <c r="AC500" s="147"/>
      <c r="AD500" s="147"/>
      <c r="AE500" s="147"/>
      <c r="AF500" s="147"/>
      <c r="AG500" s="147" t="s">
        <v>382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5" t="s">
        <v>714</v>
      </c>
      <c r="D501" s="160"/>
      <c r="E501" s="161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382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5" t="s">
        <v>715</v>
      </c>
      <c r="D502" s="160"/>
      <c r="E502" s="161">
        <v>22.946249999999999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382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5" t="s">
        <v>708</v>
      </c>
      <c r="D503" s="160"/>
      <c r="E503" s="161">
        <v>42.344999999999999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7"/>
      <c r="Z503" s="147"/>
      <c r="AA503" s="147"/>
      <c r="AB503" s="147"/>
      <c r="AC503" s="147"/>
      <c r="AD503" s="147"/>
      <c r="AE503" s="147"/>
      <c r="AF503" s="147"/>
      <c r="AG503" s="147" t="s">
        <v>382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245"/>
      <c r="D504" s="246"/>
      <c r="E504" s="246"/>
      <c r="F504" s="246"/>
      <c r="G504" s="246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329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22.5" outlineLevel="1" x14ac:dyDescent="0.2">
      <c r="A505" s="173">
        <v>85</v>
      </c>
      <c r="B505" s="174" t="s">
        <v>716</v>
      </c>
      <c r="C505" s="184" t="s">
        <v>717</v>
      </c>
      <c r="D505" s="175" t="s">
        <v>397</v>
      </c>
      <c r="E505" s="176">
        <v>34.177500000000002</v>
      </c>
      <c r="F505" s="177"/>
      <c r="G505" s="178">
        <f>ROUND(E505*F505,2)</f>
        <v>0</v>
      </c>
      <c r="H505" s="177"/>
      <c r="I505" s="178">
        <f>ROUND(E505*H505,2)</f>
        <v>0</v>
      </c>
      <c r="J505" s="177"/>
      <c r="K505" s="178">
        <f>ROUND(E505*J505,2)</f>
        <v>0</v>
      </c>
      <c r="L505" s="178">
        <v>21</v>
      </c>
      <c r="M505" s="178">
        <f>G505*(1+L505/100)</f>
        <v>0</v>
      </c>
      <c r="N505" s="176">
        <v>0</v>
      </c>
      <c r="O505" s="176">
        <f>ROUND(E505*N505,2)</f>
        <v>0</v>
      </c>
      <c r="P505" s="176">
        <v>1E-3</v>
      </c>
      <c r="Q505" s="176">
        <f>ROUND(E505*P505,2)</f>
        <v>0.03</v>
      </c>
      <c r="R505" s="178" t="s">
        <v>713</v>
      </c>
      <c r="S505" s="178" t="s">
        <v>323</v>
      </c>
      <c r="T505" s="179" t="s">
        <v>399</v>
      </c>
      <c r="U505" s="158">
        <v>0.27</v>
      </c>
      <c r="V505" s="158">
        <f>ROUND(E505*U505,2)</f>
        <v>9.23</v>
      </c>
      <c r="W505" s="158"/>
      <c r="X505" s="158" t="s">
        <v>387</v>
      </c>
      <c r="Y505" s="147"/>
      <c r="Z505" s="147"/>
      <c r="AA505" s="147"/>
      <c r="AB505" s="147"/>
      <c r="AC505" s="147"/>
      <c r="AD505" s="147"/>
      <c r="AE505" s="147"/>
      <c r="AF505" s="147"/>
      <c r="AG505" s="147" t="s">
        <v>388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5" t="s">
        <v>470</v>
      </c>
      <c r="D506" s="160"/>
      <c r="E506" s="161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382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5" t="s">
        <v>714</v>
      </c>
      <c r="D507" s="160"/>
      <c r="E507" s="161"/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7"/>
      <c r="Z507" s="147"/>
      <c r="AA507" s="147"/>
      <c r="AB507" s="147"/>
      <c r="AC507" s="147"/>
      <c r="AD507" s="147"/>
      <c r="AE507" s="147"/>
      <c r="AF507" s="147"/>
      <c r="AG507" s="147" t="s">
        <v>382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5" t="s">
        <v>718</v>
      </c>
      <c r="D508" s="160"/>
      <c r="E508" s="161">
        <v>16.0425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382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5" t="s">
        <v>719</v>
      </c>
      <c r="D509" s="160"/>
      <c r="E509" s="161">
        <v>18.135000000000002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382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245"/>
      <c r="D510" s="246"/>
      <c r="E510" s="246"/>
      <c r="F510" s="246"/>
      <c r="G510" s="246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329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ht="22.5" outlineLevel="1" x14ac:dyDescent="0.2">
      <c r="A511" s="173">
        <v>86</v>
      </c>
      <c r="B511" s="174" t="s">
        <v>720</v>
      </c>
      <c r="C511" s="184" t="s">
        <v>721</v>
      </c>
      <c r="D511" s="175" t="s">
        <v>397</v>
      </c>
      <c r="E511" s="176">
        <v>14.817500000000001</v>
      </c>
      <c r="F511" s="177"/>
      <c r="G511" s="178">
        <f>ROUND(E511*F511,2)</f>
        <v>0</v>
      </c>
      <c r="H511" s="177"/>
      <c r="I511" s="178">
        <f>ROUND(E511*H511,2)</f>
        <v>0</v>
      </c>
      <c r="J511" s="177"/>
      <c r="K511" s="178">
        <f>ROUND(E511*J511,2)</f>
        <v>0</v>
      </c>
      <c r="L511" s="178">
        <v>21</v>
      </c>
      <c r="M511" s="178">
        <f>G511*(1+L511/100)</f>
        <v>0</v>
      </c>
      <c r="N511" s="176">
        <v>0</v>
      </c>
      <c r="O511" s="176">
        <f>ROUND(E511*N511,2)</f>
        <v>0</v>
      </c>
      <c r="P511" s="176">
        <v>1E-3</v>
      </c>
      <c r="Q511" s="176">
        <f>ROUND(E511*P511,2)</f>
        <v>0.01</v>
      </c>
      <c r="R511" s="178" t="s">
        <v>713</v>
      </c>
      <c r="S511" s="178" t="s">
        <v>323</v>
      </c>
      <c r="T511" s="179" t="s">
        <v>399</v>
      </c>
      <c r="U511" s="158">
        <v>0.28100000000000003</v>
      </c>
      <c r="V511" s="158">
        <f>ROUND(E511*U511,2)</f>
        <v>4.16</v>
      </c>
      <c r="W511" s="158"/>
      <c r="X511" s="158" t="s">
        <v>387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388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5" t="s">
        <v>470</v>
      </c>
      <c r="D512" s="160"/>
      <c r="E512" s="161"/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7"/>
      <c r="Z512" s="147"/>
      <c r="AA512" s="147"/>
      <c r="AB512" s="147"/>
      <c r="AC512" s="147"/>
      <c r="AD512" s="147"/>
      <c r="AE512" s="147"/>
      <c r="AF512" s="147"/>
      <c r="AG512" s="147" t="s">
        <v>382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5" t="s">
        <v>714</v>
      </c>
      <c r="D513" s="160"/>
      <c r="E513" s="161"/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382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5" t="s">
        <v>722</v>
      </c>
      <c r="D514" s="160"/>
      <c r="E514" s="161">
        <v>3.4424999999999999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382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85" t="s">
        <v>723</v>
      </c>
      <c r="D515" s="160"/>
      <c r="E515" s="161">
        <v>8.9600000000000009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7"/>
      <c r="Z515" s="147"/>
      <c r="AA515" s="147"/>
      <c r="AB515" s="147"/>
      <c r="AC515" s="147"/>
      <c r="AD515" s="147"/>
      <c r="AE515" s="147"/>
      <c r="AF515" s="147"/>
      <c r="AG515" s="147" t="s">
        <v>382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54"/>
      <c r="B516" s="155"/>
      <c r="C516" s="185" t="s">
        <v>724</v>
      </c>
      <c r="D516" s="160"/>
      <c r="E516" s="161">
        <v>2.415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7"/>
      <c r="Z516" s="147"/>
      <c r="AA516" s="147"/>
      <c r="AB516" s="147"/>
      <c r="AC516" s="147"/>
      <c r="AD516" s="147"/>
      <c r="AE516" s="147"/>
      <c r="AF516" s="147"/>
      <c r="AG516" s="147" t="s">
        <v>382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245"/>
      <c r="D517" s="246"/>
      <c r="E517" s="246"/>
      <c r="F517" s="246"/>
      <c r="G517" s="246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329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73">
        <v>87</v>
      </c>
      <c r="B518" s="174" t="s">
        <v>725</v>
      </c>
      <c r="C518" s="184" t="s">
        <v>726</v>
      </c>
      <c r="D518" s="175" t="s">
        <v>397</v>
      </c>
      <c r="E518" s="176">
        <v>15.47</v>
      </c>
      <c r="F518" s="177"/>
      <c r="G518" s="178">
        <f>ROUND(E518*F518,2)</f>
        <v>0</v>
      </c>
      <c r="H518" s="177"/>
      <c r="I518" s="178">
        <f>ROUND(E518*H518,2)</f>
        <v>0</v>
      </c>
      <c r="J518" s="177"/>
      <c r="K518" s="178">
        <f>ROUND(E518*J518,2)</f>
        <v>0</v>
      </c>
      <c r="L518" s="178">
        <v>21</v>
      </c>
      <c r="M518" s="178">
        <f>G518*(1+L518/100)</f>
        <v>0</v>
      </c>
      <c r="N518" s="176">
        <v>6.7000000000000002E-4</v>
      </c>
      <c r="O518" s="176">
        <f>ROUND(E518*N518,2)</f>
        <v>0.01</v>
      </c>
      <c r="P518" s="176">
        <v>0.1</v>
      </c>
      <c r="Q518" s="176">
        <f>ROUND(E518*P518,2)</f>
        <v>1.55</v>
      </c>
      <c r="R518" s="178"/>
      <c r="S518" s="178" t="s">
        <v>344</v>
      </c>
      <c r="T518" s="179" t="s">
        <v>727</v>
      </c>
      <c r="U518" s="158">
        <v>0.35799999999999998</v>
      </c>
      <c r="V518" s="158">
        <f>ROUND(E518*U518,2)</f>
        <v>5.54</v>
      </c>
      <c r="W518" s="158"/>
      <c r="X518" s="158" t="s">
        <v>387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388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5" t="s">
        <v>728</v>
      </c>
      <c r="D519" s="160"/>
      <c r="E519" s="161"/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382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5" t="s">
        <v>470</v>
      </c>
      <c r="D520" s="160"/>
      <c r="E520" s="161"/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7"/>
      <c r="Z520" s="147"/>
      <c r="AA520" s="147"/>
      <c r="AB520" s="147"/>
      <c r="AC520" s="147"/>
      <c r="AD520" s="147"/>
      <c r="AE520" s="147"/>
      <c r="AF520" s="147"/>
      <c r="AG520" s="147" t="s">
        <v>382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85" t="s">
        <v>729</v>
      </c>
      <c r="D521" s="160"/>
      <c r="E521" s="161">
        <v>15.47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7"/>
      <c r="Z521" s="147"/>
      <c r="AA521" s="147"/>
      <c r="AB521" s="147"/>
      <c r="AC521" s="147"/>
      <c r="AD521" s="147"/>
      <c r="AE521" s="147"/>
      <c r="AF521" s="147"/>
      <c r="AG521" s="147" t="s">
        <v>382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245"/>
      <c r="D522" s="246"/>
      <c r="E522" s="246"/>
      <c r="F522" s="246"/>
      <c r="G522" s="246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329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73">
        <v>88</v>
      </c>
      <c r="B523" s="174" t="s">
        <v>730</v>
      </c>
      <c r="C523" s="184" t="s">
        <v>731</v>
      </c>
      <c r="D523" s="175" t="s">
        <v>397</v>
      </c>
      <c r="E523" s="176">
        <v>79.739999999999995</v>
      </c>
      <c r="F523" s="177"/>
      <c r="G523" s="178">
        <f>ROUND(E523*F523,2)</f>
        <v>0</v>
      </c>
      <c r="H523" s="177"/>
      <c r="I523" s="178">
        <f>ROUND(E523*H523,2)</f>
        <v>0</v>
      </c>
      <c r="J523" s="177"/>
      <c r="K523" s="178">
        <f>ROUND(E523*J523,2)</f>
        <v>0</v>
      </c>
      <c r="L523" s="178">
        <v>21</v>
      </c>
      <c r="M523" s="178">
        <f>G523*(1+L523/100)</f>
        <v>0</v>
      </c>
      <c r="N523" s="176">
        <v>6.7000000000000002E-4</v>
      </c>
      <c r="O523" s="176">
        <f>ROUND(E523*N523,2)</f>
        <v>0.05</v>
      </c>
      <c r="P523" s="176">
        <v>0.15</v>
      </c>
      <c r="Q523" s="176">
        <f>ROUND(E523*P523,2)</f>
        <v>11.96</v>
      </c>
      <c r="R523" s="178"/>
      <c r="S523" s="178" t="s">
        <v>344</v>
      </c>
      <c r="T523" s="179" t="s">
        <v>324</v>
      </c>
      <c r="U523" s="158">
        <v>0.36</v>
      </c>
      <c r="V523" s="158">
        <f>ROUND(E523*U523,2)</f>
        <v>28.71</v>
      </c>
      <c r="W523" s="158"/>
      <c r="X523" s="158" t="s">
        <v>387</v>
      </c>
      <c r="Y523" s="147"/>
      <c r="Z523" s="147"/>
      <c r="AA523" s="147"/>
      <c r="AB523" s="147"/>
      <c r="AC523" s="147"/>
      <c r="AD523" s="147"/>
      <c r="AE523" s="147"/>
      <c r="AF523" s="147"/>
      <c r="AG523" s="147" t="s">
        <v>388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5" t="s">
        <v>728</v>
      </c>
      <c r="D524" s="160"/>
      <c r="E524" s="161"/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47"/>
      <c r="Z524" s="147"/>
      <c r="AA524" s="147"/>
      <c r="AB524" s="147"/>
      <c r="AC524" s="147"/>
      <c r="AD524" s="147"/>
      <c r="AE524" s="147"/>
      <c r="AF524" s="147"/>
      <c r="AG524" s="147" t="s">
        <v>382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5" t="s">
        <v>470</v>
      </c>
      <c r="D525" s="160"/>
      <c r="E525" s="161"/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382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5" t="s">
        <v>732</v>
      </c>
      <c r="D526" s="160"/>
      <c r="E526" s="161">
        <v>92.14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382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5" t="s">
        <v>733</v>
      </c>
      <c r="D527" s="160"/>
      <c r="E527" s="161">
        <v>-12.4</v>
      </c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7"/>
      <c r="Z527" s="147"/>
      <c r="AA527" s="147"/>
      <c r="AB527" s="147"/>
      <c r="AC527" s="147"/>
      <c r="AD527" s="147"/>
      <c r="AE527" s="147"/>
      <c r="AF527" s="147"/>
      <c r="AG527" s="147" t="s">
        <v>382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245"/>
      <c r="D528" s="246"/>
      <c r="E528" s="246"/>
      <c r="F528" s="246"/>
      <c r="G528" s="246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47"/>
      <c r="Z528" s="147"/>
      <c r="AA528" s="147"/>
      <c r="AB528" s="147"/>
      <c r="AC528" s="147"/>
      <c r="AD528" s="147"/>
      <c r="AE528" s="147"/>
      <c r="AF528" s="147"/>
      <c r="AG528" s="147" t="s">
        <v>329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73">
        <v>89</v>
      </c>
      <c r="B529" s="174" t="s">
        <v>734</v>
      </c>
      <c r="C529" s="184" t="s">
        <v>735</v>
      </c>
      <c r="D529" s="175" t="s">
        <v>397</v>
      </c>
      <c r="E529" s="176">
        <v>5.44</v>
      </c>
      <c r="F529" s="177"/>
      <c r="G529" s="178">
        <f>ROUND(E529*F529,2)</f>
        <v>0</v>
      </c>
      <c r="H529" s="177"/>
      <c r="I529" s="178">
        <f>ROUND(E529*H529,2)</f>
        <v>0</v>
      </c>
      <c r="J529" s="177"/>
      <c r="K529" s="178">
        <f>ROUND(E529*J529,2)</f>
        <v>0</v>
      </c>
      <c r="L529" s="178">
        <v>21</v>
      </c>
      <c r="M529" s="178">
        <f>G529*(1+L529/100)</f>
        <v>0</v>
      </c>
      <c r="N529" s="176">
        <v>6.7000000000000002E-4</v>
      </c>
      <c r="O529" s="176">
        <f>ROUND(E529*N529,2)</f>
        <v>0</v>
      </c>
      <c r="P529" s="176">
        <v>0.2</v>
      </c>
      <c r="Q529" s="176">
        <f>ROUND(E529*P529,2)</f>
        <v>1.0900000000000001</v>
      </c>
      <c r="R529" s="178"/>
      <c r="S529" s="178" t="s">
        <v>344</v>
      </c>
      <c r="T529" s="179" t="s">
        <v>324</v>
      </c>
      <c r="U529" s="158">
        <v>0.36</v>
      </c>
      <c r="V529" s="158">
        <f>ROUND(E529*U529,2)</f>
        <v>1.96</v>
      </c>
      <c r="W529" s="158"/>
      <c r="X529" s="158" t="s">
        <v>387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388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5" t="s">
        <v>728</v>
      </c>
      <c r="D530" s="160"/>
      <c r="E530" s="161"/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7"/>
      <c r="Z530" s="147"/>
      <c r="AA530" s="147"/>
      <c r="AB530" s="147"/>
      <c r="AC530" s="147"/>
      <c r="AD530" s="147"/>
      <c r="AE530" s="147"/>
      <c r="AF530" s="147"/>
      <c r="AG530" s="147" t="s">
        <v>382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5" t="s">
        <v>470</v>
      </c>
      <c r="D531" s="160"/>
      <c r="E531" s="161"/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382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5" t="s">
        <v>736</v>
      </c>
      <c r="D532" s="160"/>
      <c r="E532" s="161">
        <v>5.44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47"/>
      <c r="Z532" s="147"/>
      <c r="AA532" s="147"/>
      <c r="AB532" s="147"/>
      <c r="AC532" s="147"/>
      <c r="AD532" s="147"/>
      <c r="AE532" s="147"/>
      <c r="AF532" s="147"/>
      <c r="AG532" s="147" t="s">
        <v>382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245"/>
      <c r="D533" s="246"/>
      <c r="E533" s="246"/>
      <c r="F533" s="246"/>
      <c r="G533" s="246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329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73">
        <v>90</v>
      </c>
      <c r="B534" s="174" t="s">
        <v>737</v>
      </c>
      <c r="C534" s="184" t="s">
        <v>738</v>
      </c>
      <c r="D534" s="175" t="s">
        <v>397</v>
      </c>
      <c r="E534" s="176">
        <v>2.04</v>
      </c>
      <c r="F534" s="177"/>
      <c r="G534" s="178">
        <f>ROUND(E534*F534,2)</f>
        <v>0</v>
      </c>
      <c r="H534" s="177"/>
      <c r="I534" s="178">
        <f>ROUND(E534*H534,2)</f>
        <v>0</v>
      </c>
      <c r="J534" s="177"/>
      <c r="K534" s="178">
        <f>ROUND(E534*J534,2)</f>
        <v>0</v>
      </c>
      <c r="L534" s="178">
        <v>21</v>
      </c>
      <c r="M534" s="178">
        <f>G534*(1+L534/100)</f>
        <v>0</v>
      </c>
      <c r="N534" s="176">
        <v>6.7000000000000002E-4</v>
      </c>
      <c r="O534" s="176">
        <f>ROUND(E534*N534,2)</f>
        <v>0</v>
      </c>
      <c r="P534" s="176">
        <v>0.25</v>
      </c>
      <c r="Q534" s="176">
        <f>ROUND(E534*P534,2)</f>
        <v>0.51</v>
      </c>
      <c r="R534" s="178"/>
      <c r="S534" s="178" t="s">
        <v>344</v>
      </c>
      <c r="T534" s="179" t="s">
        <v>324</v>
      </c>
      <c r="U534" s="158">
        <v>0.36</v>
      </c>
      <c r="V534" s="158">
        <f>ROUND(E534*U534,2)</f>
        <v>0.73</v>
      </c>
      <c r="W534" s="158"/>
      <c r="X534" s="158" t="s">
        <v>387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388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85" t="s">
        <v>728</v>
      </c>
      <c r="D535" s="160"/>
      <c r="E535" s="161"/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382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5" t="s">
        <v>470</v>
      </c>
      <c r="D536" s="160"/>
      <c r="E536" s="161"/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47"/>
      <c r="Z536" s="147"/>
      <c r="AA536" s="147"/>
      <c r="AB536" s="147"/>
      <c r="AC536" s="147"/>
      <c r="AD536" s="147"/>
      <c r="AE536" s="147"/>
      <c r="AF536" s="147"/>
      <c r="AG536" s="147" t="s">
        <v>382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5" t="s">
        <v>739</v>
      </c>
      <c r="D537" s="160"/>
      <c r="E537" s="161">
        <v>2.04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382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245"/>
      <c r="D538" s="246"/>
      <c r="E538" s="246"/>
      <c r="F538" s="246"/>
      <c r="G538" s="246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329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73">
        <v>91</v>
      </c>
      <c r="B539" s="174" t="s">
        <v>740</v>
      </c>
      <c r="C539" s="184" t="s">
        <v>741</v>
      </c>
      <c r="D539" s="175" t="s">
        <v>449</v>
      </c>
      <c r="E539" s="176">
        <v>15.99</v>
      </c>
      <c r="F539" s="177"/>
      <c r="G539" s="178">
        <f>ROUND(E539*F539,2)</f>
        <v>0</v>
      </c>
      <c r="H539" s="177"/>
      <c r="I539" s="178">
        <f>ROUND(E539*H539,2)</f>
        <v>0</v>
      </c>
      <c r="J539" s="177"/>
      <c r="K539" s="178">
        <f>ROUND(E539*J539,2)</f>
        <v>0</v>
      </c>
      <c r="L539" s="178">
        <v>21</v>
      </c>
      <c r="M539" s="178">
        <f>G539*(1+L539/100)</f>
        <v>0</v>
      </c>
      <c r="N539" s="176">
        <v>0</v>
      </c>
      <c r="O539" s="176">
        <f>ROUND(E539*N539,2)</f>
        <v>0</v>
      </c>
      <c r="P539" s="176">
        <v>0</v>
      </c>
      <c r="Q539" s="176">
        <f>ROUND(E539*P539,2)</f>
        <v>0</v>
      </c>
      <c r="R539" s="178"/>
      <c r="S539" s="178" t="s">
        <v>344</v>
      </c>
      <c r="T539" s="179" t="s">
        <v>324</v>
      </c>
      <c r="U539" s="158">
        <v>0</v>
      </c>
      <c r="V539" s="158">
        <f>ROUND(E539*U539,2)</f>
        <v>0</v>
      </c>
      <c r="W539" s="158"/>
      <c r="X539" s="158" t="s">
        <v>387</v>
      </c>
      <c r="Y539" s="147"/>
      <c r="Z539" s="147"/>
      <c r="AA539" s="147"/>
      <c r="AB539" s="147"/>
      <c r="AC539" s="147"/>
      <c r="AD539" s="147"/>
      <c r="AE539" s="147"/>
      <c r="AF539" s="147"/>
      <c r="AG539" s="147" t="s">
        <v>388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85" t="s">
        <v>470</v>
      </c>
      <c r="D540" s="160"/>
      <c r="E540" s="161"/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7"/>
      <c r="Z540" s="147"/>
      <c r="AA540" s="147"/>
      <c r="AB540" s="147"/>
      <c r="AC540" s="147"/>
      <c r="AD540" s="147"/>
      <c r="AE540" s="147"/>
      <c r="AF540" s="147"/>
      <c r="AG540" s="147" t="s">
        <v>382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85" t="s">
        <v>742</v>
      </c>
      <c r="D541" s="160"/>
      <c r="E541" s="161"/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382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85" t="s">
        <v>743</v>
      </c>
      <c r="D542" s="160"/>
      <c r="E542" s="161">
        <v>3.6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7"/>
      <c r="Z542" s="147"/>
      <c r="AA542" s="147"/>
      <c r="AB542" s="147"/>
      <c r="AC542" s="147"/>
      <c r="AD542" s="147"/>
      <c r="AE542" s="147"/>
      <c r="AF542" s="147"/>
      <c r="AG542" s="147" t="s">
        <v>382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185" t="s">
        <v>744</v>
      </c>
      <c r="D543" s="160"/>
      <c r="E543" s="161"/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382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5" t="s">
        <v>745</v>
      </c>
      <c r="D544" s="160"/>
      <c r="E544" s="161">
        <v>7.8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7"/>
      <c r="Z544" s="147"/>
      <c r="AA544" s="147"/>
      <c r="AB544" s="147"/>
      <c r="AC544" s="147"/>
      <c r="AD544" s="147"/>
      <c r="AE544" s="147"/>
      <c r="AF544" s="147"/>
      <c r="AG544" s="147" t="s">
        <v>382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5" t="s">
        <v>746</v>
      </c>
      <c r="D545" s="160"/>
      <c r="E545" s="161"/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7"/>
      <c r="Z545" s="147"/>
      <c r="AA545" s="147"/>
      <c r="AB545" s="147"/>
      <c r="AC545" s="147"/>
      <c r="AD545" s="147"/>
      <c r="AE545" s="147"/>
      <c r="AF545" s="147"/>
      <c r="AG545" s="147" t="s">
        <v>382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5" t="s">
        <v>747</v>
      </c>
      <c r="D546" s="160"/>
      <c r="E546" s="161">
        <v>4.59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7"/>
      <c r="Z546" s="147"/>
      <c r="AA546" s="147"/>
      <c r="AB546" s="147"/>
      <c r="AC546" s="147"/>
      <c r="AD546" s="147"/>
      <c r="AE546" s="147"/>
      <c r="AF546" s="147"/>
      <c r="AG546" s="147" t="s">
        <v>382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245"/>
      <c r="D547" s="246"/>
      <c r="E547" s="246"/>
      <c r="F547" s="246"/>
      <c r="G547" s="246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7"/>
      <c r="Z547" s="147"/>
      <c r="AA547" s="147"/>
      <c r="AB547" s="147"/>
      <c r="AC547" s="147"/>
      <c r="AD547" s="147"/>
      <c r="AE547" s="147"/>
      <c r="AF547" s="147"/>
      <c r="AG547" s="147" t="s">
        <v>329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22.5" outlineLevel="1" x14ac:dyDescent="0.2">
      <c r="A548" s="173">
        <v>92</v>
      </c>
      <c r="B548" s="174" t="s">
        <v>748</v>
      </c>
      <c r="C548" s="184" t="s">
        <v>749</v>
      </c>
      <c r="D548" s="175" t="s">
        <v>577</v>
      </c>
      <c r="E548" s="176">
        <v>3</v>
      </c>
      <c r="F548" s="177"/>
      <c r="G548" s="178">
        <f>ROUND(E548*F548,2)</f>
        <v>0</v>
      </c>
      <c r="H548" s="177"/>
      <c r="I548" s="178">
        <f>ROUND(E548*H548,2)</f>
        <v>0</v>
      </c>
      <c r="J548" s="177"/>
      <c r="K548" s="178">
        <f>ROUND(E548*J548,2)</f>
        <v>0</v>
      </c>
      <c r="L548" s="178">
        <v>21</v>
      </c>
      <c r="M548" s="178">
        <f>G548*(1+L548/100)</f>
        <v>0</v>
      </c>
      <c r="N548" s="176">
        <v>0</v>
      </c>
      <c r="O548" s="176">
        <f>ROUND(E548*N548,2)</f>
        <v>0</v>
      </c>
      <c r="P548" s="176">
        <v>0</v>
      </c>
      <c r="Q548" s="176">
        <f>ROUND(E548*P548,2)</f>
        <v>0</v>
      </c>
      <c r="R548" s="178"/>
      <c r="S548" s="178" t="s">
        <v>344</v>
      </c>
      <c r="T548" s="179" t="s">
        <v>324</v>
      </c>
      <c r="U548" s="158">
        <v>0</v>
      </c>
      <c r="V548" s="158">
        <f>ROUND(E548*U548,2)</f>
        <v>0</v>
      </c>
      <c r="W548" s="158"/>
      <c r="X548" s="158" t="s">
        <v>387</v>
      </c>
      <c r="Y548" s="147"/>
      <c r="Z548" s="147"/>
      <c r="AA548" s="147"/>
      <c r="AB548" s="147"/>
      <c r="AC548" s="147"/>
      <c r="AD548" s="147"/>
      <c r="AE548" s="147"/>
      <c r="AF548" s="147"/>
      <c r="AG548" s="147" t="s">
        <v>388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5" t="s">
        <v>470</v>
      </c>
      <c r="D549" s="160"/>
      <c r="E549" s="161"/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47"/>
      <c r="Z549" s="147"/>
      <c r="AA549" s="147"/>
      <c r="AB549" s="147"/>
      <c r="AC549" s="147"/>
      <c r="AD549" s="147"/>
      <c r="AE549" s="147"/>
      <c r="AF549" s="147"/>
      <c r="AG549" s="147" t="s">
        <v>382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5" t="s">
        <v>143</v>
      </c>
      <c r="D550" s="160"/>
      <c r="E550" s="161">
        <v>3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382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245"/>
      <c r="D551" s="246"/>
      <c r="E551" s="246"/>
      <c r="F551" s="246"/>
      <c r="G551" s="246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329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73">
        <v>93</v>
      </c>
      <c r="B552" s="174" t="s">
        <v>750</v>
      </c>
      <c r="C552" s="184" t="s">
        <v>751</v>
      </c>
      <c r="D552" s="175" t="s">
        <v>449</v>
      </c>
      <c r="E552" s="176">
        <v>17.362500000000001</v>
      </c>
      <c r="F552" s="177"/>
      <c r="G552" s="178">
        <f>ROUND(E552*F552,2)</f>
        <v>0</v>
      </c>
      <c r="H552" s="177"/>
      <c r="I552" s="178">
        <f>ROUND(E552*H552,2)</f>
        <v>0</v>
      </c>
      <c r="J552" s="177"/>
      <c r="K552" s="178">
        <f>ROUND(E552*J552,2)</f>
        <v>0</v>
      </c>
      <c r="L552" s="178">
        <v>21</v>
      </c>
      <c r="M552" s="178">
        <f>G552*(1+L552/100)</f>
        <v>0</v>
      </c>
      <c r="N552" s="176">
        <v>0</v>
      </c>
      <c r="O552" s="176">
        <f>ROUND(E552*N552,2)</f>
        <v>0</v>
      </c>
      <c r="P552" s="176">
        <v>0</v>
      </c>
      <c r="Q552" s="176">
        <f>ROUND(E552*P552,2)</f>
        <v>0</v>
      </c>
      <c r="R552" s="178"/>
      <c r="S552" s="178" t="s">
        <v>344</v>
      </c>
      <c r="T552" s="179" t="s">
        <v>324</v>
      </c>
      <c r="U552" s="158">
        <v>0</v>
      </c>
      <c r="V552" s="158">
        <f>ROUND(E552*U552,2)</f>
        <v>0</v>
      </c>
      <c r="W552" s="158"/>
      <c r="X552" s="158" t="s">
        <v>387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388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185" t="s">
        <v>470</v>
      </c>
      <c r="D553" s="160"/>
      <c r="E553" s="161"/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7"/>
      <c r="Z553" s="147"/>
      <c r="AA553" s="147"/>
      <c r="AB553" s="147"/>
      <c r="AC553" s="147"/>
      <c r="AD553" s="147"/>
      <c r="AE553" s="147"/>
      <c r="AF553" s="147"/>
      <c r="AG553" s="147" t="s">
        <v>382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5" t="s">
        <v>752</v>
      </c>
      <c r="D554" s="160"/>
      <c r="E554" s="161"/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382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5" t="s">
        <v>753</v>
      </c>
      <c r="D555" s="160"/>
      <c r="E555" s="161">
        <v>17.362500000000001</v>
      </c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382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/>
      <c r="B556" s="155"/>
      <c r="C556" s="245"/>
      <c r="D556" s="246"/>
      <c r="E556" s="246"/>
      <c r="F556" s="246"/>
      <c r="G556" s="246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7"/>
      <c r="Z556" s="147"/>
      <c r="AA556" s="147"/>
      <c r="AB556" s="147"/>
      <c r="AC556" s="147"/>
      <c r="AD556" s="147"/>
      <c r="AE556" s="147"/>
      <c r="AF556" s="147"/>
      <c r="AG556" s="147" t="s">
        <v>329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73">
        <v>94</v>
      </c>
      <c r="B557" s="174" t="s">
        <v>754</v>
      </c>
      <c r="C557" s="184" t="s">
        <v>755</v>
      </c>
      <c r="D557" s="175" t="s">
        <v>397</v>
      </c>
      <c r="E557" s="176">
        <v>69.400000000000006</v>
      </c>
      <c r="F557" s="177"/>
      <c r="G557" s="178">
        <f>ROUND(E557*F557,2)</f>
        <v>0</v>
      </c>
      <c r="H557" s="177"/>
      <c r="I557" s="178">
        <f>ROUND(E557*H557,2)</f>
        <v>0</v>
      </c>
      <c r="J557" s="177"/>
      <c r="K557" s="178">
        <f>ROUND(E557*J557,2)</f>
        <v>0</v>
      </c>
      <c r="L557" s="178">
        <v>21</v>
      </c>
      <c r="M557" s="178">
        <f>G557*(1+L557/100)</f>
        <v>0</v>
      </c>
      <c r="N557" s="176">
        <v>0</v>
      </c>
      <c r="O557" s="176">
        <f>ROUND(E557*N557,2)</f>
        <v>0</v>
      </c>
      <c r="P557" s="176">
        <v>0</v>
      </c>
      <c r="Q557" s="176">
        <f>ROUND(E557*P557,2)</f>
        <v>0</v>
      </c>
      <c r="R557" s="178"/>
      <c r="S557" s="178" t="s">
        <v>344</v>
      </c>
      <c r="T557" s="179" t="s">
        <v>324</v>
      </c>
      <c r="U557" s="158">
        <v>0.17</v>
      </c>
      <c r="V557" s="158">
        <f>ROUND(E557*U557,2)</f>
        <v>11.8</v>
      </c>
      <c r="W557" s="158"/>
      <c r="X557" s="158" t="s">
        <v>387</v>
      </c>
      <c r="Y557" s="147"/>
      <c r="Z557" s="147"/>
      <c r="AA557" s="147"/>
      <c r="AB557" s="147"/>
      <c r="AC557" s="147"/>
      <c r="AD557" s="147"/>
      <c r="AE557" s="147"/>
      <c r="AF557" s="147"/>
      <c r="AG557" s="147" t="s">
        <v>388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85" t="s">
        <v>516</v>
      </c>
      <c r="D558" s="160"/>
      <c r="E558" s="161"/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47"/>
      <c r="Z558" s="147"/>
      <c r="AA558" s="147"/>
      <c r="AB558" s="147"/>
      <c r="AC558" s="147"/>
      <c r="AD558" s="147"/>
      <c r="AE558" s="147"/>
      <c r="AF558" s="147"/>
      <c r="AG558" s="147" t="s">
        <v>382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85" t="s">
        <v>541</v>
      </c>
      <c r="D559" s="160"/>
      <c r="E559" s="161"/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382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185" t="s">
        <v>542</v>
      </c>
      <c r="D560" s="160"/>
      <c r="E560" s="161">
        <v>30.4</v>
      </c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47"/>
      <c r="Z560" s="147"/>
      <c r="AA560" s="147"/>
      <c r="AB560" s="147"/>
      <c r="AC560" s="147"/>
      <c r="AD560" s="147"/>
      <c r="AE560" s="147"/>
      <c r="AF560" s="147"/>
      <c r="AG560" s="147" t="s">
        <v>382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85" t="s">
        <v>516</v>
      </c>
      <c r="D561" s="160"/>
      <c r="E561" s="161"/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47"/>
      <c r="Z561" s="147"/>
      <c r="AA561" s="147"/>
      <c r="AB561" s="147"/>
      <c r="AC561" s="147"/>
      <c r="AD561" s="147"/>
      <c r="AE561" s="147"/>
      <c r="AF561" s="147"/>
      <c r="AG561" s="147" t="s">
        <v>382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85" t="s">
        <v>543</v>
      </c>
      <c r="D562" s="160"/>
      <c r="E562" s="161"/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382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85" t="s">
        <v>544</v>
      </c>
      <c r="D563" s="160"/>
      <c r="E563" s="161">
        <v>39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7"/>
      <c r="Z563" s="147"/>
      <c r="AA563" s="147"/>
      <c r="AB563" s="147"/>
      <c r="AC563" s="147"/>
      <c r="AD563" s="147"/>
      <c r="AE563" s="147"/>
      <c r="AF563" s="147"/>
      <c r="AG563" s="147" t="s">
        <v>382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245"/>
      <c r="D564" s="246"/>
      <c r="E564" s="246"/>
      <c r="F564" s="246"/>
      <c r="G564" s="246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7"/>
      <c r="Z564" s="147"/>
      <c r="AA564" s="147"/>
      <c r="AB564" s="147"/>
      <c r="AC564" s="147"/>
      <c r="AD564" s="147"/>
      <c r="AE564" s="147"/>
      <c r="AF564" s="147"/>
      <c r="AG564" s="147" t="s">
        <v>329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73">
        <v>95</v>
      </c>
      <c r="B565" s="174" t="s">
        <v>756</v>
      </c>
      <c r="C565" s="184" t="s">
        <v>757</v>
      </c>
      <c r="D565" s="175" t="s">
        <v>397</v>
      </c>
      <c r="E565" s="176">
        <v>60.776249999999997</v>
      </c>
      <c r="F565" s="177"/>
      <c r="G565" s="178">
        <f>ROUND(E565*F565,2)</f>
        <v>0</v>
      </c>
      <c r="H565" s="177"/>
      <c r="I565" s="178">
        <f>ROUND(E565*H565,2)</f>
        <v>0</v>
      </c>
      <c r="J565" s="177"/>
      <c r="K565" s="178">
        <f>ROUND(E565*J565,2)</f>
        <v>0</v>
      </c>
      <c r="L565" s="178">
        <v>21</v>
      </c>
      <c r="M565" s="178">
        <f>G565*(1+L565/100)</f>
        <v>0</v>
      </c>
      <c r="N565" s="176">
        <v>0</v>
      </c>
      <c r="O565" s="176">
        <f>ROUND(E565*N565,2)</f>
        <v>0</v>
      </c>
      <c r="P565" s="176">
        <v>5.5E-2</v>
      </c>
      <c r="Q565" s="176">
        <f>ROUND(E565*P565,2)</f>
        <v>3.34</v>
      </c>
      <c r="R565" s="178"/>
      <c r="S565" s="178" t="s">
        <v>344</v>
      </c>
      <c r="T565" s="179" t="s">
        <v>324</v>
      </c>
      <c r="U565" s="158">
        <v>0.51</v>
      </c>
      <c r="V565" s="158">
        <f>ROUND(E565*U565,2)</f>
        <v>31</v>
      </c>
      <c r="W565" s="158"/>
      <c r="X565" s="158" t="s">
        <v>387</v>
      </c>
      <c r="Y565" s="147"/>
      <c r="Z565" s="147"/>
      <c r="AA565" s="147"/>
      <c r="AB565" s="147"/>
      <c r="AC565" s="147"/>
      <c r="AD565" s="147"/>
      <c r="AE565" s="147"/>
      <c r="AF565" s="147"/>
      <c r="AG565" s="147" t="s">
        <v>388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85" t="s">
        <v>470</v>
      </c>
      <c r="D566" s="160"/>
      <c r="E566" s="161"/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382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5" t="s">
        <v>758</v>
      </c>
      <c r="D567" s="160"/>
      <c r="E567" s="161"/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382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5" t="s">
        <v>715</v>
      </c>
      <c r="D568" s="160"/>
      <c r="E568" s="161">
        <v>22.946249999999999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7"/>
      <c r="Z568" s="147"/>
      <c r="AA568" s="147"/>
      <c r="AB568" s="147"/>
      <c r="AC568" s="147"/>
      <c r="AD568" s="147"/>
      <c r="AE568" s="147"/>
      <c r="AF568" s="147"/>
      <c r="AG568" s="147" t="s">
        <v>382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85" t="s">
        <v>759</v>
      </c>
      <c r="D569" s="160"/>
      <c r="E569" s="161">
        <v>0.89249999999999996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7"/>
      <c r="Z569" s="147"/>
      <c r="AA569" s="147"/>
      <c r="AB569" s="147"/>
      <c r="AC569" s="147"/>
      <c r="AD569" s="147"/>
      <c r="AE569" s="147"/>
      <c r="AF569" s="147"/>
      <c r="AG569" s="147" t="s">
        <v>382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5" t="s">
        <v>722</v>
      </c>
      <c r="D570" s="160"/>
      <c r="E570" s="161">
        <v>3.4424999999999999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7"/>
      <c r="Z570" s="147"/>
      <c r="AA570" s="147"/>
      <c r="AB570" s="147"/>
      <c r="AC570" s="147"/>
      <c r="AD570" s="147"/>
      <c r="AE570" s="147"/>
      <c r="AF570" s="147"/>
      <c r="AG570" s="147" t="s">
        <v>382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5" t="s">
        <v>723</v>
      </c>
      <c r="D571" s="160"/>
      <c r="E571" s="161">
        <v>8.9600000000000009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382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5" t="s">
        <v>724</v>
      </c>
      <c r="D572" s="160"/>
      <c r="E572" s="161">
        <v>2.415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382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5" t="s">
        <v>760</v>
      </c>
      <c r="D573" s="160"/>
      <c r="E573" s="161">
        <v>18.8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382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185" t="s">
        <v>761</v>
      </c>
      <c r="D574" s="160"/>
      <c r="E574" s="161">
        <v>3.32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7"/>
      <c r="Z574" s="147"/>
      <c r="AA574" s="147"/>
      <c r="AB574" s="147"/>
      <c r="AC574" s="147"/>
      <c r="AD574" s="147"/>
      <c r="AE574" s="147"/>
      <c r="AF574" s="147"/>
      <c r="AG574" s="147" t="s">
        <v>382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245"/>
      <c r="D575" s="246"/>
      <c r="E575" s="246"/>
      <c r="F575" s="246"/>
      <c r="G575" s="246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329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ht="22.5" outlineLevel="1" x14ac:dyDescent="0.2">
      <c r="A576" s="173">
        <v>96</v>
      </c>
      <c r="B576" s="174" t="s">
        <v>762</v>
      </c>
      <c r="C576" s="184" t="s">
        <v>763</v>
      </c>
      <c r="D576" s="175" t="s">
        <v>397</v>
      </c>
      <c r="E576" s="176">
        <v>3.3918699999999999</v>
      </c>
      <c r="F576" s="177"/>
      <c r="G576" s="178">
        <f>ROUND(E576*F576,2)</f>
        <v>0</v>
      </c>
      <c r="H576" s="177"/>
      <c r="I576" s="178">
        <f>ROUND(E576*H576,2)</f>
        <v>0</v>
      </c>
      <c r="J576" s="177"/>
      <c r="K576" s="178">
        <f>ROUND(E576*J576,2)</f>
        <v>0</v>
      </c>
      <c r="L576" s="178">
        <v>21</v>
      </c>
      <c r="M576" s="178">
        <f>G576*(1+L576/100)</f>
        <v>0</v>
      </c>
      <c r="N576" s="176">
        <v>1.65E-3</v>
      </c>
      <c r="O576" s="176">
        <f>ROUND(E576*N576,2)</f>
        <v>0.01</v>
      </c>
      <c r="P576" s="176">
        <v>0.27</v>
      </c>
      <c r="Q576" s="176">
        <f>ROUND(E576*P576,2)</f>
        <v>0.92</v>
      </c>
      <c r="R576" s="178"/>
      <c r="S576" s="178" t="s">
        <v>344</v>
      </c>
      <c r="T576" s="179" t="s">
        <v>324</v>
      </c>
      <c r="U576" s="158">
        <v>0.71</v>
      </c>
      <c r="V576" s="158">
        <f>ROUND(E576*U576,2)</f>
        <v>2.41</v>
      </c>
      <c r="W576" s="158"/>
      <c r="X576" s="158" t="s">
        <v>387</v>
      </c>
      <c r="Y576" s="147"/>
      <c r="Z576" s="147"/>
      <c r="AA576" s="147"/>
      <c r="AB576" s="147"/>
      <c r="AC576" s="147"/>
      <c r="AD576" s="147"/>
      <c r="AE576" s="147"/>
      <c r="AF576" s="147"/>
      <c r="AG576" s="147" t="s">
        <v>388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251" t="s">
        <v>392</v>
      </c>
      <c r="D577" s="252"/>
      <c r="E577" s="252"/>
      <c r="F577" s="252"/>
      <c r="G577" s="252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328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5" t="s">
        <v>728</v>
      </c>
      <c r="D578" s="160"/>
      <c r="E578" s="161"/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7"/>
      <c r="Z578" s="147"/>
      <c r="AA578" s="147"/>
      <c r="AB578" s="147"/>
      <c r="AC578" s="147"/>
      <c r="AD578" s="147"/>
      <c r="AE578" s="147"/>
      <c r="AF578" s="147"/>
      <c r="AG578" s="147" t="s">
        <v>382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5" t="s">
        <v>470</v>
      </c>
      <c r="D579" s="160"/>
      <c r="E579" s="161"/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382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85" t="s">
        <v>764</v>
      </c>
      <c r="D580" s="160"/>
      <c r="E580" s="161">
        <v>3.39188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47"/>
      <c r="Z580" s="147"/>
      <c r="AA580" s="147"/>
      <c r="AB580" s="147"/>
      <c r="AC580" s="147"/>
      <c r="AD580" s="147"/>
      <c r="AE580" s="147"/>
      <c r="AF580" s="147"/>
      <c r="AG580" s="147" t="s">
        <v>382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245"/>
      <c r="D581" s="246"/>
      <c r="E581" s="246"/>
      <c r="F581" s="246"/>
      <c r="G581" s="246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329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73">
        <v>97</v>
      </c>
      <c r="B582" s="174" t="s">
        <v>765</v>
      </c>
      <c r="C582" s="184" t="s">
        <v>766</v>
      </c>
      <c r="D582" s="175" t="s">
        <v>338</v>
      </c>
      <c r="E582" s="176">
        <v>20</v>
      </c>
      <c r="F582" s="177"/>
      <c r="G582" s="178">
        <f>ROUND(E582*F582,2)</f>
        <v>0</v>
      </c>
      <c r="H582" s="177"/>
      <c r="I582" s="178">
        <f>ROUND(E582*H582,2)</f>
        <v>0</v>
      </c>
      <c r="J582" s="177"/>
      <c r="K582" s="178">
        <f>ROUND(E582*J582,2)</f>
        <v>0</v>
      </c>
      <c r="L582" s="178">
        <v>21</v>
      </c>
      <c r="M582" s="178">
        <f>G582*(1+L582/100)</f>
        <v>0</v>
      </c>
      <c r="N582" s="176">
        <v>0</v>
      </c>
      <c r="O582" s="176">
        <f>ROUND(E582*N582,2)</f>
        <v>0</v>
      </c>
      <c r="P582" s="176">
        <v>0</v>
      </c>
      <c r="Q582" s="176">
        <f>ROUND(E582*P582,2)</f>
        <v>0</v>
      </c>
      <c r="R582" s="178"/>
      <c r="S582" s="178" t="s">
        <v>344</v>
      </c>
      <c r="T582" s="179" t="s">
        <v>324</v>
      </c>
      <c r="U582" s="158">
        <v>0</v>
      </c>
      <c r="V582" s="158">
        <f>ROUND(E582*U582,2)</f>
        <v>0</v>
      </c>
      <c r="W582" s="158"/>
      <c r="X582" s="158" t="s">
        <v>387</v>
      </c>
      <c r="Y582" s="147"/>
      <c r="Z582" s="147"/>
      <c r="AA582" s="147"/>
      <c r="AB582" s="147"/>
      <c r="AC582" s="147"/>
      <c r="AD582" s="147"/>
      <c r="AE582" s="147"/>
      <c r="AF582" s="147"/>
      <c r="AG582" s="147" t="s">
        <v>388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249"/>
      <c r="D583" s="250"/>
      <c r="E583" s="250"/>
      <c r="F583" s="250"/>
      <c r="G583" s="250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47"/>
      <c r="Z583" s="147"/>
      <c r="AA583" s="147"/>
      <c r="AB583" s="147"/>
      <c r="AC583" s="147"/>
      <c r="AD583" s="147"/>
      <c r="AE583" s="147"/>
      <c r="AF583" s="147"/>
      <c r="AG583" s="147" t="s">
        <v>329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x14ac:dyDescent="0.2">
      <c r="A584" s="163" t="s">
        <v>318</v>
      </c>
      <c r="B584" s="164" t="s">
        <v>161</v>
      </c>
      <c r="C584" s="183" t="s">
        <v>162</v>
      </c>
      <c r="D584" s="165"/>
      <c r="E584" s="166"/>
      <c r="F584" s="167"/>
      <c r="G584" s="167">
        <f>SUMIF(AG585:AG591,"&lt;&gt;NOR",G585:G591)</f>
        <v>0</v>
      </c>
      <c r="H584" s="167"/>
      <c r="I584" s="167">
        <f>SUM(I585:I591)</f>
        <v>0</v>
      </c>
      <c r="J584" s="167"/>
      <c r="K584" s="167">
        <f>SUM(K585:K591)</f>
        <v>0</v>
      </c>
      <c r="L584" s="167"/>
      <c r="M584" s="167">
        <f>SUM(M585:M591)</f>
        <v>0</v>
      </c>
      <c r="N584" s="166"/>
      <c r="O584" s="166">
        <f>SUM(O585:O591)</f>
        <v>0</v>
      </c>
      <c r="P584" s="166"/>
      <c r="Q584" s="166">
        <f>SUM(Q585:Q591)</f>
        <v>0</v>
      </c>
      <c r="R584" s="167"/>
      <c r="S584" s="167"/>
      <c r="T584" s="168"/>
      <c r="U584" s="162"/>
      <c r="V584" s="162">
        <f>SUM(V585:V591)</f>
        <v>41.58</v>
      </c>
      <c r="W584" s="162"/>
      <c r="X584" s="162"/>
      <c r="AG584" t="s">
        <v>319</v>
      </c>
    </row>
    <row r="585" spans="1:60" ht="22.5" outlineLevel="1" x14ac:dyDescent="0.2">
      <c r="A585" s="173">
        <v>98</v>
      </c>
      <c r="B585" s="174" t="s">
        <v>767</v>
      </c>
      <c r="C585" s="184" t="s">
        <v>768</v>
      </c>
      <c r="D585" s="175" t="s">
        <v>527</v>
      </c>
      <c r="E585" s="176">
        <v>21.975739999999998</v>
      </c>
      <c r="F585" s="177"/>
      <c r="G585" s="178">
        <f>ROUND(E585*F585,2)</f>
        <v>0</v>
      </c>
      <c r="H585" s="177"/>
      <c r="I585" s="178">
        <f>ROUND(E585*H585,2)</f>
        <v>0</v>
      </c>
      <c r="J585" s="177"/>
      <c r="K585" s="178">
        <f>ROUND(E585*J585,2)</f>
        <v>0</v>
      </c>
      <c r="L585" s="178">
        <v>21</v>
      </c>
      <c r="M585" s="178">
        <f>G585*(1+L585/100)</f>
        <v>0</v>
      </c>
      <c r="N585" s="176">
        <v>0</v>
      </c>
      <c r="O585" s="176">
        <f>ROUND(E585*N585,2)</f>
        <v>0</v>
      </c>
      <c r="P585" s="176">
        <v>0</v>
      </c>
      <c r="Q585" s="176">
        <f>ROUND(E585*P585,2)</f>
        <v>0</v>
      </c>
      <c r="R585" s="178" t="s">
        <v>467</v>
      </c>
      <c r="S585" s="178" t="s">
        <v>323</v>
      </c>
      <c r="T585" s="179" t="s">
        <v>399</v>
      </c>
      <c r="U585" s="158">
        <v>1.8919999999999999</v>
      </c>
      <c r="V585" s="158">
        <f>ROUND(E585*U585,2)</f>
        <v>41.58</v>
      </c>
      <c r="W585" s="158"/>
      <c r="X585" s="158" t="s">
        <v>769</v>
      </c>
      <c r="Y585" s="147"/>
      <c r="Z585" s="147"/>
      <c r="AA585" s="147"/>
      <c r="AB585" s="147"/>
      <c r="AC585" s="147"/>
      <c r="AD585" s="147"/>
      <c r="AE585" s="147"/>
      <c r="AF585" s="147"/>
      <c r="AG585" s="147" t="s">
        <v>770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260" t="s">
        <v>771</v>
      </c>
      <c r="D586" s="261"/>
      <c r="E586" s="261"/>
      <c r="F586" s="261"/>
      <c r="G586" s="261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47"/>
      <c r="Z586" s="147"/>
      <c r="AA586" s="147"/>
      <c r="AB586" s="147"/>
      <c r="AC586" s="147"/>
      <c r="AD586" s="147"/>
      <c r="AE586" s="147"/>
      <c r="AF586" s="147"/>
      <c r="AG586" s="147" t="s">
        <v>401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5" t="s">
        <v>772</v>
      </c>
      <c r="D587" s="160"/>
      <c r="E587" s="161"/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382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ht="22.5" outlineLevel="1" x14ac:dyDescent="0.2">
      <c r="A588" s="154"/>
      <c r="B588" s="155"/>
      <c r="C588" s="185" t="s">
        <v>773</v>
      </c>
      <c r="D588" s="160"/>
      <c r="E588" s="161"/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47"/>
      <c r="Z588" s="147"/>
      <c r="AA588" s="147"/>
      <c r="AB588" s="147"/>
      <c r="AC588" s="147"/>
      <c r="AD588" s="147"/>
      <c r="AE588" s="147"/>
      <c r="AF588" s="147"/>
      <c r="AG588" s="147" t="s">
        <v>382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185" t="s">
        <v>774</v>
      </c>
      <c r="D589" s="160"/>
      <c r="E589" s="161"/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47"/>
      <c r="Z589" s="147"/>
      <c r="AA589" s="147"/>
      <c r="AB589" s="147"/>
      <c r="AC589" s="147"/>
      <c r="AD589" s="147"/>
      <c r="AE589" s="147"/>
      <c r="AF589" s="147"/>
      <c r="AG589" s="147" t="s">
        <v>382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85" t="s">
        <v>775</v>
      </c>
      <c r="D590" s="160"/>
      <c r="E590" s="161">
        <v>21.975739999999998</v>
      </c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7"/>
      <c r="Z590" s="147"/>
      <c r="AA590" s="147"/>
      <c r="AB590" s="147"/>
      <c r="AC590" s="147"/>
      <c r="AD590" s="147"/>
      <c r="AE590" s="147"/>
      <c r="AF590" s="147"/>
      <c r="AG590" s="147" t="s">
        <v>382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245"/>
      <c r="D591" s="246"/>
      <c r="E591" s="246"/>
      <c r="F591" s="246"/>
      <c r="G591" s="246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329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x14ac:dyDescent="0.2">
      <c r="A592" s="163" t="s">
        <v>318</v>
      </c>
      <c r="B592" s="164" t="s">
        <v>163</v>
      </c>
      <c r="C592" s="183" t="s">
        <v>164</v>
      </c>
      <c r="D592" s="165"/>
      <c r="E592" s="166"/>
      <c r="F592" s="167"/>
      <c r="G592" s="167">
        <f>SUMIF(AG593:AG598,"&lt;&gt;NOR",G593:G598)</f>
        <v>0</v>
      </c>
      <c r="H592" s="167"/>
      <c r="I592" s="167">
        <f>SUM(I593:I598)</f>
        <v>0</v>
      </c>
      <c r="J592" s="167"/>
      <c r="K592" s="167">
        <f>SUM(K593:K598)</f>
        <v>0</v>
      </c>
      <c r="L592" s="167"/>
      <c r="M592" s="167">
        <f>SUM(M593:M598)</f>
        <v>0</v>
      </c>
      <c r="N592" s="166"/>
      <c r="O592" s="166">
        <f>SUM(O593:O598)</f>
        <v>0</v>
      </c>
      <c r="P592" s="166"/>
      <c r="Q592" s="166">
        <f>SUM(Q593:Q598)</f>
        <v>0</v>
      </c>
      <c r="R592" s="167"/>
      <c r="S592" s="167"/>
      <c r="T592" s="168"/>
      <c r="U592" s="162"/>
      <c r="V592" s="162">
        <f>SUM(V593:V598)</f>
        <v>0</v>
      </c>
      <c r="W592" s="162"/>
      <c r="X592" s="162"/>
      <c r="AG592" t="s">
        <v>319</v>
      </c>
    </row>
    <row r="593" spans="1:60" outlineLevel="1" x14ac:dyDescent="0.2">
      <c r="A593" s="173">
        <v>99</v>
      </c>
      <c r="B593" s="174" t="s">
        <v>776</v>
      </c>
      <c r="C593" s="184" t="s">
        <v>777</v>
      </c>
      <c r="D593" s="175" t="s">
        <v>577</v>
      </c>
      <c r="E593" s="176">
        <v>2</v>
      </c>
      <c r="F593" s="177"/>
      <c r="G593" s="178">
        <f>ROUND(E593*F593,2)</f>
        <v>0</v>
      </c>
      <c r="H593" s="177"/>
      <c r="I593" s="178">
        <f>ROUND(E593*H593,2)</f>
        <v>0</v>
      </c>
      <c r="J593" s="177"/>
      <c r="K593" s="178">
        <f>ROUND(E593*J593,2)</f>
        <v>0</v>
      </c>
      <c r="L593" s="178">
        <v>21</v>
      </c>
      <c r="M593" s="178">
        <f>G593*(1+L593/100)</f>
        <v>0</v>
      </c>
      <c r="N593" s="176">
        <v>0</v>
      </c>
      <c r="O593" s="176">
        <f>ROUND(E593*N593,2)</f>
        <v>0</v>
      </c>
      <c r="P593" s="176">
        <v>0</v>
      </c>
      <c r="Q593" s="176">
        <f>ROUND(E593*P593,2)</f>
        <v>0</v>
      </c>
      <c r="R593" s="178"/>
      <c r="S593" s="178" t="s">
        <v>344</v>
      </c>
      <c r="T593" s="179" t="s">
        <v>324</v>
      </c>
      <c r="U593" s="158">
        <v>0</v>
      </c>
      <c r="V593" s="158">
        <f>ROUND(E593*U593,2)</f>
        <v>0</v>
      </c>
      <c r="W593" s="158"/>
      <c r="X593" s="158" t="s">
        <v>387</v>
      </c>
      <c r="Y593" s="147"/>
      <c r="Z593" s="147"/>
      <c r="AA593" s="147"/>
      <c r="AB593" s="147"/>
      <c r="AC593" s="147"/>
      <c r="AD593" s="147"/>
      <c r="AE593" s="147"/>
      <c r="AF593" s="147"/>
      <c r="AG593" s="147" t="s">
        <v>388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249"/>
      <c r="D594" s="250"/>
      <c r="E594" s="250"/>
      <c r="F594" s="250"/>
      <c r="G594" s="250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7"/>
      <c r="Z594" s="147"/>
      <c r="AA594" s="147"/>
      <c r="AB594" s="147"/>
      <c r="AC594" s="147"/>
      <c r="AD594" s="147"/>
      <c r="AE594" s="147"/>
      <c r="AF594" s="147"/>
      <c r="AG594" s="147" t="s">
        <v>329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73">
        <v>100</v>
      </c>
      <c r="B595" s="174" t="s">
        <v>778</v>
      </c>
      <c r="C595" s="184" t="s">
        <v>779</v>
      </c>
      <c r="D595" s="175" t="s">
        <v>577</v>
      </c>
      <c r="E595" s="176">
        <v>10</v>
      </c>
      <c r="F595" s="177"/>
      <c r="G595" s="178">
        <f>ROUND(E595*F595,2)</f>
        <v>0</v>
      </c>
      <c r="H595" s="177"/>
      <c r="I595" s="178">
        <f>ROUND(E595*H595,2)</f>
        <v>0</v>
      </c>
      <c r="J595" s="177"/>
      <c r="K595" s="178">
        <f>ROUND(E595*J595,2)</f>
        <v>0</v>
      </c>
      <c r="L595" s="178">
        <v>21</v>
      </c>
      <c r="M595" s="178">
        <f>G595*(1+L595/100)</f>
        <v>0</v>
      </c>
      <c r="N595" s="176">
        <v>0</v>
      </c>
      <c r="O595" s="176">
        <f>ROUND(E595*N595,2)</f>
        <v>0</v>
      </c>
      <c r="P595" s="176">
        <v>0</v>
      </c>
      <c r="Q595" s="176">
        <f>ROUND(E595*P595,2)</f>
        <v>0</v>
      </c>
      <c r="R595" s="178"/>
      <c r="S595" s="178" t="s">
        <v>344</v>
      </c>
      <c r="T595" s="179" t="s">
        <v>324</v>
      </c>
      <c r="U595" s="158">
        <v>0</v>
      </c>
      <c r="V595" s="158">
        <f>ROUND(E595*U595,2)</f>
        <v>0</v>
      </c>
      <c r="W595" s="158"/>
      <c r="X595" s="158" t="s">
        <v>387</v>
      </c>
      <c r="Y595" s="147"/>
      <c r="Z595" s="147"/>
      <c r="AA595" s="147"/>
      <c r="AB595" s="147"/>
      <c r="AC595" s="147"/>
      <c r="AD595" s="147"/>
      <c r="AE595" s="147"/>
      <c r="AF595" s="147"/>
      <c r="AG595" s="147" t="s">
        <v>388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249"/>
      <c r="D596" s="250"/>
      <c r="E596" s="250"/>
      <c r="F596" s="250"/>
      <c r="G596" s="250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7"/>
      <c r="Z596" s="147"/>
      <c r="AA596" s="147"/>
      <c r="AB596" s="147"/>
      <c r="AC596" s="147"/>
      <c r="AD596" s="147"/>
      <c r="AE596" s="147"/>
      <c r="AF596" s="147"/>
      <c r="AG596" s="147" t="s">
        <v>329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73">
        <v>101</v>
      </c>
      <c r="B597" s="174" t="s">
        <v>780</v>
      </c>
      <c r="C597" s="184" t="s">
        <v>781</v>
      </c>
      <c r="D597" s="175" t="s">
        <v>322</v>
      </c>
      <c r="E597" s="176">
        <v>1</v>
      </c>
      <c r="F597" s="177"/>
      <c r="G597" s="178">
        <f>ROUND(E597*F597,2)</f>
        <v>0</v>
      </c>
      <c r="H597" s="177"/>
      <c r="I597" s="178">
        <f>ROUND(E597*H597,2)</f>
        <v>0</v>
      </c>
      <c r="J597" s="177"/>
      <c r="K597" s="178">
        <f>ROUND(E597*J597,2)</f>
        <v>0</v>
      </c>
      <c r="L597" s="178">
        <v>21</v>
      </c>
      <c r="M597" s="178">
        <f>G597*(1+L597/100)</f>
        <v>0</v>
      </c>
      <c r="N597" s="176">
        <v>0</v>
      </c>
      <c r="O597" s="176">
        <f>ROUND(E597*N597,2)</f>
        <v>0</v>
      </c>
      <c r="P597" s="176">
        <v>0</v>
      </c>
      <c r="Q597" s="176">
        <f>ROUND(E597*P597,2)</f>
        <v>0</v>
      </c>
      <c r="R597" s="178"/>
      <c r="S597" s="178" t="s">
        <v>344</v>
      </c>
      <c r="T597" s="179" t="s">
        <v>324</v>
      </c>
      <c r="U597" s="158">
        <v>0</v>
      </c>
      <c r="V597" s="158">
        <f>ROUND(E597*U597,2)</f>
        <v>0</v>
      </c>
      <c r="W597" s="158"/>
      <c r="X597" s="158" t="s">
        <v>387</v>
      </c>
      <c r="Y597" s="147"/>
      <c r="Z597" s="147"/>
      <c r="AA597" s="147"/>
      <c r="AB597" s="147"/>
      <c r="AC597" s="147"/>
      <c r="AD597" s="147"/>
      <c r="AE597" s="147"/>
      <c r="AF597" s="147"/>
      <c r="AG597" s="147" t="s">
        <v>388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249"/>
      <c r="D598" s="250"/>
      <c r="E598" s="250"/>
      <c r="F598" s="250"/>
      <c r="G598" s="250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47"/>
      <c r="Z598" s="147"/>
      <c r="AA598" s="147"/>
      <c r="AB598" s="147"/>
      <c r="AC598" s="147"/>
      <c r="AD598" s="147"/>
      <c r="AE598" s="147"/>
      <c r="AF598" s="147"/>
      <c r="AG598" s="147" t="s">
        <v>329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x14ac:dyDescent="0.2">
      <c r="A599" s="163" t="s">
        <v>318</v>
      </c>
      <c r="B599" s="164" t="s">
        <v>171</v>
      </c>
      <c r="C599" s="183" t="s">
        <v>172</v>
      </c>
      <c r="D599" s="165"/>
      <c r="E599" s="166"/>
      <c r="F599" s="167"/>
      <c r="G599" s="167">
        <f>SUMIF(AG600:AG613,"&lt;&gt;NOR",G600:G613)</f>
        <v>0</v>
      </c>
      <c r="H599" s="167"/>
      <c r="I599" s="167">
        <f>SUM(I600:I613)</f>
        <v>0</v>
      </c>
      <c r="J599" s="167"/>
      <c r="K599" s="167">
        <f>SUM(K600:K613)</f>
        <v>0</v>
      </c>
      <c r="L599" s="167"/>
      <c r="M599" s="167">
        <f>SUM(M600:M613)</f>
        <v>0</v>
      </c>
      <c r="N599" s="166"/>
      <c r="O599" s="166">
        <f>SUM(O600:O613)</f>
        <v>7.0000000000000007E-2</v>
      </c>
      <c r="P599" s="166"/>
      <c r="Q599" s="166">
        <f>SUM(Q600:Q613)</f>
        <v>0</v>
      </c>
      <c r="R599" s="167"/>
      <c r="S599" s="167"/>
      <c r="T599" s="168"/>
      <c r="U599" s="162"/>
      <c r="V599" s="162">
        <f>SUM(V600:V613)</f>
        <v>7.76</v>
      </c>
      <c r="W599" s="162"/>
      <c r="X599" s="162"/>
      <c r="AG599" t="s">
        <v>319</v>
      </c>
    </row>
    <row r="600" spans="1:60" outlineLevel="1" x14ac:dyDescent="0.2">
      <c r="A600" s="173">
        <v>102</v>
      </c>
      <c r="B600" s="174" t="s">
        <v>782</v>
      </c>
      <c r="C600" s="184" t="s">
        <v>783</v>
      </c>
      <c r="D600" s="175" t="s">
        <v>397</v>
      </c>
      <c r="E600" s="176">
        <v>19.899000000000001</v>
      </c>
      <c r="F600" s="177"/>
      <c r="G600" s="178">
        <f>ROUND(E600*F600,2)</f>
        <v>0</v>
      </c>
      <c r="H600" s="177"/>
      <c r="I600" s="178">
        <f>ROUND(E600*H600,2)</f>
        <v>0</v>
      </c>
      <c r="J600" s="177"/>
      <c r="K600" s="178">
        <f>ROUND(E600*J600,2)</f>
        <v>0</v>
      </c>
      <c r="L600" s="178">
        <v>21</v>
      </c>
      <c r="M600" s="178">
        <f>G600*(1+L600/100)</f>
        <v>0</v>
      </c>
      <c r="N600" s="176">
        <v>3.6800000000000001E-3</v>
      </c>
      <c r="O600" s="176">
        <f>ROUND(E600*N600,2)</f>
        <v>7.0000000000000007E-2</v>
      </c>
      <c r="P600" s="176">
        <v>0</v>
      </c>
      <c r="Q600" s="176">
        <f>ROUND(E600*P600,2)</f>
        <v>0</v>
      </c>
      <c r="R600" s="178"/>
      <c r="S600" s="178" t="s">
        <v>344</v>
      </c>
      <c r="T600" s="179" t="s">
        <v>324</v>
      </c>
      <c r="U600" s="158">
        <v>0.39</v>
      </c>
      <c r="V600" s="158">
        <f>ROUND(E600*U600,2)</f>
        <v>7.76</v>
      </c>
      <c r="W600" s="158"/>
      <c r="X600" s="158" t="s">
        <v>387</v>
      </c>
      <c r="Y600" s="147"/>
      <c r="Z600" s="147"/>
      <c r="AA600" s="147"/>
      <c r="AB600" s="147"/>
      <c r="AC600" s="147"/>
      <c r="AD600" s="147"/>
      <c r="AE600" s="147"/>
      <c r="AF600" s="147"/>
      <c r="AG600" s="147" t="s">
        <v>388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251" t="s">
        <v>784</v>
      </c>
      <c r="D601" s="252"/>
      <c r="E601" s="252"/>
      <c r="F601" s="252"/>
      <c r="G601" s="252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47"/>
      <c r="Z601" s="147"/>
      <c r="AA601" s="147"/>
      <c r="AB601" s="147"/>
      <c r="AC601" s="147"/>
      <c r="AD601" s="147"/>
      <c r="AE601" s="147"/>
      <c r="AF601" s="147"/>
      <c r="AG601" s="147" t="s">
        <v>328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5" t="s">
        <v>785</v>
      </c>
      <c r="D602" s="160"/>
      <c r="E602" s="161"/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7"/>
      <c r="Z602" s="147"/>
      <c r="AA602" s="147"/>
      <c r="AB602" s="147"/>
      <c r="AC602" s="147"/>
      <c r="AD602" s="147"/>
      <c r="AE602" s="147"/>
      <c r="AF602" s="147"/>
      <c r="AG602" s="147" t="s">
        <v>382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5" t="s">
        <v>786</v>
      </c>
      <c r="D603" s="160"/>
      <c r="E603" s="161"/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47"/>
      <c r="Z603" s="147"/>
      <c r="AA603" s="147"/>
      <c r="AB603" s="147"/>
      <c r="AC603" s="147"/>
      <c r="AD603" s="147"/>
      <c r="AE603" s="147"/>
      <c r="AF603" s="147"/>
      <c r="AG603" s="147" t="s">
        <v>382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85" t="s">
        <v>787</v>
      </c>
      <c r="D604" s="160"/>
      <c r="E604" s="161">
        <v>8.4990000000000006</v>
      </c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7"/>
      <c r="Z604" s="147"/>
      <c r="AA604" s="147"/>
      <c r="AB604" s="147"/>
      <c r="AC604" s="147"/>
      <c r="AD604" s="147"/>
      <c r="AE604" s="147"/>
      <c r="AF604" s="147"/>
      <c r="AG604" s="147" t="s">
        <v>382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5" t="s">
        <v>516</v>
      </c>
      <c r="D605" s="160"/>
      <c r="E605" s="161"/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47"/>
      <c r="Z605" s="147"/>
      <c r="AA605" s="147"/>
      <c r="AB605" s="147"/>
      <c r="AC605" s="147"/>
      <c r="AD605" s="147"/>
      <c r="AE605" s="147"/>
      <c r="AF605" s="147"/>
      <c r="AG605" s="147" t="s">
        <v>382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85" t="s">
        <v>535</v>
      </c>
      <c r="D606" s="160"/>
      <c r="E606" s="161"/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7"/>
      <c r="Z606" s="147"/>
      <c r="AA606" s="147"/>
      <c r="AB606" s="147"/>
      <c r="AC606" s="147"/>
      <c r="AD606" s="147"/>
      <c r="AE606" s="147"/>
      <c r="AF606" s="147"/>
      <c r="AG606" s="147" t="s">
        <v>382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85" t="s">
        <v>536</v>
      </c>
      <c r="D607" s="160"/>
      <c r="E607" s="161">
        <v>7.4</v>
      </c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47"/>
      <c r="Z607" s="147"/>
      <c r="AA607" s="147"/>
      <c r="AB607" s="147"/>
      <c r="AC607" s="147"/>
      <c r="AD607" s="147"/>
      <c r="AE607" s="147"/>
      <c r="AF607" s="147"/>
      <c r="AG607" s="147" t="s">
        <v>382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85" t="s">
        <v>517</v>
      </c>
      <c r="D608" s="160"/>
      <c r="E608" s="161"/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47"/>
      <c r="Z608" s="147"/>
      <c r="AA608" s="147"/>
      <c r="AB608" s="147"/>
      <c r="AC608" s="147"/>
      <c r="AD608" s="147"/>
      <c r="AE608" s="147"/>
      <c r="AF608" s="147"/>
      <c r="AG608" s="147" t="s">
        <v>382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85" t="s">
        <v>788</v>
      </c>
      <c r="D609" s="160"/>
      <c r="E609" s="161">
        <v>4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47"/>
      <c r="Z609" s="147"/>
      <c r="AA609" s="147"/>
      <c r="AB609" s="147"/>
      <c r="AC609" s="147"/>
      <c r="AD609" s="147"/>
      <c r="AE609" s="147"/>
      <c r="AF609" s="147"/>
      <c r="AG609" s="147" t="s">
        <v>382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245"/>
      <c r="D610" s="246"/>
      <c r="E610" s="246"/>
      <c r="F610" s="246"/>
      <c r="G610" s="246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47"/>
      <c r="Z610" s="147"/>
      <c r="AA610" s="147"/>
      <c r="AB610" s="147"/>
      <c r="AC610" s="147"/>
      <c r="AD610" s="147"/>
      <c r="AE610" s="147"/>
      <c r="AF610" s="147"/>
      <c r="AG610" s="147" t="s">
        <v>329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>
        <v>103</v>
      </c>
      <c r="B611" s="155" t="s">
        <v>789</v>
      </c>
      <c r="C611" s="189" t="s">
        <v>790</v>
      </c>
      <c r="D611" s="156" t="s">
        <v>0</v>
      </c>
      <c r="E611" s="181"/>
      <c r="F611" s="159"/>
      <c r="G611" s="158">
        <f>ROUND(E611*F611,2)</f>
        <v>0</v>
      </c>
      <c r="H611" s="159"/>
      <c r="I611" s="158">
        <f>ROUND(E611*H611,2)</f>
        <v>0</v>
      </c>
      <c r="J611" s="159"/>
      <c r="K611" s="158">
        <f>ROUND(E611*J611,2)</f>
        <v>0</v>
      </c>
      <c r="L611" s="158">
        <v>21</v>
      </c>
      <c r="M611" s="158">
        <f>G611*(1+L611/100)</f>
        <v>0</v>
      </c>
      <c r="N611" s="157">
        <v>0</v>
      </c>
      <c r="O611" s="157">
        <f>ROUND(E611*N611,2)</f>
        <v>0</v>
      </c>
      <c r="P611" s="157">
        <v>0</v>
      </c>
      <c r="Q611" s="157">
        <f>ROUND(E611*P611,2)</f>
        <v>0</v>
      </c>
      <c r="R611" s="158" t="s">
        <v>791</v>
      </c>
      <c r="S611" s="158" t="s">
        <v>323</v>
      </c>
      <c r="T611" s="158" t="s">
        <v>399</v>
      </c>
      <c r="U611" s="158">
        <v>0</v>
      </c>
      <c r="V611" s="158">
        <f>ROUND(E611*U611,2)</f>
        <v>0</v>
      </c>
      <c r="W611" s="158"/>
      <c r="X611" s="158" t="s">
        <v>769</v>
      </c>
      <c r="Y611" s="147"/>
      <c r="Z611" s="147"/>
      <c r="AA611" s="147"/>
      <c r="AB611" s="147"/>
      <c r="AC611" s="147"/>
      <c r="AD611" s="147"/>
      <c r="AE611" s="147"/>
      <c r="AF611" s="147"/>
      <c r="AG611" s="147" t="s">
        <v>770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262" t="s">
        <v>792</v>
      </c>
      <c r="D612" s="263"/>
      <c r="E612" s="263"/>
      <c r="F612" s="263"/>
      <c r="G612" s="263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7"/>
      <c r="Z612" s="147"/>
      <c r="AA612" s="147"/>
      <c r="AB612" s="147"/>
      <c r="AC612" s="147"/>
      <c r="AD612" s="147"/>
      <c r="AE612" s="147"/>
      <c r="AF612" s="147"/>
      <c r="AG612" s="147" t="s">
        <v>401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245"/>
      <c r="D613" s="246"/>
      <c r="E613" s="246"/>
      <c r="F613" s="246"/>
      <c r="G613" s="246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47"/>
      <c r="Z613" s="147"/>
      <c r="AA613" s="147"/>
      <c r="AB613" s="147"/>
      <c r="AC613" s="147"/>
      <c r="AD613" s="147"/>
      <c r="AE613" s="147"/>
      <c r="AF613" s="147"/>
      <c r="AG613" s="147" t="s">
        <v>329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x14ac:dyDescent="0.2">
      <c r="A614" s="163" t="s">
        <v>318</v>
      </c>
      <c r="B614" s="164" t="s">
        <v>173</v>
      </c>
      <c r="C614" s="183" t="s">
        <v>174</v>
      </c>
      <c r="D614" s="165"/>
      <c r="E614" s="166"/>
      <c r="F614" s="167"/>
      <c r="G614" s="167">
        <f>SUMIF(AG615:AG623,"&lt;&gt;NOR",G615:G623)</f>
        <v>0</v>
      </c>
      <c r="H614" s="167"/>
      <c r="I614" s="167">
        <f>SUM(I615:I623)</f>
        <v>0</v>
      </c>
      <c r="J614" s="167"/>
      <c r="K614" s="167">
        <f>SUM(K615:K623)</f>
        <v>0</v>
      </c>
      <c r="L614" s="167"/>
      <c r="M614" s="167">
        <f>SUM(M615:M623)</f>
        <v>0</v>
      </c>
      <c r="N614" s="166"/>
      <c r="O614" s="166">
        <f>SUM(O615:O623)</f>
        <v>0</v>
      </c>
      <c r="P614" s="166"/>
      <c r="Q614" s="166">
        <f>SUM(Q615:Q623)</f>
        <v>0</v>
      </c>
      <c r="R614" s="167"/>
      <c r="S614" s="167"/>
      <c r="T614" s="168"/>
      <c r="U614" s="162"/>
      <c r="V614" s="162">
        <f>SUM(V615:V623)</f>
        <v>0</v>
      </c>
      <c r="W614" s="162"/>
      <c r="X614" s="162"/>
      <c r="AG614" t="s">
        <v>319</v>
      </c>
    </row>
    <row r="615" spans="1:60" ht="22.5" outlineLevel="1" x14ac:dyDescent="0.2">
      <c r="A615" s="173">
        <v>104</v>
      </c>
      <c r="B615" s="174" t="s">
        <v>793</v>
      </c>
      <c r="C615" s="184" t="s">
        <v>794</v>
      </c>
      <c r="D615" s="175" t="s">
        <v>449</v>
      </c>
      <c r="E615" s="176">
        <v>5</v>
      </c>
      <c r="F615" s="177"/>
      <c r="G615" s="178">
        <f>ROUND(E615*F615,2)</f>
        <v>0</v>
      </c>
      <c r="H615" s="177"/>
      <c r="I615" s="178">
        <f>ROUND(E615*H615,2)</f>
        <v>0</v>
      </c>
      <c r="J615" s="177"/>
      <c r="K615" s="178">
        <f>ROUND(E615*J615,2)</f>
        <v>0</v>
      </c>
      <c r="L615" s="178">
        <v>21</v>
      </c>
      <c r="M615" s="178">
        <f>G615*(1+L615/100)</f>
        <v>0</v>
      </c>
      <c r="N615" s="176">
        <v>0</v>
      </c>
      <c r="O615" s="176">
        <f>ROUND(E615*N615,2)</f>
        <v>0</v>
      </c>
      <c r="P615" s="176">
        <v>0</v>
      </c>
      <c r="Q615" s="176">
        <f>ROUND(E615*P615,2)</f>
        <v>0</v>
      </c>
      <c r="R615" s="178"/>
      <c r="S615" s="178" t="s">
        <v>344</v>
      </c>
      <c r="T615" s="179" t="s">
        <v>324</v>
      </c>
      <c r="U615" s="158">
        <v>0</v>
      </c>
      <c r="V615" s="158">
        <f>ROUND(E615*U615,2)</f>
        <v>0</v>
      </c>
      <c r="W615" s="158"/>
      <c r="X615" s="158" t="s">
        <v>387</v>
      </c>
      <c r="Y615" s="147"/>
      <c r="Z615" s="147"/>
      <c r="AA615" s="147"/>
      <c r="AB615" s="147"/>
      <c r="AC615" s="147"/>
      <c r="AD615" s="147"/>
      <c r="AE615" s="147"/>
      <c r="AF615" s="147"/>
      <c r="AG615" s="147" t="s">
        <v>388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54"/>
      <c r="B616" s="155"/>
      <c r="C616" s="185" t="s">
        <v>795</v>
      </c>
      <c r="D616" s="160"/>
      <c r="E616" s="161"/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47"/>
      <c r="Z616" s="147"/>
      <c r="AA616" s="147"/>
      <c r="AB616" s="147"/>
      <c r="AC616" s="147"/>
      <c r="AD616" s="147"/>
      <c r="AE616" s="147"/>
      <c r="AF616" s="147"/>
      <c r="AG616" s="147" t="s">
        <v>382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85" t="s">
        <v>796</v>
      </c>
      <c r="D617" s="160"/>
      <c r="E617" s="161"/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7"/>
      <c r="Z617" s="147"/>
      <c r="AA617" s="147"/>
      <c r="AB617" s="147"/>
      <c r="AC617" s="147"/>
      <c r="AD617" s="147"/>
      <c r="AE617" s="147"/>
      <c r="AF617" s="147"/>
      <c r="AG617" s="147" t="s">
        <v>382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85" t="s">
        <v>797</v>
      </c>
      <c r="D618" s="160"/>
      <c r="E618" s="161"/>
      <c r="F618" s="158"/>
      <c r="G618" s="158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47"/>
      <c r="Z618" s="147"/>
      <c r="AA618" s="147"/>
      <c r="AB618" s="147"/>
      <c r="AC618" s="147"/>
      <c r="AD618" s="147"/>
      <c r="AE618" s="147"/>
      <c r="AF618" s="147"/>
      <c r="AG618" s="147" t="s">
        <v>382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85" t="s">
        <v>798</v>
      </c>
      <c r="D619" s="160"/>
      <c r="E619" s="161">
        <v>5</v>
      </c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47"/>
      <c r="Z619" s="147"/>
      <c r="AA619" s="147"/>
      <c r="AB619" s="147"/>
      <c r="AC619" s="147"/>
      <c r="AD619" s="147"/>
      <c r="AE619" s="147"/>
      <c r="AF619" s="147"/>
      <c r="AG619" s="147" t="s">
        <v>382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245"/>
      <c r="D620" s="246"/>
      <c r="E620" s="246"/>
      <c r="F620" s="246"/>
      <c r="G620" s="246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47"/>
      <c r="Z620" s="147"/>
      <c r="AA620" s="147"/>
      <c r="AB620" s="147"/>
      <c r="AC620" s="147"/>
      <c r="AD620" s="147"/>
      <c r="AE620" s="147"/>
      <c r="AF620" s="147"/>
      <c r="AG620" s="147" t="s">
        <v>329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>
        <v>105</v>
      </c>
      <c r="B621" s="155" t="s">
        <v>799</v>
      </c>
      <c r="C621" s="189" t="s">
        <v>800</v>
      </c>
      <c r="D621" s="156" t="s">
        <v>0</v>
      </c>
      <c r="E621" s="181"/>
      <c r="F621" s="159"/>
      <c r="G621" s="158">
        <f>ROUND(E621*F621,2)</f>
        <v>0</v>
      </c>
      <c r="H621" s="159"/>
      <c r="I621" s="158">
        <f>ROUND(E621*H621,2)</f>
        <v>0</v>
      </c>
      <c r="J621" s="159"/>
      <c r="K621" s="158">
        <f>ROUND(E621*J621,2)</f>
        <v>0</v>
      </c>
      <c r="L621" s="158">
        <v>21</v>
      </c>
      <c r="M621" s="158">
        <f>G621*(1+L621/100)</f>
        <v>0</v>
      </c>
      <c r="N621" s="157">
        <v>0</v>
      </c>
      <c r="O621" s="157">
        <f>ROUND(E621*N621,2)</f>
        <v>0</v>
      </c>
      <c r="P621" s="157">
        <v>0</v>
      </c>
      <c r="Q621" s="157">
        <f>ROUND(E621*P621,2)</f>
        <v>0</v>
      </c>
      <c r="R621" s="158" t="s">
        <v>791</v>
      </c>
      <c r="S621" s="158" t="s">
        <v>323</v>
      </c>
      <c r="T621" s="158" t="s">
        <v>399</v>
      </c>
      <c r="U621" s="158">
        <v>0</v>
      </c>
      <c r="V621" s="158">
        <f>ROUND(E621*U621,2)</f>
        <v>0</v>
      </c>
      <c r="W621" s="158"/>
      <c r="X621" s="158" t="s">
        <v>769</v>
      </c>
      <c r="Y621" s="147"/>
      <c r="Z621" s="147"/>
      <c r="AA621" s="147"/>
      <c r="AB621" s="147"/>
      <c r="AC621" s="147"/>
      <c r="AD621" s="147"/>
      <c r="AE621" s="147"/>
      <c r="AF621" s="147"/>
      <c r="AG621" s="147" t="s">
        <v>770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262" t="s">
        <v>801</v>
      </c>
      <c r="D622" s="263"/>
      <c r="E622" s="263"/>
      <c r="F622" s="263"/>
      <c r="G622" s="263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47"/>
      <c r="Z622" s="147"/>
      <c r="AA622" s="147"/>
      <c r="AB622" s="147"/>
      <c r="AC622" s="147"/>
      <c r="AD622" s="147"/>
      <c r="AE622" s="147"/>
      <c r="AF622" s="147"/>
      <c r="AG622" s="147" t="s">
        <v>401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54"/>
      <c r="B623" s="155"/>
      <c r="C623" s="245"/>
      <c r="D623" s="246"/>
      <c r="E623" s="246"/>
      <c r="F623" s="246"/>
      <c r="G623" s="246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47"/>
      <c r="Z623" s="147"/>
      <c r="AA623" s="147"/>
      <c r="AB623" s="147"/>
      <c r="AC623" s="147"/>
      <c r="AD623" s="147"/>
      <c r="AE623" s="147"/>
      <c r="AF623" s="147"/>
      <c r="AG623" s="147" t="s">
        <v>329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x14ac:dyDescent="0.2">
      <c r="A624" s="163" t="s">
        <v>318</v>
      </c>
      <c r="B624" s="164" t="s">
        <v>175</v>
      </c>
      <c r="C624" s="183" t="s">
        <v>176</v>
      </c>
      <c r="D624" s="165"/>
      <c r="E624" s="166"/>
      <c r="F624" s="167"/>
      <c r="G624" s="167">
        <f>SUMIF(AG625:AG674,"&lt;&gt;NOR",G625:G674)</f>
        <v>0</v>
      </c>
      <c r="H624" s="167"/>
      <c r="I624" s="167">
        <f>SUM(I625:I674)</f>
        <v>0</v>
      </c>
      <c r="J624" s="167"/>
      <c r="K624" s="167">
        <f>SUM(K625:K674)</f>
        <v>0</v>
      </c>
      <c r="L624" s="167"/>
      <c r="M624" s="167">
        <f>SUM(M625:M674)</f>
        <v>0</v>
      </c>
      <c r="N624" s="166"/>
      <c r="O624" s="166">
        <f>SUM(O625:O674)</f>
        <v>0.21</v>
      </c>
      <c r="P624" s="166"/>
      <c r="Q624" s="166">
        <f>SUM(Q625:Q674)</f>
        <v>0</v>
      </c>
      <c r="R624" s="167"/>
      <c r="S624" s="167"/>
      <c r="T624" s="168"/>
      <c r="U624" s="162"/>
      <c r="V624" s="162">
        <f>SUM(V625:V674)</f>
        <v>8.17</v>
      </c>
      <c r="W624" s="162"/>
      <c r="X624" s="162"/>
      <c r="AG624" t="s">
        <v>319</v>
      </c>
    </row>
    <row r="625" spans="1:60" outlineLevel="1" x14ac:dyDescent="0.2">
      <c r="A625" s="173">
        <v>106</v>
      </c>
      <c r="B625" s="174" t="s">
        <v>802</v>
      </c>
      <c r="C625" s="184" t="s">
        <v>803</v>
      </c>
      <c r="D625" s="175" t="s">
        <v>397</v>
      </c>
      <c r="E625" s="176">
        <v>46.4</v>
      </c>
      <c r="F625" s="177"/>
      <c r="G625" s="178">
        <f>ROUND(E625*F625,2)</f>
        <v>0</v>
      </c>
      <c r="H625" s="177"/>
      <c r="I625" s="178">
        <f>ROUND(E625*H625,2)</f>
        <v>0</v>
      </c>
      <c r="J625" s="177"/>
      <c r="K625" s="178">
        <f>ROUND(E625*J625,2)</f>
        <v>0</v>
      </c>
      <c r="L625" s="178">
        <v>21</v>
      </c>
      <c r="M625" s="178">
        <f>G625*(1+L625/100)</f>
        <v>0</v>
      </c>
      <c r="N625" s="176">
        <v>0</v>
      </c>
      <c r="O625" s="176">
        <f>ROUND(E625*N625,2)</f>
        <v>0</v>
      </c>
      <c r="P625" s="176">
        <v>0</v>
      </c>
      <c r="Q625" s="176">
        <f>ROUND(E625*P625,2)</f>
        <v>0</v>
      </c>
      <c r="R625" s="178" t="s">
        <v>804</v>
      </c>
      <c r="S625" s="178" t="s">
        <v>323</v>
      </c>
      <c r="T625" s="179" t="s">
        <v>399</v>
      </c>
      <c r="U625" s="158">
        <v>0.08</v>
      </c>
      <c r="V625" s="158">
        <f>ROUND(E625*U625,2)</f>
        <v>3.71</v>
      </c>
      <c r="W625" s="158"/>
      <c r="X625" s="158" t="s">
        <v>387</v>
      </c>
      <c r="Y625" s="147"/>
      <c r="Z625" s="147"/>
      <c r="AA625" s="147"/>
      <c r="AB625" s="147"/>
      <c r="AC625" s="147"/>
      <c r="AD625" s="147"/>
      <c r="AE625" s="147"/>
      <c r="AF625" s="147"/>
      <c r="AG625" s="147" t="s">
        <v>388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54"/>
      <c r="B626" s="155"/>
      <c r="C626" s="185" t="s">
        <v>516</v>
      </c>
      <c r="D626" s="160"/>
      <c r="E626" s="161"/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47"/>
      <c r="Z626" s="147"/>
      <c r="AA626" s="147"/>
      <c r="AB626" s="147"/>
      <c r="AC626" s="147"/>
      <c r="AD626" s="147"/>
      <c r="AE626" s="147"/>
      <c r="AF626" s="147"/>
      <c r="AG626" s="147" t="s">
        <v>382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185" t="s">
        <v>533</v>
      </c>
      <c r="D627" s="160"/>
      <c r="E627" s="161"/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47"/>
      <c r="Z627" s="147"/>
      <c r="AA627" s="147"/>
      <c r="AB627" s="147"/>
      <c r="AC627" s="147"/>
      <c r="AD627" s="147"/>
      <c r="AE627" s="147"/>
      <c r="AF627" s="147"/>
      <c r="AG627" s="147" t="s">
        <v>382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85" t="s">
        <v>534</v>
      </c>
      <c r="D628" s="160"/>
      <c r="E628" s="161">
        <v>19.100000000000001</v>
      </c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47"/>
      <c r="Z628" s="147"/>
      <c r="AA628" s="147"/>
      <c r="AB628" s="147"/>
      <c r="AC628" s="147"/>
      <c r="AD628" s="147"/>
      <c r="AE628" s="147"/>
      <c r="AF628" s="147"/>
      <c r="AG628" s="147" t="s">
        <v>382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5" t="s">
        <v>535</v>
      </c>
      <c r="D629" s="160"/>
      <c r="E629" s="161"/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47"/>
      <c r="Z629" s="147"/>
      <c r="AA629" s="147"/>
      <c r="AB629" s="147"/>
      <c r="AC629" s="147"/>
      <c r="AD629" s="147"/>
      <c r="AE629" s="147"/>
      <c r="AF629" s="147"/>
      <c r="AG629" s="147" t="s">
        <v>382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85" t="s">
        <v>536</v>
      </c>
      <c r="D630" s="160"/>
      <c r="E630" s="161">
        <v>7.4</v>
      </c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47"/>
      <c r="Z630" s="147"/>
      <c r="AA630" s="147"/>
      <c r="AB630" s="147"/>
      <c r="AC630" s="147"/>
      <c r="AD630" s="147"/>
      <c r="AE630" s="147"/>
      <c r="AF630" s="147"/>
      <c r="AG630" s="147" t="s">
        <v>382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5" t="s">
        <v>517</v>
      </c>
      <c r="D631" s="160"/>
      <c r="E631" s="161"/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47"/>
      <c r="Z631" s="147"/>
      <c r="AA631" s="147"/>
      <c r="AB631" s="147"/>
      <c r="AC631" s="147"/>
      <c r="AD631" s="147"/>
      <c r="AE631" s="147"/>
      <c r="AF631" s="147"/>
      <c r="AG631" s="147" t="s">
        <v>382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185" t="s">
        <v>788</v>
      </c>
      <c r="D632" s="160"/>
      <c r="E632" s="161">
        <v>4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47"/>
      <c r="Z632" s="147"/>
      <c r="AA632" s="147"/>
      <c r="AB632" s="147"/>
      <c r="AC632" s="147"/>
      <c r="AD632" s="147"/>
      <c r="AE632" s="147"/>
      <c r="AF632" s="147"/>
      <c r="AG632" s="147" t="s">
        <v>382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185" t="s">
        <v>516</v>
      </c>
      <c r="D633" s="160"/>
      <c r="E633" s="161"/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47"/>
      <c r="Z633" s="147"/>
      <c r="AA633" s="147"/>
      <c r="AB633" s="147"/>
      <c r="AC633" s="147"/>
      <c r="AD633" s="147"/>
      <c r="AE633" s="147"/>
      <c r="AF633" s="147"/>
      <c r="AG633" s="147" t="s">
        <v>382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185" t="s">
        <v>537</v>
      </c>
      <c r="D634" s="160"/>
      <c r="E634" s="161"/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47"/>
      <c r="Z634" s="147"/>
      <c r="AA634" s="147"/>
      <c r="AB634" s="147"/>
      <c r="AC634" s="147"/>
      <c r="AD634" s="147"/>
      <c r="AE634" s="147"/>
      <c r="AF634" s="147"/>
      <c r="AG634" s="147" t="s">
        <v>382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185" t="s">
        <v>538</v>
      </c>
      <c r="D635" s="160"/>
      <c r="E635" s="161">
        <v>15.9</v>
      </c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47"/>
      <c r="Z635" s="147"/>
      <c r="AA635" s="147"/>
      <c r="AB635" s="147"/>
      <c r="AC635" s="147"/>
      <c r="AD635" s="147"/>
      <c r="AE635" s="147"/>
      <c r="AF635" s="147"/>
      <c r="AG635" s="147" t="s">
        <v>382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245"/>
      <c r="D636" s="246"/>
      <c r="E636" s="246"/>
      <c r="F636" s="246"/>
      <c r="G636" s="246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47"/>
      <c r="Z636" s="147"/>
      <c r="AA636" s="147"/>
      <c r="AB636" s="147"/>
      <c r="AC636" s="147"/>
      <c r="AD636" s="147"/>
      <c r="AE636" s="147"/>
      <c r="AF636" s="147"/>
      <c r="AG636" s="147" t="s">
        <v>329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22.5" outlineLevel="1" x14ac:dyDescent="0.2">
      <c r="A637" s="173">
        <v>107</v>
      </c>
      <c r="B637" s="174" t="s">
        <v>805</v>
      </c>
      <c r="C637" s="184" t="s">
        <v>806</v>
      </c>
      <c r="D637" s="175" t="s">
        <v>397</v>
      </c>
      <c r="E637" s="176">
        <v>46.4</v>
      </c>
      <c r="F637" s="177"/>
      <c r="G637" s="178">
        <f>ROUND(E637*F637,2)</f>
        <v>0</v>
      </c>
      <c r="H637" s="177"/>
      <c r="I637" s="178">
        <f>ROUND(E637*H637,2)</f>
        <v>0</v>
      </c>
      <c r="J637" s="177"/>
      <c r="K637" s="178">
        <f>ROUND(E637*J637,2)</f>
        <v>0</v>
      </c>
      <c r="L637" s="178">
        <v>21</v>
      </c>
      <c r="M637" s="178">
        <f>G637*(1+L637/100)</f>
        <v>0</v>
      </c>
      <c r="N637" s="176">
        <v>1.0000000000000001E-5</v>
      </c>
      <c r="O637" s="176">
        <f>ROUND(E637*N637,2)</f>
        <v>0</v>
      </c>
      <c r="P637" s="176">
        <v>0</v>
      </c>
      <c r="Q637" s="176">
        <f>ROUND(E637*P637,2)</f>
        <v>0</v>
      </c>
      <c r="R637" s="178" t="s">
        <v>804</v>
      </c>
      <c r="S637" s="178" t="s">
        <v>323</v>
      </c>
      <c r="T637" s="179" t="s">
        <v>399</v>
      </c>
      <c r="U637" s="158">
        <v>7.0000000000000007E-2</v>
      </c>
      <c r="V637" s="158">
        <f>ROUND(E637*U637,2)</f>
        <v>3.25</v>
      </c>
      <c r="W637" s="158"/>
      <c r="X637" s="158" t="s">
        <v>387</v>
      </c>
      <c r="Y637" s="147"/>
      <c r="Z637" s="147"/>
      <c r="AA637" s="147"/>
      <c r="AB637" s="147"/>
      <c r="AC637" s="147"/>
      <c r="AD637" s="147"/>
      <c r="AE637" s="147"/>
      <c r="AF637" s="147"/>
      <c r="AG637" s="147" t="s">
        <v>388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5" t="s">
        <v>516</v>
      </c>
      <c r="D638" s="160"/>
      <c r="E638" s="161"/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47"/>
      <c r="Z638" s="147"/>
      <c r="AA638" s="147"/>
      <c r="AB638" s="147"/>
      <c r="AC638" s="147"/>
      <c r="AD638" s="147"/>
      <c r="AE638" s="147"/>
      <c r="AF638" s="147"/>
      <c r="AG638" s="147" t="s">
        <v>382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5" t="s">
        <v>533</v>
      </c>
      <c r="D639" s="160"/>
      <c r="E639" s="161"/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47"/>
      <c r="Z639" s="147"/>
      <c r="AA639" s="147"/>
      <c r="AB639" s="147"/>
      <c r="AC639" s="147"/>
      <c r="AD639" s="147"/>
      <c r="AE639" s="147"/>
      <c r="AF639" s="147"/>
      <c r="AG639" s="147" t="s">
        <v>382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5" t="s">
        <v>534</v>
      </c>
      <c r="D640" s="160"/>
      <c r="E640" s="161">
        <v>19.100000000000001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47"/>
      <c r="Z640" s="147"/>
      <c r="AA640" s="147"/>
      <c r="AB640" s="147"/>
      <c r="AC640" s="147"/>
      <c r="AD640" s="147"/>
      <c r="AE640" s="147"/>
      <c r="AF640" s="147"/>
      <c r="AG640" s="147" t="s">
        <v>382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5" t="s">
        <v>535</v>
      </c>
      <c r="D641" s="160"/>
      <c r="E641" s="161"/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47"/>
      <c r="Z641" s="147"/>
      <c r="AA641" s="147"/>
      <c r="AB641" s="147"/>
      <c r="AC641" s="147"/>
      <c r="AD641" s="147"/>
      <c r="AE641" s="147"/>
      <c r="AF641" s="147"/>
      <c r="AG641" s="147" t="s">
        <v>382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5" t="s">
        <v>536</v>
      </c>
      <c r="D642" s="160"/>
      <c r="E642" s="161">
        <v>7.4</v>
      </c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47"/>
      <c r="Z642" s="147"/>
      <c r="AA642" s="147"/>
      <c r="AB642" s="147"/>
      <c r="AC642" s="147"/>
      <c r="AD642" s="147"/>
      <c r="AE642" s="147"/>
      <c r="AF642" s="147"/>
      <c r="AG642" s="147" t="s">
        <v>382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5" t="s">
        <v>517</v>
      </c>
      <c r="D643" s="160"/>
      <c r="E643" s="161"/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47"/>
      <c r="Z643" s="147"/>
      <c r="AA643" s="147"/>
      <c r="AB643" s="147"/>
      <c r="AC643" s="147"/>
      <c r="AD643" s="147"/>
      <c r="AE643" s="147"/>
      <c r="AF643" s="147"/>
      <c r="AG643" s="147" t="s">
        <v>382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5" t="s">
        <v>788</v>
      </c>
      <c r="D644" s="160"/>
      <c r="E644" s="161">
        <v>4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47"/>
      <c r="Z644" s="147"/>
      <c r="AA644" s="147"/>
      <c r="AB644" s="147"/>
      <c r="AC644" s="147"/>
      <c r="AD644" s="147"/>
      <c r="AE644" s="147"/>
      <c r="AF644" s="147"/>
      <c r="AG644" s="147" t="s">
        <v>382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5" t="s">
        <v>516</v>
      </c>
      <c r="D645" s="160"/>
      <c r="E645" s="161"/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47"/>
      <c r="Z645" s="147"/>
      <c r="AA645" s="147"/>
      <c r="AB645" s="147"/>
      <c r="AC645" s="147"/>
      <c r="AD645" s="147"/>
      <c r="AE645" s="147"/>
      <c r="AF645" s="147"/>
      <c r="AG645" s="147" t="s">
        <v>382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5" t="s">
        <v>537</v>
      </c>
      <c r="D646" s="160"/>
      <c r="E646" s="161"/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47"/>
      <c r="Z646" s="147"/>
      <c r="AA646" s="147"/>
      <c r="AB646" s="147"/>
      <c r="AC646" s="147"/>
      <c r="AD646" s="147"/>
      <c r="AE646" s="147"/>
      <c r="AF646" s="147"/>
      <c r="AG646" s="147" t="s">
        <v>382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185" t="s">
        <v>538</v>
      </c>
      <c r="D647" s="160"/>
      <c r="E647" s="161">
        <v>15.9</v>
      </c>
      <c r="F647" s="158"/>
      <c r="G647" s="15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47"/>
      <c r="Z647" s="147"/>
      <c r="AA647" s="147"/>
      <c r="AB647" s="147"/>
      <c r="AC647" s="147"/>
      <c r="AD647" s="147"/>
      <c r="AE647" s="147"/>
      <c r="AF647" s="147"/>
      <c r="AG647" s="147" t="s">
        <v>382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245"/>
      <c r="D648" s="246"/>
      <c r="E648" s="246"/>
      <c r="F648" s="246"/>
      <c r="G648" s="246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47"/>
      <c r="Z648" s="147"/>
      <c r="AA648" s="147"/>
      <c r="AB648" s="147"/>
      <c r="AC648" s="147"/>
      <c r="AD648" s="147"/>
      <c r="AE648" s="147"/>
      <c r="AF648" s="147"/>
      <c r="AG648" s="147" t="s">
        <v>329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ht="22.5" outlineLevel="1" x14ac:dyDescent="0.2">
      <c r="A649" s="173">
        <v>108</v>
      </c>
      <c r="B649" s="174" t="s">
        <v>807</v>
      </c>
      <c r="C649" s="184" t="s">
        <v>808</v>
      </c>
      <c r="D649" s="175" t="s">
        <v>476</v>
      </c>
      <c r="E649" s="176">
        <v>17.278749999999999</v>
      </c>
      <c r="F649" s="177"/>
      <c r="G649" s="178">
        <f>ROUND(E649*F649,2)</f>
        <v>0</v>
      </c>
      <c r="H649" s="177"/>
      <c r="I649" s="178">
        <f>ROUND(E649*H649,2)</f>
        <v>0</v>
      </c>
      <c r="J649" s="177"/>
      <c r="K649" s="178">
        <f>ROUND(E649*J649,2)</f>
        <v>0</v>
      </c>
      <c r="L649" s="178">
        <v>21</v>
      </c>
      <c r="M649" s="178">
        <f>G649*(1+L649/100)</f>
        <v>0</v>
      </c>
      <c r="N649" s="176">
        <v>4.0000000000000003E-5</v>
      </c>
      <c r="O649" s="176">
        <f>ROUND(E649*N649,2)</f>
        <v>0</v>
      </c>
      <c r="P649" s="176">
        <v>0</v>
      </c>
      <c r="Q649" s="176">
        <f>ROUND(E649*P649,2)</f>
        <v>0</v>
      </c>
      <c r="R649" s="178" t="s">
        <v>804</v>
      </c>
      <c r="S649" s="178" t="s">
        <v>323</v>
      </c>
      <c r="T649" s="179" t="s">
        <v>399</v>
      </c>
      <c r="U649" s="158">
        <v>0.04</v>
      </c>
      <c r="V649" s="158">
        <f>ROUND(E649*U649,2)</f>
        <v>0.69</v>
      </c>
      <c r="W649" s="158"/>
      <c r="X649" s="158" t="s">
        <v>387</v>
      </c>
      <c r="Y649" s="147"/>
      <c r="Z649" s="147"/>
      <c r="AA649" s="147"/>
      <c r="AB649" s="147"/>
      <c r="AC649" s="147"/>
      <c r="AD649" s="147"/>
      <c r="AE649" s="147"/>
      <c r="AF649" s="147"/>
      <c r="AG649" s="147" t="s">
        <v>388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5" t="s">
        <v>470</v>
      </c>
      <c r="D650" s="160"/>
      <c r="E650" s="161"/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47"/>
      <c r="Z650" s="147"/>
      <c r="AA650" s="147"/>
      <c r="AB650" s="147"/>
      <c r="AC650" s="147"/>
      <c r="AD650" s="147"/>
      <c r="AE650" s="147"/>
      <c r="AF650" s="147"/>
      <c r="AG650" s="147" t="s">
        <v>382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5" t="s">
        <v>470</v>
      </c>
      <c r="D651" s="160"/>
      <c r="E651" s="161"/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47"/>
      <c r="Z651" s="147"/>
      <c r="AA651" s="147"/>
      <c r="AB651" s="147"/>
      <c r="AC651" s="147"/>
      <c r="AD651" s="147"/>
      <c r="AE651" s="147"/>
      <c r="AF651" s="147"/>
      <c r="AG651" s="147" t="s">
        <v>382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5" t="s">
        <v>557</v>
      </c>
      <c r="D652" s="160"/>
      <c r="E652" s="161">
        <v>17.278749999999999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47"/>
      <c r="Z652" s="147"/>
      <c r="AA652" s="147"/>
      <c r="AB652" s="147"/>
      <c r="AC652" s="147"/>
      <c r="AD652" s="147"/>
      <c r="AE652" s="147"/>
      <c r="AF652" s="147"/>
      <c r="AG652" s="147" t="s">
        <v>382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245"/>
      <c r="D653" s="246"/>
      <c r="E653" s="246"/>
      <c r="F653" s="246"/>
      <c r="G653" s="246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47"/>
      <c r="Z653" s="147"/>
      <c r="AA653" s="147"/>
      <c r="AB653" s="147"/>
      <c r="AC653" s="147"/>
      <c r="AD653" s="147"/>
      <c r="AE653" s="147"/>
      <c r="AF653" s="147"/>
      <c r="AG653" s="147" t="s">
        <v>329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73">
        <v>109</v>
      </c>
      <c r="B654" s="174" t="s">
        <v>809</v>
      </c>
      <c r="C654" s="184" t="s">
        <v>810</v>
      </c>
      <c r="D654" s="175" t="s">
        <v>397</v>
      </c>
      <c r="E654" s="176">
        <v>13.092750000000001</v>
      </c>
      <c r="F654" s="177"/>
      <c r="G654" s="178">
        <f>ROUND(E654*F654,2)</f>
        <v>0</v>
      </c>
      <c r="H654" s="177"/>
      <c r="I654" s="178">
        <f>ROUND(E654*H654,2)</f>
        <v>0</v>
      </c>
      <c r="J654" s="177"/>
      <c r="K654" s="178">
        <f>ROUND(E654*J654,2)</f>
        <v>0</v>
      </c>
      <c r="L654" s="178">
        <v>21</v>
      </c>
      <c r="M654" s="178">
        <f>G654*(1+L654/100)</f>
        <v>0</v>
      </c>
      <c r="N654" s="176">
        <v>4.0000000000000003E-5</v>
      </c>
      <c r="O654" s="176">
        <f>ROUND(E654*N654,2)</f>
        <v>0</v>
      </c>
      <c r="P654" s="176">
        <v>0</v>
      </c>
      <c r="Q654" s="176">
        <f>ROUND(E654*P654,2)</f>
        <v>0</v>
      </c>
      <c r="R654" s="178"/>
      <c r="S654" s="178" t="s">
        <v>344</v>
      </c>
      <c r="T654" s="179" t="s">
        <v>324</v>
      </c>
      <c r="U654" s="158">
        <v>0.04</v>
      </c>
      <c r="V654" s="158">
        <f>ROUND(E654*U654,2)</f>
        <v>0.52</v>
      </c>
      <c r="W654" s="158"/>
      <c r="X654" s="158" t="s">
        <v>387</v>
      </c>
      <c r="Y654" s="147"/>
      <c r="Z654" s="147"/>
      <c r="AA654" s="147"/>
      <c r="AB654" s="147"/>
      <c r="AC654" s="147"/>
      <c r="AD654" s="147"/>
      <c r="AE654" s="147"/>
      <c r="AF654" s="147"/>
      <c r="AG654" s="147" t="s">
        <v>547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185" t="s">
        <v>393</v>
      </c>
      <c r="D655" s="160"/>
      <c r="E655" s="161"/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47"/>
      <c r="Z655" s="147"/>
      <c r="AA655" s="147"/>
      <c r="AB655" s="147"/>
      <c r="AC655" s="147"/>
      <c r="AD655" s="147"/>
      <c r="AE655" s="147"/>
      <c r="AF655" s="147"/>
      <c r="AG655" s="147" t="s">
        <v>382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5" t="s">
        <v>811</v>
      </c>
      <c r="D656" s="160"/>
      <c r="E656" s="161">
        <v>7.3312499999999998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47"/>
      <c r="Z656" s="147"/>
      <c r="AA656" s="147"/>
      <c r="AB656" s="147"/>
      <c r="AC656" s="147"/>
      <c r="AD656" s="147"/>
      <c r="AE656" s="147"/>
      <c r="AF656" s="147"/>
      <c r="AG656" s="147" t="s">
        <v>382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5" t="s">
        <v>812</v>
      </c>
      <c r="D657" s="160"/>
      <c r="E657" s="161">
        <v>3.5535000000000001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47"/>
      <c r="Z657" s="147"/>
      <c r="AA657" s="147"/>
      <c r="AB657" s="147"/>
      <c r="AC657" s="147"/>
      <c r="AD657" s="147"/>
      <c r="AE657" s="147"/>
      <c r="AF657" s="147"/>
      <c r="AG657" s="147" t="s">
        <v>382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85" t="s">
        <v>813</v>
      </c>
      <c r="D658" s="160"/>
      <c r="E658" s="161">
        <v>2.2080000000000002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47"/>
      <c r="Z658" s="147"/>
      <c r="AA658" s="147"/>
      <c r="AB658" s="147"/>
      <c r="AC658" s="147"/>
      <c r="AD658" s="147"/>
      <c r="AE658" s="147"/>
      <c r="AF658" s="147"/>
      <c r="AG658" s="147" t="s">
        <v>382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245"/>
      <c r="D659" s="246"/>
      <c r="E659" s="246"/>
      <c r="F659" s="246"/>
      <c r="G659" s="246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47"/>
      <c r="Z659" s="147"/>
      <c r="AA659" s="147"/>
      <c r="AB659" s="147"/>
      <c r="AC659" s="147"/>
      <c r="AD659" s="147"/>
      <c r="AE659" s="147"/>
      <c r="AF659" s="147"/>
      <c r="AG659" s="147" t="s">
        <v>329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ht="33.75" outlineLevel="1" x14ac:dyDescent="0.2">
      <c r="A660" s="173">
        <v>110</v>
      </c>
      <c r="B660" s="174" t="s">
        <v>814</v>
      </c>
      <c r="C660" s="184" t="s">
        <v>815</v>
      </c>
      <c r="D660" s="175" t="s">
        <v>397</v>
      </c>
      <c r="E660" s="176">
        <v>47.328000000000003</v>
      </c>
      <c r="F660" s="177"/>
      <c r="G660" s="178">
        <f>ROUND(E660*F660,2)</f>
        <v>0</v>
      </c>
      <c r="H660" s="177"/>
      <c r="I660" s="178">
        <f>ROUND(E660*H660,2)</f>
        <v>0</v>
      </c>
      <c r="J660" s="177"/>
      <c r="K660" s="178">
        <f>ROUND(E660*J660,2)</f>
        <v>0</v>
      </c>
      <c r="L660" s="178">
        <v>21</v>
      </c>
      <c r="M660" s="178">
        <f>G660*(1+L660/100)</f>
        <v>0</v>
      </c>
      <c r="N660" s="176">
        <v>4.4999999999999997E-3</v>
      </c>
      <c r="O660" s="176">
        <f>ROUND(E660*N660,2)</f>
        <v>0.21</v>
      </c>
      <c r="P660" s="176">
        <v>0</v>
      </c>
      <c r="Q660" s="176">
        <f>ROUND(E660*P660,2)</f>
        <v>0</v>
      </c>
      <c r="R660" s="178" t="s">
        <v>816</v>
      </c>
      <c r="S660" s="178" t="s">
        <v>323</v>
      </c>
      <c r="T660" s="179" t="s">
        <v>399</v>
      </c>
      <c r="U660" s="158">
        <v>0</v>
      </c>
      <c r="V660" s="158">
        <f>ROUND(E660*U660,2)</f>
        <v>0</v>
      </c>
      <c r="W660" s="158"/>
      <c r="X660" s="158" t="s">
        <v>817</v>
      </c>
      <c r="Y660" s="147"/>
      <c r="Z660" s="147"/>
      <c r="AA660" s="147"/>
      <c r="AB660" s="147"/>
      <c r="AC660" s="147"/>
      <c r="AD660" s="147"/>
      <c r="AE660" s="147"/>
      <c r="AF660" s="147"/>
      <c r="AG660" s="147" t="s">
        <v>818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5" t="s">
        <v>516</v>
      </c>
      <c r="D661" s="160"/>
      <c r="E661" s="161"/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47"/>
      <c r="Z661" s="147"/>
      <c r="AA661" s="147"/>
      <c r="AB661" s="147"/>
      <c r="AC661" s="147"/>
      <c r="AD661" s="147"/>
      <c r="AE661" s="147"/>
      <c r="AF661" s="147"/>
      <c r="AG661" s="147" t="s">
        <v>382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5" t="s">
        <v>533</v>
      </c>
      <c r="D662" s="160"/>
      <c r="E662" s="161"/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47"/>
      <c r="Z662" s="147"/>
      <c r="AA662" s="147"/>
      <c r="AB662" s="147"/>
      <c r="AC662" s="147"/>
      <c r="AD662" s="147"/>
      <c r="AE662" s="147"/>
      <c r="AF662" s="147"/>
      <c r="AG662" s="147" t="s">
        <v>382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85" t="s">
        <v>819</v>
      </c>
      <c r="D663" s="160"/>
      <c r="E663" s="161">
        <v>19.481999999999999</v>
      </c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47"/>
      <c r="Z663" s="147"/>
      <c r="AA663" s="147"/>
      <c r="AB663" s="147"/>
      <c r="AC663" s="147"/>
      <c r="AD663" s="147"/>
      <c r="AE663" s="147"/>
      <c r="AF663" s="147"/>
      <c r="AG663" s="147" t="s">
        <v>382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185" t="s">
        <v>535</v>
      </c>
      <c r="D664" s="160"/>
      <c r="E664" s="161"/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47"/>
      <c r="Z664" s="147"/>
      <c r="AA664" s="147"/>
      <c r="AB664" s="147"/>
      <c r="AC664" s="147"/>
      <c r="AD664" s="147"/>
      <c r="AE664" s="147"/>
      <c r="AF664" s="147"/>
      <c r="AG664" s="147" t="s">
        <v>382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85" t="s">
        <v>820</v>
      </c>
      <c r="D665" s="160"/>
      <c r="E665" s="161">
        <v>7.548</v>
      </c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47"/>
      <c r="Z665" s="147"/>
      <c r="AA665" s="147"/>
      <c r="AB665" s="147"/>
      <c r="AC665" s="147"/>
      <c r="AD665" s="147"/>
      <c r="AE665" s="147"/>
      <c r="AF665" s="147"/>
      <c r="AG665" s="147" t="s">
        <v>382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5" t="s">
        <v>517</v>
      </c>
      <c r="D666" s="160"/>
      <c r="E666" s="161"/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47"/>
      <c r="Z666" s="147"/>
      <c r="AA666" s="147"/>
      <c r="AB666" s="147"/>
      <c r="AC666" s="147"/>
      <c r="AD666" s="147"/>
      <c r="AE666" s="147"/>
      <c r="AF666" s="147"/>
      <c r="AG666" s="147" t="s">
        <v>382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85" t="s">
        <v>821</v>
      </c>
      <c r="D667" s="160"/>
      <c r="E667" s="161">
        <v>4.08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47"/>
      <c r="Z667" s="147"/>
      <c r="AA667" s="147"/>
      <c r="AB667" s="147"/>
      <c r="AC667" s="147"/>
      <c r="AD667" s="147"/>
      <c r="AE667" s="147"/>
      <c r="AF667" s="147"/>
      <c r="AG667" s="147" t="s">
        <v>382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185" t="s">
        <v>516</v>
      </c>
      <c r="D668" s="160"/>
      <c r="E668" s="161"/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47"/>
      <c r="Z668" s="147"/>
      <c r="AA668" s="147"/>
      <c r="AB668" s="147"/>
      <c r="AC668" s="147"/>
      <c r="AD668" s="147"/>
      <c r="AE668" s="147"/>
      <c r="AF668" s="147"/>
      <c r="AG668" s="147" t="s">
        <v>382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185" t="s">
        <v>537</v>
      </c>
      <c r="D669" s="160"/>
      <c r="E669" s="161"/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47"/>
      <c r="Z669" s="147"/>
      <c r="AA669" s="147"/>
      <c r="AB669" s="147"/>
      <c r="AC669" s="147"/>
      <c r="AD669" s="147"/>
      <c r="AE669" s="147"/>
      <c r="AF669" s="147"/>
      <c r="AG669" s="147" t="s">
        <v>382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185" t="s">
        <v>822</v>
      </c>
      <c r="D670" s="160"/>
      <c r="E670" s="161">
        <v>16.218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47"/>
      <c r="Z670" s="147"/>
      <c r="AA670" s="147"/>
      <c r="AB670" s="147"/>
      <c r="AC670" s="147"/>
      <c r="AD670" s="147"/>
      <c r="AE670" s="147"/>
      <c r="AF670" s="147"/>
      <c r="AG670" s="147" t="s">
        <v>382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245"/>
      <c r="D671" s="246"/>
      <c r="E671" s="246"/>
      <c r="F671" s="246"/>
      <c r="G671" s="246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47"/>
      <c r="Z671" s="147"/>
      <c r="AA671" s="147"/>
      <c r="AB671" s="147"/>
      <c r="AC671" s="147"/>
      <c r="AD671" s="147"/>
      <c r="AE671" s="147"/>
      <c r="AF671" s="147"/>
      <c r="AG671" s="147" t="s">
        <v>329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>
        <v>111</v>
      </c>
      <c r="B672" s="155" t="s">
        <v>823</v>
      </c>
      <c r="C672" s="189" t="s">
        <v>824</v>
      </c>
      <c r="D672" s="156" t="s">
        <v>0</v>
      </c>
      <c r="E672" s="181"/>
      <c r="F672" s="159"/>
      <c r="G672" s="158">
        <f>ROUND(E672*F672,2)</f>
        <v>0</v>
      </c>
      <c r="H672" s="159"/>
      <c r="I672" s="158">
        <f>ROUND(E672*H672,2)</f>
        <v>0</v>
      </c>
      <c r="J672" s="159"/>
      <c r="K672" s="158">
        <f>ROUND(E672*J672,2)</f>
        <v>0</v>
      </c>
      <c r="L672" s="158">
        <v>21</v>
      </c>
      <c r="M672" s="158">
        <f>G672*(1+L672/100)</f>
        <v>0</v>
      </c>
      <c r="N672" s="157">
        <v>0</v>
      </c>
      <c r="O672" s="157">
        <f>ROUND(E672*N672,2)</f>
        <v>0</v>
      </c>
      <c r="P672" s="157">
        <v>0</v>
      </c>
      <c r="Q672" s="157">
        <f>ROUND(E672*P672,2)</f>
        <v>0</v>
      </c>
      <c r="R672" s="158" t="s">
        <v>804</v>
      </c>
      <c r="S672" s="158" t="s">
        <v>323</v>
      </c>
      <c r="T672" s="158" t="s">
        <v>399</v>
      </c>
      <c r="U672" s="158">
        <v>0</v>
      </c>
      <c r="V672" s="158">
        <f>ROUND(E672*U672,2)</f>
        <v>0</v>
      </c>
      <c r="W672" s="158"/>
      <c r="X672" s="158" t="s">
        <v>769</v>
      </c>
      <c r="Y672" s="147"/>
      <c r="Z672" s="147"/>
      <c r="AA672" s="147"/>
      <c r="AB672" s="147"/>
      <c r="AC672" s="147"/>
      <c r="AD672" s="147"/>
      <c r="AE672" s="147"/>
      <c r="AF672" s="147"/>
      <c r="AG672" s="147" t="s">
        <v>770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262" t="s">
        <v>801</v>
      </c>
      <c r="D673" s="263"/>
      <c r="E673" s="263"/>
      <c r="F673" s="263"/>
      <c r="G673" s="263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47"/>
      <c r="Z673" s="147"/>
      <c r="AA673" s="147"/>
      <c r="AB673" s="147"/>
      <c r="AC673" s="147"/>
      <c r="AD673" s="147"/>
      <c r="AE673" s="147"/>
      <c r="AF673" s="147"/>
      <c r="AG673" s="147" t="s">
        <v>401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245"/>
      <c r="D674" s="246"/>
      <c r="E674" s="246"/>
      <c r="F674" s="246"/>
      <c r="G674" s="246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47"/>
      <c r="Z674" s="147"/>
      <c r="AA674" s="147"/>
      <c r="AB674" s="147"/>
      <c r="AC674" s="147"/>
      <c r="AD674" s="147"/>
      <c r="AE674" s="147"/>
      <c r="AF674" s="147"/>
      <c r="AG674" s="147" t="s">
        <v>329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x14ac:dyDescent="0.2">
      <c r="A675" s="163" t="s">
        <v>318</v>
      </c>
      <c r="B675" s="164" t="s">
        <v>191</v>
      </c>
      <c r="C675" s="183" t="s">
        <v>192</v>
      </c>
      <c r="D675" s="165"/>
      <c r="E675" s="166"/>
      <c r="F675" s="167"/>
      <c r="G675" s="167">
        <f>SUMIF(AG676:AG687,"&lt;&gt;NOR",G676:G687)</f>
        <v>0</v>
      </c>
      <c r="H675" s="167"/>
      <c r="I675" s="167">
        <f>SUM(I676:I687)</f>
        <v>0</v>
      </c>
      <c r="J675" s="167"/>
      <c r="K675" s="167">
        <f>SUM(K676:K687)</f>
        <v>0</v>
      </c>
      <c r="L675" s="167"/>
      <c r="M675" s="167">
        <f>SUM(M676:M687)</f>
        <v>0</v>
      </c>
      <c r="N675" s="166"/>
      <c r="O675" s="166">
        <f>SUM(O676:O687)</f>
        <v>0</v>
      </c>
      <c r="P675" s="166"/>
      <c r="Q675" s="166">
        <f>SUM(Q676:Q687)</f>
        <v>0</v>
      </c>
      <c r="R675" s="167"/>
      <c r="S675" s="167"/>
      <c r="T675" s="168"/>
      <c r="U675" s="162"/>
      <c r="V675" s="162">
        <f>SUM(V676:V687)</f>
        <v>0</v>
      </c>
      <c r="W675" s="162"/>
      <c r="X675" s="162"/>
      <c r="AG675" t="s">
        <v>319</v>
      </c>
    </row>
    <row r="676" spans="1:60" ht="22.5" outlineLevel="1" x14ac:dyDescent="0.2">
      <c r="A676" s="173">
        <v>112</v>
      </c>
      <c r="B676" s="174" t="s">
        <v>825</v>
      </c>
      <c r="C676" s="184" t="s">
        <v>826</v>
      </c>
      <c r="D676" s="175" t="s">
        <v>827</v>
      </c>
      <c r="E676" s="176">
        <v>200</v>
      </c>
      <c r="F676" s="177"/>
      <c r="G676" s="178">
        <f>ROUND(E676*F676,2)</f>
        <v>0</v>
      </c>
      <c r="H676" s="177"/>
      <c r="I676" s="178">
        <f>ROUND(E676*H676,2)</f>
        <v>0</v>
      </c>
      <c r="J676" s="177"/>
      <c r="K676" s="178">
        <f>ROUND(E676*J676,2)</f>
        <v>0</v>
      </c>
      <c r="L676" s="178">
        <v>21</v>
      </c>
      <c r="M676" s="178">
        <f>G676*(1+L676/100)</f>
        <v>0</v>
      </c>
      <c r="N676" s="176">
        <v>0</v>
      </c>
      <c r="O676" s="176">
        <f>ROUND(E676*N676,2)</f>
        <v>0</v>
      </c>
      <c r="P676" s="176">
        <v>0</v>
      </c>
      <c r="Q676" s="176">
        <f>ROUND(E676*P676,2)</f>
        <v>0</v>
      </c>
      <c r="R676" s="178"/>
      <c r="S676" s="178" t="s">
        <v>344</v>
      </c>
      <c r="T676" s="179" t="s">
        <v>324</v>
      </c>
      <c r="U676" s="158">
        <v>0</v>
      </c>
      <c r="V676" s="158">
        <f>ROUND(E676*U676,2)</f>
        <v>0</v>
      </c>
      <c r="W676" s="158"/>
      <c r="X676" s="158" t="s">
        <v>387</v>
      </c>
      <c r="Y676" s="147"/>
      <c r="Z676" s="147"/>
      <c r="AA676" s="147"/>
      <c r="AB676" s="147"/>
      <c r="AC676" s="147"/>
      <c r="AD676" s="147"/>
      <c r="AE676" s="147"/>
      <c r="AF676" s="147"/>
      <c r="AG676" s="147" t="s">
        <v>388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54"/>
      <c r="B677" s="155"/>
      <c r="C677" s="185" t="s">
        <v>796</v>
      </c>
      <c r="D677" s="160"/>
      <c r="E677" s="161"/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47"/>
      <c r="Z677" s="147"/>
      <c r="AA677" s="147"/>
      <c r="AB677" s="147"/>
      <c r="AC677" s="147"/>
      <c r="AD677" s="147"/>
      <c r="AE677" s="147"/>
      <c r="AF677" s="147"/>
      <c r="AG677" s="147" t="s">
        <v>382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5" t="s">
        <v>797</v>
      </c>
      <c r="D678" s="160"/>
      <c r="E678" s="161"/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47"/>
      <c r="Z678" s="147"/>
      <c r="AA678" s="147"/>
      <c r="AB678" s="147"/>
      <c r="AC678" s="147"/>
      <c r="AD678" s="147"/>
      <c r="AE678" s="147"/>
      <c r="AF678" s="147"/>
      <c r="AG678" s="147" t="s">
        <v>382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5" t="s">
        <v>828</v>
      </c>
      <c r="D679" s="160"/>
      <c r="E679" s="161"/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47"/>
      <c r="Z679" s="147"/>
      <c r="AA679" s="147"/>
      <c r="AB679" s="147"/>
      <c r="AC679" s="147"/>
      <c r="AD679" s="147"/>
      <c r="AE679" s="147"/>
      <c r="AF679" s="147"/>
      <c r="AG679" s="147" t="s">
        <v>382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85" t="s">
        <v>829</v>
      </c>
      <c r="D680" s="160"/>
      <c r="E680" s="161">
        <v>200</v>
      </c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47"/>
      <c r="Z680" s="147"/>
      <c r="AA680" s="147"/>
      <c r="AB680" s="147"/>
      <c r="AC680" s="147"/>
      <c r="AD680" s="147"/>
      <c r="AE680" s="147"/>
      <c r="AF680" s="147"/>
      <c r="AG680" s="147" t="s">
        <v>382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245"/>
      <c r="D681" s="246"/>
      <c r="E681" s="246"/>
      <c r="F681" s="246"/>
      <c r="G681" s="246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47"/>
      <c r="Z681" s="147"/>
      <c r="AA681" s="147"/>
      <c r="AB681" s="147"/>
      <c r="AC681" s="147"/>
      <c r="AD681" s="147"/>
      <c r="AE681" s="147"/>
      <c r="AF681" s="147"/>
      <c r="AG681" s="147" t="s">
        <v>329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ht="22.5" outlineLevel="1" x14ac:dyDescent="0.2">
      <c r="A682" s="173">
        <v>113</v>
      </c>
      <c r="B682" s="174" t="s">
        <v>830</v>
      </c>
      <c r="C682" s="184" t="s">
        <v>831</v>
      </c>
      <c r="D682" s="175" t="s">
        <v>827</v>
      </c>
      <c r="E682" s="176">
        <v>200</v>
      </c>
      <c r="F682" s="177"/>
      <c r="G682" s="178">
        <f>ROUND(E682*F682,2)</f>
        <v>0</v>
      </c>
      <c r="H682" s="177"/>
      <c r="I682" s="178">
        <f>ROUND(E682*H682,2)</f>
        <v>0</v>
      </c>
      <c r="J682" s="177"/>
      <c r="K682" s="178">
        <f>ROUND(E682*J682,2)</f>
        <v>0</v>
      </c>
      <c r="L682" s="178">
        <v>21</v>
      </c>
      <c r="M682" s="178">
        <f>G682*(1+L682/100)</f>
        <v>0</v>
      </c>
      <c r="N682" s="176">
        <v>0</v>
      </c>
      <c r="O682" s="176">
        <f>ROUND(E682*N682,2)</f>
        <v>0</v>
      </c>
      <c r="P682" s="176">
        <v>0</v>
      </c>
      <c r="Q682" s="176">
        <f>ROUND(E682*P682,2)</f>
        <v>0</v>
      </c>
      <c r="R682" s="178"/>
      <c r="S682" s="178" t="s">
        <v>344</v>
      </c>
      <c r="T682" s="179" t="s">
        <v>324</v>
      </c>
      <c r="U682" s="158">
        <v>0</v>
      </c>
      <c r="V682" s="158">
        <f>ROUND(E682*U682,2)</f>
        <v>0</v>
      </c>
      <c r="W682" s="158"/>
      <c r="X682" s="158" t="s">
        <v>387</v>
      </c>
      <c r="Y682" s="147"/>
      <c r="Z682" s="147"/>
      <c r="AA682" s="147"/>
      <c r="AB682" s="147"/>
      <c r="AC682" s="147"/>
      <c r="AD682" s="147"/>
      <c r="AE682" s="147"/>
      <c r="AF682" s="147"/>
      <c r="AG682" s="147" t="s">
        <v>388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">
      <c r="A683" s="154"/>
      <c r="B683" s="155"/>
      <c r="C683" s="185" t="s">
        <v>796</v>
      </c>
      <c r="D683" s="160"/>
      <c r="E683" s="161"/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47"/>
      <c r="Z683" s="147"/>
      <c r="AA683" s="147"/>
      <c r="AB683" s="147"/>
      <c r="AC683" s="147"/>
      <c r="AD683" s="147"/>
      <c r="AE683" s="147"/>
      <c r="AF683" s="147"/>
      <c r="AG683" s="147" t="s">
        <v>382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185" t="s">
        <v>797</v>
      </c>
      <c r="D684" s="160"/>
      <c r="E684" s="161"/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47"/>
      <c r="Z684" s="147"/>
      <c r="AA684" s="147"/>
      <c r="AB684" s="147"/>
      <c r="AC684" s="147"/>
      <c r="AD684" s="147"/>
      <c r="AE684" s="147"/>
      <c r="AF684" s="147"/>
      <c r="AG684" s="147" t="s">
        <v>382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185" t="s">
        <v>828</v>
      </c>
      <c r="D685" s="160"/>
      <c r="E685" s="161"/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47"/>
      <c r="Z685" s="147"/>
      <c r="AA685" s="147"/>
      <c r="AB685" s="147"/>
      <c r="AC685" s="147"/>
      <c r="AD685" s="147"/>
      <c r="AE685" s="147"/>
      <c r="AF685" s="147"/>
      <c r="AG685" s="147" t="s">
        <v>382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185" t="s">
        <v>829</v>
      </c>
      <c r="D686" s="160"/>
      <c r="E686" s="161">
        <v>200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47"/>
      <c r="Z686" s="147"/>
      <c r="AA686" s="147"/>
      <c r="AB686" s="147"/>
      <c r="AC686" s="147"/>
      <c r="AD686" s="147"/>
      <c r="AE686" s="147"/>
      <c r="AF686" s="147"/>
      <c r="AG686" s="147" t="s">
        <v>382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245"/>
      <c r="D687" s="246"/>
      <c r="E687" s="246"/>
      <c r="F687" s="246"/>
      <c r="G687" s="246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47"/>
      <c r="Z687" s="147"/>
      <c r="AA687" s="147"/>
      <c r="AB687" s="147"/>
      <c r="AC687" s="147"/>
      <c r="AD687" s="147"/>
      <c r="AE687" s="147"/>
      <c r="AF687" s="147"/>
      <c r="AG687" s="147" t="s">
        <v>329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x14ac:dyDescent="0.2">
      <c r="A688" s="163" t="s">
        <v>318</v>
      </c>
      <c r="B688" s="164" t="s">
        <v>193</v>
      </c>
      <c r="C688" s="183" t="s">
        <v>194</v>
      </c>
      <c r="D688" s="165"/>
      <c r="E688" s="166"/>
      <c r="F688" s="167"/>
      <c r="G688" s="167">
        <f>SUMIF(AG689:AG695,"&lt;&gt;NOR",G689:G695)</f>
        <v>0</v>
      </c>
      <c r="H688" s="167"/>
      <c r="I688" s="167">
        <f>SUM(I689:I695)</f>
        <v>0</v>
      </c>
      <c r="J688" s="167"/>
      <c r="K688" s="167">
        <f>SUM(K689:K695)</f>
        <v>0</v>
      </c>
      <c r="L688" s="167"/>
      <c r="M688" s="167">
        <f>SUM(M689:M695)</f>
        <v>0</v>
      </c>
      <c r="N688" s="166"/>
      <c r="O688" s="166">
        <f>SUM(O689:O695)</f>
        <v>0</v>
      </c>
      <c r="P688" s="166"/>
      <c r="Q688" s="166">
        <f>SUM(Q689:Q695)</f>
        <v>0</v>
      </c>
      <c r="R688" s="167"/>
      <c r="S688" s="167"/>
      <c r="T688" s="168"/>
      <c r="U688" s="162"/>
      <c r="V688" s="162">
        <f>SUM(V689:V695)</f>
        <v>0</v>
      </c>
      <c r="W688" s="162"/>
      <c r="X688" s="162"/>
      <c r="AG688" t="s">
        <v>319</v>
      </c>
    </row>
    <row r="689" spans="1:60" ht="22.5" outlineLevel="1" x14ac:dyDescent="0.2">
      <c r="A689" s="173">
        <v>114</v>
      </c>
      <c r="B689" s="174" t="s">
        <v>832</v>
      </c>
      <c r="C689" s="184" t="s">
        <v>833</v>
      </c>
      <c r="D689" s="175" t="s">
        <v>590</v>
      </c>
      <c r="E689" s="176">
        <v>2</v>
      </c>
      <c r="F689" s="177"/>
      <c r="G689" s="178">
        <f>ROUND(E689*F689,2)</f>
        <v>0</v>
      </c>
      <c r="H689" s="177"/>
      <c r="I689" s="178">
        <f>ROUND(E689*H689,2)</f>
        <v>0</v>
      </c>
      <c r="J689" s="177"/>
      <c r="K689" s="178">
        <f>ROUND(E689*J689,2)</f>
        <v>0</v>
      </c>
      <c r="L689" s="178">
        <v>21</v>
      </c>
      <c r="M689" s="178">
        <f>G689*(1+L689/100)</f>
        <v>0</v>
      </c>
      <c r="N689" s="176">
        <v>0</v>
      </c>
      <c r="O689" s="176">
        <f>ROUND(E689*N689,2)</f>
        <v>0</v>
      </c>
      <c r="P689" s="176">
        <v>0</v>
      </c>
      <c r="Q689" s="176">
        <f>ROUND(E689*P689,2)</f>
        <v>0</v>
      </c>
      <c r="R689" s="178"/>
      <c r="S689" s="178" t="s">
        <v>344</v>
      </c>
      <c r="T689" s="179" t="s">
        <v>324</v>
      </c>
      <c r="U689" s="158">
        <v>0</v>
      </c>
      <c r="V689" s="158">
        <f>ROUND(E689*U689,2)</f>
        <v>0</v>
      </c>
      <c r="W689" s="158"/>
      <c r="X689" s="158" t="s">
        <v>387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388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249"/>
      <c r="D690" s="250"/>
      <c r="E690" s="250"/>
      <c r="F690" s="250"/>
      <c r="G690" s="250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47"/>
      <c r="Z690" s="147"/>
      <c r="AA690" s="147"/>
      <c r="AB690" s="147"/>
      <c r="AC690" s="147"/>
      <c r="AD690" s="147"/>
      <c r="AE690" s="147"/>
      <c r="AF690" s="147"/>
      <c r="AG690" s="147" t="s">
        <v>329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2.5" outlineLevel="1" x14ac:dyDescent="0.2">
      <c r="A691" s="173">
        <v>115</v>
      </c>
      <c r="B691" s="174" t="s">
        <v>834</v>
      </c>
      <c r="C691" s="184" t="s">
        <v>835</v>
      </c>
      <c r="D691" s="175" t="s">
        <v>590</v>
      </c>
      <c r="E691" s="176">
        <v>1</v>
      </c>
      <c r="F691" s="177"/>
      <c r="G691" s="178">
        <f>ROUND(E691*F691,2)</f>
        <v>0</v>
      </c>
      <c r="H691" s="177"/>
      <c r="I691" s="178">
        <f>ROUND(E691*H691,2)</f>
        <v>0</v>
      </c>
      <c r="J691" s="177"/>
      <c r="K691" s="178">
        <f>ROUND(E691*J691,2)</f>
        <v>0</v>
      </c>
      <c r="L691" s="178">
        <v>21</v>
      </c>
      <c r="M691" s="178">
        <f>G691*(1+L691/100)</f>
        <v>0</v>
      </c>
      <c r="N691" s="176">
        <v>0</v>
      </c>
      <c r="O691" s="176">
        <f>ROUND(E691*N691,2)</f>
        <v>0</v>
      </c>
      <c r="P691" s="176">
        <v>0</v>
      </c>
      <c r="Q691" s="176">
        <f>ROUND(E691*P691,2)</f>
        <v>0</v>
      </c>
      <c r="R691" s="178"/>
      <c r="S691" s="178" t="s">
        <v>344</v>
      </c>
      <c r="T691" s="179" t="s">
        <v>324</v>
      </c>
      <c r="U691" s="158">
        <v>0</v>
      </c>
      <c r="V691" s="158">
        <f>ROUND(E691*U691,2)</f>
        <v>0</v>
      </c>
      <c r="W691" s="158"/>
      <c r="X691" s="158" t="s">
        <v>387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388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249"/>
      <c r="D692" s="250"/>
      <c r="E692" s="250"/>
      <c r="F692" s="250"/>
      <c r="G692" s="250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47"/>
      <c r="Z692" s="147"/>
      <c r="AA692" s="147"/>
      <c r="AB692" s="147"/>
      <c r="AC692" s="147"/>
      <c r="AD692" s="147"/>
      <c r="AE692" s="147"/>
      <c r="AF692" s="147"/>
      <c r="AG692" s="147" t="s">
        <v>329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>
        <v>116</v>
      </c>
      <c r="B693" s="155" t="s">
        <v>836</v>
      </c>
      <c r="C693" s="189" t="s">
        <v>837</v>
      </c>
      <c r="D693" s="156" t="s">
        <v>0</v>
      </c>
      <c r="E693" s="181"/>
      <c r="F693" s="159"/>
      <c r="G693" s="158">
        <f>ROUND(E693*F693,2)</f>
        <v>0</v>
      </c>
      <c r="H693" s="159"/>
      <c r="I693" s="158">
        <f>ROUND(E693*H693,2)</f>
        <v>0</v>
      </c>
      <c r="J693" s="159"/>
      <c r="K693" s="158">
        <f>ROUND(E693*J693,2)</f>
        <v>0</v>
      </c>
      <c r="L693" s="158">
        <v>21</v>
      </c>
      <c r="M693" s="158">
        <f>G693*(1+L693/100)</f>
        <v>0</v>
      </c>
      <c r="N693" s="157">
        <v>0</v>
      </c>
      <c r="O693" s="157">
        <f>ROUND(E693*N693,2)</f>
        <v>0</v>
      </c>
      <c r="P693" s="157">
        <v>0</v>
      </c>
      <c r="Q693" s="157">
        <f>ROUND(E693*P693,2)</f>
        <v>0</v>
      </c>
      <c r="R693" s="158" t="s">
        <v>838</v>
      </c>
      <c r="S693" s="158" t="s">
        <v>323</v>
      </c>
      <c r="T693" s="158" t="s">
        <v>399</v>
      </c>
      <c r="U693" s="158">
        <v>0</v>
      </c>
      <c r="V693" s="158">
        <f>ROUND(E693*U693,2)</f>
        <v>0</v>
      </c>
      <c r="W693" s="158"/>
      <c r="X693" s="158" t="s">
        <v>769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770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262" t="s">
        <v>801</v>
      </c>
      <c r="D694" s="263"/>
      <c r="E694" s="263"/>
      <c r="F694" s="263"/>
      <c r="G694" s="263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47"/>
      <c r="Z694" s="147"/>
      <c r="AA694" s="147"/>
      <c r="AB694" s="147"/>
      <c r="AC694" s="147"/>
      <c r="AD694" s="147"/>
      <c r="AE694" s="147"/>
      <c r="AF694" s="147"/>
      <c r="AG694" s="147" t="s">
        <v>401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245"/>
      <c r="D695" s="246"/>
      <c r="E695" s="246"/>
      <c r="F695" s="246"/>
      <c r="G695" s="246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47"/>
      <c r="Z695" s="147"/>
      <c r="AA695" s="147"/>
      <c r="AB695" s="147"/>
      <c r="AC695" s="147"/>
      <c r="AD695" s="147"/>
      <c r="AE695" s="147"/>
      <c r="AF695" s="147"/>
      <c r="AG695" s="147" t="s">
        <v>329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x14ac:dyDescent="0.2">
      <c r="A696" s="163" t="s">
        <v>318</v>
      </c>
      <c r="B696" s="164" t="s">
        <v>195</v>
      </c>
      <c r="C696" s="183" t="s">
        <v>196</v>
      </c>
      <c r="D696" s="165"/>
      <c r="E696" s="166"/>
      <c r="F696" s="167"/>
      <c r="G696" s="167">
        <f>SUMIF(AG697:AG704,"&lt;&gt;NOR",G697:G704)</f>
        <v>0</v>
      </c>
      <c r="H696" s="167"/>
      <c r="I696" s="167">
        <f>SUM(I697:I704)</f>
        <v>0</v>
      </c>
      <c r="J696" s="167"/>
      <c r="K696" s="167">
        <f>SUM(K697:K704)</f>
        <v>0</v>
      </c>
      <c r="L696" s="167"/>
      <c r="M696" s="167">
        <f>SUM(M697:M704)</f>
        <v>0</v>
      </c>
      <c r="N696" s="166"/>
      <c r="O696" s="166">
        <f>SUM(O697:O704)</f>
        <v>0</v>
      </c>
      <c r="P696" s="166"/>
      <c r="Q696" s="166">
        <f>SUM(Q697:Q704)</f>
        <v>0</v>
      </c>
      <c r="R696" s="167"/>
      <c r="S696" s="167"/>
      <c r="T696" s="168"/>
      <c r="U696" s="162"/>
      <c r="V696" s="162">
        <f>SUM(V697:V704)</f>
        <v>0</v>
      </c>
      <c r="W696" s="162"/>
      <c r="X696" s="162"/>
      <c r="AG696" t="s">
        <v>319</v>
      </c>
    </row>
    <row r="697" spans="1:60" outlineLevel="1" x14ac:dyDescent="0.2">
      <c r="A697" s="173">
        <v>117</v>
      </c>
      <c r="B697" s="174" t="s">
        <v>839</v>
      </c>
      <c r="C697" s="184" t="s">
        <v>840</v>
      </c>
      <c r="D697" s="175" t="s">
        <v>577</v>
      </c>
      <c r="E697" s="176">
        <v>1</v>
      </c>
      <c r="F697" s="177"/>
      <c r="G697" s="178">
        <f>ROUND(E697*F697,2)</f>
        <v>0</v>
      </c>
      <c r="H697" s="177"/>
      <c r="I697" s="178">
        <f>ROUND(E697*H697,2)</f>
        <v>0</v>
      </c>
      <c r="J697" s="177"/>
      <c r="K697" s="178">
        <f>ROUND(E697*J697,2)</f>
        <v>0</v>
      </c>
      <c r="L697" s="178">
        <v>21</v>
      </c>
      <c r="M697" s="178">
        <f>G697*(1+L697/100)</f>
        <v>0</v>
      </c>
      <c r="N697" s="176">
        <v>0</v>
      </c>
      <c r="O697" s="176">
        <f>ROUND(E697*N697,2)</f>
        <v>0</v>
      </c>
      <c r="P697" s="176">
        <v>0</v>
      </c>
      <c r="Q697" s="176">
        <f>ROUND(E697*P697,2)</f>
        <v>0</v>
      </c>
      <c r="R697" s="178"/>
      <c r="S697" s="178" t="s">
        <v>344</v>
      </c>
      <c r="T697" s="179" t="s">
        <v>324</v>
      </c>
      <c r="U697" s="158">
        <v>0</v>
      </c>
      <c r="V697" s="158">
        <f>ROUND(E697*U697,2)</f>
        <v>0</v>
      </c>
      <c r="W697" s="158"/>
      <c r="X697" s="158" t="s">
        <v>387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388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249"/>
      <c r="D698" s="250"/>
      <c r="E698" s="250"/>
      <c r="F698" s="250"/>
      <c r="G698" s="250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47"/>
      <c r="Z698" s="147"/>
      <c r="AA698" s="147"/>
      <c r="AB698" s="147"/>
      <c r="AC698" s="147"/>
      <c r="AD698" s="147"/>
      <c r="AE698" s="147"/>
      <c r="AF698" s="147"/>
      <c r="AG698" s="147" t="s">
        <v>329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73">
        <v>118</v>
      </c>
      <c r="B699" s="174" t="s">
        <v>841</v>
      </c>
      <c r="C699" s="184" t="s">
        <v>840</v>
      </c>
      <c r="D699" s="175" t="s">
        <v>577</v>
      </c>
      <c r="E699" s="176">
        <v>1</v>
      </c>
      <c r="F699" s="177"/>
      <c r="G699" s="178">
        <f>ROUND(E699*F699,2)</f>
        <v>0</v>
      </c>
      <c r="H699" s="177"/>
      <c r="I699" s="178">
        <f>ROUND(E699*H699,2)</f>
        <v>0</v>
      </c>
      <c r="J699" s="177"/>
      <c r="K699" s="178">
        <f>ROUND(E699*J699,2)</f>
        <v>0</v>
      </c>
      <c r="L699" s="178">
        <v>21</v>
      </c>
      <c r="M699" s="178">
        <f>G699*(1+L699/100)</f>
        <v>0</v>
      </c>
      <c r="N699" s="176">
        <v>0</v>
      </c>
      <c r="O699" s="176">
        <f>ROUND(E699*N699,2)</f>
        <v>0</v>
      </c>
      <c r="P699" s="176">
        <v>0</v>
      </c>
      <c r="Q699" s="176">
        <f>ROUND(E699*P699,2)</f>
        <v>0</v>
      </c>
      <c r="R699" s="178"/>
      <c r="S699" s="178" t="s">
        <v>344</v>
      </c>
      <c r="T699" s="179" t="s">
        <v>324</v>
      </c>
      <c r="U699" s="158">
        <v>0</v>
      </c>
      <c r="V699" s="158">
        <f>ROUND(E699*U699,2)</f>
        <v>0</v>
      </c>
      <c r="W699" s="158"/>
      <c r="X699" s="158" t="s">
        <v>387</v>
      </c>
      <c r="Y699" s="147"/>
      <c r="Z699" s="147"/>
      <c r="AA699" s="147"/>
      <c r="AB699" s="147"/>
      <c r="AC699" s="147"/>
      <c r="AD699" s="147"/>
      <c r="AE699" s="147"/>
      <c r="AF699" s="147"/>
      <c r="AG699" s="147" t="s">
        <v>388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54"/>
      <c r="B700" s="155"/>
      <c r="C700" s="249"/>
      <c r="D700" s="250"/>
      <c r="E700" s="250"/>
      <c r="F700" s="250"/>
      <c r="G700" s="250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47"/>
      <c r="Z700" s="147"/>
      <c r="AA700" s="147"/>
      <c r="AB700" s="147"/>
      <c r="AC700" s="147"/>
      <c r="AD700" s="147"/>
      <c r="AE700" s="147"/>
      <c r="AF700" s="147"/>
      <c r="AG700" s="147" t="s">
        <v>329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73">
        <v>119</v>
      </c>
      <c r="B701" s="174" t="s">
        <v>842</v>
      </c>
      <c r="C701" s="184" t="s">
        <v>843</v>
      </c>
      <c r="D701" s="175" t="s">
        <v>577</v>
      </c>
      <c r="E701" s="176">
        <v>1</v>
      </c>
      <c r="F701" s="177"/>
      <c r="G701" s="178">
        <f>ROUND(E701*F701,2)</f>
        <v>0</v>
      </c>
      <c r="H701" s="177"/>
      <c r="I701" s="178">
        <f>ROUND(E701*H701,2)</f>
        <v>0</v>
      </c>
      <c r="J701" s="177"/>
      <c r="K701" s="178">
        <f>ROUND(E701*J701,2)</f>
        <v>0</v>
      </c>
      <c r="L701" s="178">
        <v>21</v>
      </c>
      <c r="M701" s="178">
        <f>G701*(1+L701/100)</f>
        <v>0</v>
      </c>
      <c r="N701" s="176">
        <v>0</v>
      </c>
      <c r="O701" s="176">
        <f>ROUND(E701*N701,2)</f>
        <v>0</v>
      </c>
      <c r="P701" s="176">
        <v>0</v>
      </c>
      <c r="Q701" s="176">
        <f>ROUND(E701*P701,2)</f>
        <v>0</v>
      </c>
      <c r="R701" s="178"/>
      <c r="S701" s="178" t="s">
        <v>344</v>
      </c>
      <c r="T701" s="179" t="s">
        <v>324</v>
      </c>
      <c r="U701" s="158">
        <v>0</v>
      </c>
      <c r="V701" s="158">
        <f>ROUND(E701*U701,2)</f>
        <v>0</v>
      </c>
      <c r="W701" s="158"/>
      <c r="X701" s="158" t="s">
        <v>387</v>
      </c>
      <c r="Y701" s="147"/>
      <c r="Z701" s="147"/>
      <c r="AA701" s="147"/>
      <c r="AB701" s="147"/>
      <c r="AC701" s="147"/>
      <c r="AD701" s="147"/>
      <c r="AE701" s="147"/>
      <c r="AF701" s="147"/>
      <c r="AG701" s="147" t="s">
        <v>388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249"/>
      <c r="D702" s="250"/>
      <c r="E702" s="250"/>
      <c r="F702" s="250"/>
      <c r="G702" s="250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47"/>
      <c r="Z702" s="147"/>
      <c r="AA702" s="147"/>
      <c r="AB702" s="147"/>
      <c r="AC702" s="147"/>
      <c r="AD702" s="147"/>
      <c r="AE702" s="147"/>
      <c r="AF702" s="147"/>
      <c r="AG702" s="147" t="s">
        <v>329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73">
        <v>120</v>
      </c>
      <c r="B703" s="174" t="s">
        <v>844</v>
      </c>
      <c r="C703" s="184" t="s">
        <v>843</v>
      </c>
      <c r="D703" s="175" t="s">
        <v>577</v>
      </c>
      <c r="E703" s="176">
        <v>1</v>
      </c>
      <c r="F703" s="177"/>
      <c r="G703" s="178">
        <f>ROUND(E703*F703,2)</f>
        <v>0</v>
      </c>
      <c r="H703" s="177"/>
      <c r="I703" s="178">
        <f>ROUND(E703*H703,2)</f>
        <v>0</v>
      </c>
      <c r="J703" s="177"/>
      <c r="K703" s="178">
        <f>ROUND(E703*J703,2)</f>
        <v>0</v>
      </c>
      <c r="L703" s="178">
        <v>21</v>
      </c>
      <c r="M703" s="178">
        <f>G703*(1+L703/100)</f>
        <v>0</v>
      </c>
      <c r="N703" s="176">
        <v>0</v>
      </c>
      <c r="O703" s="176">
        <f>ROUND(E703*N703,2)</f>
        <v>0</v>
      </c>
      <c r="P703" s="176">
        <v>0</v>
      </c>
      <c r="Q703" s="176">
        <f>ROUND(E703*P703,2)</f>
        <v>0</v>
      </c>
      <c r="R703" s="178"/>
      <c r="S703" s="178" t="s">
        <v>344</v>
      </c>
      <c r="T703" s="179" t="s">
        <v>324</v>
      </c>
      <c r="U703" s="158">
        <v>0</v>
      </c>
      <c r="V703" s="158">
        <f>ROUND(E703*U703,2)</f>
        <v>0</v>
      </c>
      <c r="W703" s="158"/>
      <c r="X703" s="158" t="s">
        <v>387</v>
      </c>
      <c r="Y703" s="147"/>
      <c r="Z703" s="147"/>
      <c r="AA703" s="147"/>
      <c r="AB703" s="147"/>
      <c r="AC703" s="147"/>
      <c r="AD703" s="147"/>
      <c r="AE703" s="147"/>
      <c r="AF703" s="147"/>
      <c r="AG703" s="147" t="s">
        <v>388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249"/>
      <c r="D704" s="250"/>
      <c r="E704" s="250"/>
      <c r="F704" s="250"/>
      <c r="G704" s="250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47"/>
      <c r="Z704" s="147"/>
      <c r="AA704" s="147"/>
      <c r="AB704" s="147"/>
      <c r="AC704" s="147"/>
      <c r="AD704" s="147"/>
      <c r="AE704" s="147"/>
      <c r="AF704" s="147"/>
      <c r="AG704" s="147" t="s">
        <v>329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x14ac:dyDescent="0.2">
      <c r="A705" s="163" t="s">
        <v>318</v>
      </c>
      <c r="B705" s="164" t="s">
        <v>197</v>
      </c>
      <c r="C705" s="183" t="s">
        <v>199</v>
      </c>
      <c r="D705" s="165"/>
      <c r="E705" s="166"/>
      <c r="F705" s="167"/>
      <c r="G705" s="167">
        <f>SUMIF(AG706:AG728,"&lt;&gt;NOR",G706:G728)</f>
        <v>0</v>
      </c>
      <c r="H705" s="167"/>
      <c r="I705" s="167">
        <f>SUM(I706:I728)</f>
        <v>0</v>
      </c>
      <c r="J705" s="167"/>
      <c r="K705" s="167">
        <f>SUM(K706:K728)</f>
        <v>0</v>
      </c>
      <c r="L705" s="167"/>
      <c r="M705" s="167">
        <f>SUM(M706:M728)</f>
        <v>0</v>
      </c>
      <c r="N705" s="166"/>
      <c r="O705" s="166">
        <f>SUM(O706:O728)</f>
        <v>0</v>
      </c>
      <c r="P705" s="166"/>
      <c r="Q705" s="166">
        <f>SUM(Q706:Q728)</f>
        <v>0</v>
      </c>
      <c r="R705" s="167"/>
      <c r="S705" s="167"/>
      <c r="T705" s="168"/>
      <c r="U705" s="162"/>
      <c r="V705" s="162">
        <f>SUM(V706:V728)</f>
        <v>0</v>
      </c>
      <c r="W705" s="162"/>
      <c r="X705" s="162"/>
      <c r="AG705" t="s">
        <v>319</v>
      </c>
    </row>
    <row r="706" spans="1:60" ht="22.5" outlineLevel="1" x14ac:dyDescent="0.2">
      <c r="A706" s="173">
        <v>121</v>
      </c>
      <c r="B706" s="174" t="s">
        <v>845</v>
      </c>
      <c r="C706" s="184" t="s">
        <v>846</v>
      </c>
      <c r="D706" s="175" t="s">
        <v>577</v>
      </c>
      <c r="E706" s="176">
        <v>1</v>
      </c>
      <c r="F706" s="177"/>
      <c r="G706" s="178">
        <f>ROUND(E706*F706,2)</f>
        <v>0</v>
      </c>
      <c r="H706" s="177"/>
      <c r="I706" s="178">
        <f>ROUND(E706*H706,2)</f>
        <v>0</v>
      </c>
      <c r="J706" s="177"/>
      <c r="K706" s="178">
        <f>ROUND(E706*J706,2)</f>
        <v>0</v>
      </c>
      <c r="L706" s="178">
        <v>21</v>
      </c>
      <c r="M706" s="178">
        <f>G706*(1+L706/100)</f>
        <v>0</v>
      </c>
      <c r="N706" s="176">
        <v>0</v>
      </c>
      <c r="O706" s="176">
        <f>ROUND(E706*N706,2)</f>
        <v>0</v>
      </c>
      <c r="P706" s="176">
        <v>0</v>
      </c>
      <c r="Q706" s="176">
        <f>ROUND(E706*P706,2)</f>
        <v>0</v>
      </c>
      <c r="R706" s="178"/>
      <c r="S706" s="178" t="s">
        <v>344</v>
      </c>
      <c r="T706" s="179" t="s">
        <v>324</v>
      </c>
      <c r="U706" s="158">
        <v>0</v>
      </c>
      <c r="V706" s="158">
        <f>ROUND(E706*U706,2)</f>
        <v>0</v>
      </c>
      <c r="W706" s="158"/>
      <c r="X706" s="158" t="s">
        <v>387</v>
      </c>
      <c r="Y706" s="147"/>
      <c r="Z706" s="147"/>
      <c r="AA706" s="147"/>
      <c r="AB706" s="147"/>
      <c r="AC706" s="147"/>
      <c r="AD706" s="147"/>
      <c r="AE706" s="147"/>
      <c r="AF706" s="147"/>
      <c r="AG706" s="147" t="s">
        <v>388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249"/>
      <c r="D707" s="250"/>
      <c r="E707" s="250"/>
      <c r="F707" s="250"/>
      <c r="G707" s="250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47"/>
      <c r="Z707" s="147"/>
      <c r="AA707" s="147"/>
      <c r="AB707" s="147"/>
      <c r="AC707" s="147"/>
      <c r="AD707" s="147"/>
      <c r="AE707" s="147"/>
      <c r="AF707" s="147"/>
      <c r="AG707" s="147" t="s">
        <v>329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ht="22.5" outlineLevel="1" x14ac:dyDescent="0.2">
      <c r="A708" s="173">
        <v>122</v>
      </c>
      <c r="B708" s="174" t="s">
        <v>847</v>
      </c>
      <c r="C708" s="184" t="s">
        <v>848</v>
      </c>
      <c r="D708" s="175" t="s">
        <v>577</v>
      </c>
      <c r="E708" s="176">
        <v>2</v>
      </c>
      <c r="F708" s="177"/>
      <c r="G708" s="178">
        <f>ROUND(E708*F708,2)</f>
        <v>0</v>
      </c>
      <c r="H708" s="177"/>
      <c r="I708" s="178">
        <f>ROUND(E708*H708,2)</f>
        <v>0</v>
      </c>
      <c r="J708" s="177"/>
      <c r="K708" s="178">
        <f>ROUND(E708*J708,2)</f>
        <v>0</v>
      </c>
      <c r="L708" s="178">
        <v>21</v>
      </c>
      <c r="M708" s="178">
        <f>G708*(1+L708/100)</f>
        <v>0</v>
      </c>
      <c r="N708" s="176">
        <v>0</v>
      </c>
      <c r="O708" s="176">
        <f>ROUND(E708*N708,2)</f>
        <v>0</v>
      </c>
      <c r="P708" s="176">
        <v>0</v>
      </c>
      <c r="Q708" s="176">
        <f>ROUND(E708*P708,2)</f>
        <v>0</v>
      </c>
      <c r="R708" s="178"/>
      <c r="S708" s="178" t="s">
        <v>344</v>
      </c>
      <c r="T708" s="179" t="s">
        <v>324</v>
      </c>
      <c r="U708" s="158">
        <v>0</v>
      </c>
      <c r="V708" s="158">
        <f>ROUND(E708*U708,2)</f>
        <v>0</v>
      </c>
      <c r="W708" s="158"/>
      <c r="X708" s="158" t="s">
        <v>387</v>
      </c>
      <c r="Y708" s="147"/>
      <c r="Z708" s="147"/>
      <c r="AA708" s="147"/>
      <c r="AB708" s="147"/>
      <c r="AC708" s="147"/>
      <c r="AD708" s="147"/>
      <c r="AE708" s="147"/>
      <c r="AF708" s="147"/>
      <c r="AG708" s="147" t="s">
        <v>388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249"/>
      <c r="D709" s="250"/>
      <c r="E709" s="250"/>
      <c r="F709" s="250"/>
      <c r="G709" s="250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47"/>
      <c r="Z709" s="147"/>
      <c r="AA709" s="147"/>
      <c r="AB709" s="147"/>
      <c r="AC709" s="147"/>
      <c r="AD709" s="147"/>
      <c r="AE709" s="147"/>
      <c r="AF709" s="147"/>
      <c r="AG709" s="147" t="s">
        <v>329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ht="22.5" outlineLevel="1" x14ac:dyDescent="0.2">
      <c r="A710" s="173">
        <v>123</v>
      </c>
      <c r="B710" s="174" t="s">
        <v>849</v>
      </c>
      <c r="C710" s="184" t="s">
        <v>850</v>
      </c>
      <c r="D710" s="175" t="s">
        <v>851</v>
      </c>
      <c r="E710" s="176">
        <v>1</v>
      </c>
      <c r="F710" s="177"/>
      <c r="G710" s="178">
        <f>ROUND(E710*F710,2)</f>
        <v>0</v>
      </c>
      <c r="H710" s="177"/>
      <c r="I710" s="178">
        <f>ROUND(E710*H710,2)</f>
        <v>0</v>
      </c>
      <c r="J710" s="177"/>
      <c r="K710" s="178">
        <f>ROUND(E710*J710,2)</f>
        <v>0</v>
      </c>
      <c r="L710" s="178">
        <v>21</v>
      </c>
      <c r="M710" s="178">
        <f>G710*(1+L710/100)</f>
        <v>0</v>
      </c>
      <c r="N710" s="176">
        <v>0</v>
      </c>
      <c r="O710" s="176">
        <f>ROUND(E710*N710,2)</f>
        <v>0</v>
      </c>
      <c r="P710" s="176">
        <v>0</v>
      </c>
      <c r="Q710" s="176">
        <f>ROUND(E710*P710,2)</f>
        <v>0</v>
      </c>
      <c r="R710" s="178"/>
      <c r="S710" s="178" t="s">
        <v>344</v>
      </c>
      <c r="T710" s="179" t="s">
        <v>324</v>
      </c>
      <c r="U710" s="158">
        <v>0</v>
      </c>
      <c r="V710" s="158">
        <f>ROUND(E710*U710,2)</f>
        <v>0</v>
      </c>
      <c r="W710" s="158"/>
      <c r="X710" s="158" t="s">
        <v>387</v>
      </c>
      <c r="Y710" s="147"/>
      <c r="Z710" s="147"/>
      <c r="AA710" s="147"/>
      <c r="AB710" s="147"/>
      <c r="AC710" s="147"/>
      <c r="AD710" s="147"/>
      <c r="AE710" s="147"/>
      <c r="AF710" s="147"/>
      <c r="AG710" s="147" t="s">
        <v>388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249"/>
      <c r="D711" s="250"/>
      <c r="E711" s="250"/>
      <c r="F711" s="250"/>
      <c r="G711" s="250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47"/>
      <c r="Z711" s="147"/>
      <c r="AA711" s="147"/>
      <c r="AB711" s="147"/>
      <c r="AC711" s="147"/>
      <c r="AD711" s="147"/>
      <c r="AE711" s="147"/>
      <c r="AF711" s="147"/>
      <c r="AG711" s="147" t="s">
        <v>329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ht="22.5" outlineLevel="1" x14ac:dyDescent="0.2">
      <c r="A712" s="173">
        <v>124</v>
      </c>
      <c r="B712" s="174" t="s">
        <v>852</v>
      </c>
      <c r="C712" s="184" t="s">
        <v>853</v>
      </c>
      <c r="D712" s="175" t="s">
        <v>577</v>
      </c>
      <c r="E712" s="176">
        <v>1</v>
      </c>
      <c r="F712" s="177"/>
      <c r="G712" s="178">
        <f>ROUND(E712*F712,2)</f>
        <v>0</v>
      </c>
      <c r="H712" s="177"/>
      <c r="I712" s="178">
        <f>ROUND(E712*H712,2)</f>
        <v>0</v>
      </c>
      <c r="J712" s="177"/>
      <c r="K712" s="178">
        <f>ROUND(E712*J712,2)</f>
        <v>0</v>
      </c>
      <c r="L712" s="178">
        <v>21</v>
      </c>
      <c r="M712" s="178">
        <f>G712*(1+L712/100)</f>
        <v>0</v>
      </c>
      <c r="N712" s="176">
        <v>0</v>
      </c>
      <c r="O712" s="176">
        <f>ROUND(E712*N712,2)</f>
        <v>0</v>
      </c>
      <c r="P712" s="176">
        <v>0</v>
      </c>
      <c r="Q712" s="176">
        <f>ROUND(E712*P712,2)</f>
        <v>0</v>
      </c>
      <c r="R712" s="178"/>
      <c r="S712" s="178" t="s">
        <v>344</v>
      </c>
      <c r="T712" s="179" t="s">
        <v>324</v>
      </c>
      <c r="U712" s="158">
        <v>0</v>
      </c>
      <c r="V712" s="158">
        <f>ROUND(E712*U712,2)</f>
        <v>0</v>
      </c>
      <c r="W712" s="158"/>
      <c r="X712" s="158" t="s">
        <v>387</v>
      </c>
      <c r="Y712" s="147"/>
      <c r="Z712" s="147"/>
      <c r="AA712" s="147"/>
      <c r="AB712" s="147"/>
      <c r="AC712" s="147"/>
      <c r="AD712" s="147"/>
      <c r="AE712" s="147"/>
      <c r="AF712" s="147"/>
      <c r="AG712" s="147" t="s">
        <v>388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249"/>
      <c r="D713" s="250"/>
      <c r="E713" s="250"/>
      <c r="F713" s="250"/>
      <c r="G713" s="250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47"/>
      <c r="Z713" s="147"/>
      <c r="AA713" s="147"/>
      <c r="AB713" s="147"/>
      <c r="AC713" s="147"/>
      <c r="AD713" s="147"/>
      <c r="AE713" s="147"/>
      <c r="AF713" s="147"/>
      <c r="AG713" s="147" t="s">
        <v>329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ht="22.5" outlineLevel="1" x14ac:dyDescent="0.2">
      <c r="A714" s="173">
        <v>125</v>
      </c>
      <c r="B714" s="174" t="s">
        <v>854</v>
      </c>
      <c r="C714" s="184" t="s">
        <v>855</v>
      </c>
      <c r="D714" s="175" t="s">
        <v>577</v>
      </c>
      <c r="E714" s="176">
        <v>4</v>
      </c>
      <c r="F714" s="177"/>
      <c r="G714" s="178">
        <f>ROUND(E714*F714,2)</f>
        <v>0</v>
      </c>
      <c r="H714" s="177"/>
      <c r="I714" s="178">
        <f>ROUND(E714*H714,2)</f>
        <v>0</v>
      </c>
      <c r="J714" s="177"/>
      <c r="K714" s="178">
        <f>ROUND(E714*J714,2)</f>
        <v>0</v>
      </c>
      <c r="L714" s="178">
        <v>21</v>
      </c>
      <c r="M714" s="178">
        <f>G714*(1+L714/100)</f>
        <v>0</v>
      </c>
      <c r="N714" s="176">
        <v>0</v>
      </c>
      <c r="O714" s="176">
        <f>ROUND(E714*N714,2)</f>
        <v>0</v>
      </c>
      <c r="P714" s="176">
        <v>0</v>
      </c>
      <c r="Q714" s="176">
        <f>ROUND(E714*P714,2)</f>
        <v>0</v>
      </c>
      <c r="R714" s="178"/>
      <c r="S714" s="178" t="s">
        <v>344</v>
      </c>
      <c r="T714" s="179" t="s">
        <v>324</v>
      </c>
      <c r="U714" s="158">
        <v>0</v>
      </c>
      <c r="V714" s="158">
        <f>ROUND(E714*U714,2)</f>
        <v>0</v>
      </c>
      <c r="W714" s="158"/>
      <c r="X714" s="158" t="s">
        <v>387</v>
      </c>
      <c r="Y714" s="147"/>
      <c r="Z714" s="147"/>
      <c r="AA714" s="147"/>
      <c r="AB714" s="147"/>
      <c r="AC714" s="147"/>
      <c r="AD714" s="147"/>
      <c r="AE714" s="147"/>
      <c r="AF714" s="147"/>
      <c r="AG714" s="147" t="s">
        <v>388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249"/>
      <c r="D715" s="250"/>
      <c r="E715" s="250"/>
      <c r="F715" s="250"/>
      <c r="G715" s="250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47"/>
      <c r="Z715" s="147"/>
      <c r="AA715" s="147"/>
      <c r="AB715" s="147"/>
      <c r="AC715" s="147"/>
      <c r="AD715" s="147"/>
      <c r="AE715" s="147"/>
      <c r="AF715" s="147"/>
      <c r="AG715" s="147" t="s">
        <v>329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22.5" outlineLevel="1" x14ac:dyDescent="0.2">
      <c r="A716" s="173">
        <v>126</v>
      </c>
      <c r="B716" s="174" t="s">
        <v>856</v>
      </c>
      <c r="C716" s="184" t="s">
        <v>857</v>
      </c>
      <c r="D716" s="175" t="s">
        <v>577</v>
      </c>
      <c r="E716" s="176">
        <v>2</v>
      </c>
      <c r="F716" s="177"/>
      <c r="G716" s="178">
        <f>ROUND(E716*F716,2)</f>
        <v>0</v>
      </c>
      <c r="H716" s="177"/>
      <c r="I716" s="178">
        <f>ROUND(E716*H716,2)</f>
        <v>0</v>
      </c>
      <c r="J716" s="177"/>
      <c r="K716" s="178">
        <f>ROUND(E716*J716,2)</f>
        <v>0</v>
      </c>
      <c r="L716" s="178">
        <v>21</v>
      </c>
      <c r="M716" s="178">
        <f>G716*(1+L716/100)</f>
        <v>0</v>
      </c>
      <c r="N716" s="176">
        <v>0</v>
      </c>
      <c r="O716" s="176">
        <f>ROUND(E716*N716,2)</f>
        <v>0</v>
      </c>
      <c r="P716" s="176">
        <v>0</v>
      </c>
      <c r="Q716" s="176">
        <f>ROUND(E716*P716,2)</f>
        <v>0</v>
      </c>
      <c r="R716" s="178"/>
      <c r="S716" s="178" t="s">
        <v>344</v>
      </c>
      <c r="T716" s="179" t="s">
        <v>324</v>
      </c>
      <c r="U716" s="158">
        <v>0</v>
      </c>
      <c r="V716" s="158">
        <f>ROUND(E716*U716,2)</f>
        <v>0</v>
      </c>
      <c r="W716" s="158"/>
      <c r="X716" s="158" t="s">
        <v>387</v>
      </c>
      <c r="Y716" s="147"/>
      <c r="Z716" s="147"/>
      <c r="AA716" s="147"/>
      <c r="AB716" s="147"/>
      <c r="AC716" s="147"/>
      <c r="AD716" s="147"/>
      <c r="AE716" s="147"/>
      <c r="AF716" s="147"/>
      <c r="AG716" s="147" t="s">
        <v>388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249"/>
      <c r="D717" s="250"/>
      <c r="E717" s="250"/>
      <c r="F717" s="250"/>
      <c r="G717" s="250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47"/>
      <c r="Z717" s="147"/>
      <c r="AA717" s="147"/>
      <c r="AB717" s="147"/>
      <c r="AC717" s="147"/>
      <c r="AD717" s="147"/>
      <c r="AE717" s="147"/>
      <c r="AF717" s="147"/>
      <c r="AG717" s="147" t="s">
        <v>329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ht="22.5" outlineLevel="1" x14ac:dyDescent="0.2">
      <c r="A718" s="173">
        <v>127</v>
      </c>
      <c r="B718" s="174" t="s">
        <v>858</v>
      </c>
      <c r="C718" s="184" t="s">
        <v>859</v>
      </c>
      <c r="D718" s="175" t="s">
        <v>462</v>
      </c>
      <c r="E718" s="176">
        <v>12.574999999999999</v>
      </c>
      <c r="F718" s="177"/>
      <c r="G718" s="178">
        <f>ROUND(E718*F718,2)</f>
        <v>0</v>
      </c>
      <c r="H718" s="177"/>
      <c r="I718" s="178">
        <f>ROUND(E718*H718,2)</f>
        <v>0</v>
      </c>
      <c r="J718" s="177"/>
      <c r="K718" s="178">
        <f>ROUND(E718*J718,2)</f>
        <v>0</v>
      </c>
      <c r="L718" s="178">
        <v>21</v>
      </c>
      <c r="M718" s="178">
        <f>G718*(1+L718/100)</f>
        <v>0</v>
      </c>
      <c r="N718" s="176">
        <v>0</v>
      </c>
      <c r="O718" s="176">
        <f>ROUND(E718*N718,2)</f>
        <v>0</v>
      </c>
      <c r="P718" s="176">
        <v>0</v>
      </c>
      <c r="Q718" s="176">
        <f>ROUND(E718*P718,2)</f>
        <v>0</v>
      </c>
      <c r="R718" s="178"/>
      <c r="S718" s="178" t="s">
        <v>344</v>
      </c>
      <c r="T718" s="179" t="s">
        <v>324</v>
      </c>
      <c r="U718" s="158">
        <v>0</v>
      </c>
      <c r="V718" s="158">
        <f>ROUND(E718*U718,2)</f>
        <v>0</v>
      </c>
      <c r="W718" s="158"/>
      <c r="X718" s="158" t="s">
        <v>387</v>
      </c>
      <c r="Y718" s="147"/>
      <c r="Z718" s="147"/>
      <c r="AA718" s="147"/>
      <c r="AB718" s="147"/>
      <c r="AC718" s="147"/>
      <c r="AD718" s="147"/>
      <c r="AE718" s="147"/>
      <c r="AF718" s="147"/>
      <c r="AG718" s="147" t="s">
        <v>388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54"/>
      <c r="B719" s="155"/>
      <c r="C719" s="249"/>
      <c r="D719" s="250"/>
      <c r="E719" s="250"/>
      <c r="F719" s="250"/>
      <c r="G719" s="250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47"/>
      <c r="Z719" s="147"/>
      <c r="AA719" s="147"/>
      <c r="AB719" s="147"/>
      <c r="AC719" s="147"/>
      <c r="AD719" s="147"/>
      <c r="AE719" s="147"/>
      <c r="AF719" s="147"/>
      <c r="AG719" s="147" t="s">
        <v>329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2.5" outlineLevel="1" x14ac:dyDescent="0.2">
      <c r="A720" s="173">
        <v>128</v>
      </c>
      <c r="B720" s="174" t="s">
        <v>860</v>
      </c>
      <c r="C720" s="184" t="s">
        <v>861</v>
      </c>
      <c r="D720" s="175" t="s">
        <v>577</v>
      </c>
      <c r="E720" s="176">
        <v>2</v>
      </c>
      <c r="F720" s="177"/>
      <c r="G720" s="178">
        <f>ROUND(E720*F720,2)</f>
        <v>0</v>
      </c>
      <c r="H720" s="177"/>
      <c r="I720" s="178">
        <f>ROUND(E720*H720,2)</f>
        <v>0</v>
      </c>
      <c r="J720" s="177"/>
      <c r="K720" s="178">
        <f>ROUND(E720*J720,2)</f>
        <v>0</v>
      </c>
      <c r="L720" s="178">
        <v>21</v>
      </c>
      <c r="M720" s="178">
        <f>G720*(1+L720/100)</f>
        <v>0</v>
      </c>
      <c r="N720" s="176">
        <v>0</v>
      </c>
      <c r="O720" s="176">
        <f>ROUND(E720*N720,2)</f>
        <v>0</v>
      </c>
      <c r="P720" s="176">
        <v>0</v>
      </c>
      <c r="Q720" s="176">
        <f>ROUND(E720*P720,2)</f>
        <v>0</v>
      </c>
      <c r="R720" s="178"/>
      <c r="S720" s="178" t="s">
        <v>344</v>
      </c>
      <c r="T720" s="179" t="s">
        <v>324</v>
      </c>
      <c r="U720" s="158">
        <v>0</v>
      </c>
      <c r="V720" s="158">
        <f>ROUND(E720*U720,2)</f>
        <v>0</v>
      </c>
      <c r="W720" s="158"/>
      <c r="X720" s="158" t="s">
        <v>387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388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">
      <c r="A721" s="154"/>
      <c r="B721" s="155"/>
      <c r="C721" s="249"/>
      <c r="D721" s="250"/>
      <c r="E721" s="250"/>
      <c r="F721" s="250"/>
      <c r="G721" s="250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47"/>
      <c r="Z721" s="147"/>
      <c r="AA721" s="147"/>
      <c r="AB721" s="147"/>
      <c r="AC721" s="147"/>
      <c r="AD721" s="147"/>
      <c r="AE721" s="147"/>
      <c r="AF721" s="147"/>
      <c r="AG721" s="147" t="s">
        <v>329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ht="22.5" outlineLevel="1" x14ac:dyDescent="0.2">
      <c r="A722" s="173">
        <v>129</v>
      </c>
      <c r="B722" s="174" t="s">
        <v>862</v>
      </c>
      <c r="C722" s="184" t="s">
        <v>863</v>
      </c>
      <c r="D722" s="175" t="s">
        <v>577</v>
      </c>
      <c r="E722" s="176">
        <v>2</v>
      </c>
      <c r="F722" s="177"/>
      <c r="G722" s="178">
        <f>ROUND(E722*F722,2)</f>
        <v>0</v>
      </c>
      <c r="H722" s="177"/>
      <c r="I722" s="178">
        <f>ROUND(E722*H722,2)</f>
        <v>0</v>
      </c>
      <c r="J722" s="177"/>
      <c r="K722" s="178">
        <f>ROUND(E722*J722,2)</f>
        <v>0</v>
      </c>
      <c r="L722" s="178">
        <v>21</v>
      </c>
      <c r="M722" s="178">
        <f>G722*(1+L722/100)</f>
        <v>0</v>
      </c>
      <c r="N722" s="176">
        <v>0</v>
      </c>
      <c r="O722" s="176">
        <f>ROUND(E722*N722,2)</f>
        <v>0</v>
      </c>
      <c r="P722" s="176">
        <v>0</v>
      </c>
      <c r="Q722" s="176">
        <f>ROUND(E722*P722,2)</f>
        <v>0</v>
      </c>
      <c r="R722" s="178"/>
      <c r="S722" s="178" t="s">
        <v>344</v>
      </c>
      <c r="T722" s="179" t="s">
        <v>324</v>
      </c>
      <c r="U722" s="158">
        <v>0</v>
      </c>
      <c r="V722" s="158">
        <f>ROUND(E722*U722,2)</f>
        <v>0</v>
      </c>
      <c r="W722" s="158"/>
      <c r="X722" s="158" t="s">
        <v>387</v>
      </c>
      <c r="Y722" s="147"/>
      <c r="Z722" s="147"/>
      <c r="AA722" s="147"/>
      <c r="AB722" s="147"/>
      <c r="AC722" s="147"/>
      <c r="AD722" s="147"/>
      <c r="AE722" s="147"/>
      <c r="AF722" s="147"/>
      <c r="AG722" s="147" t="s">
        <v>388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249"/>
      <c r="D723" s="250"/>
      <c r="E723" s="250"/>
      <c r="F723" s="250"/>
      <c r="G723" s="250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47"/>
      <c r="Z723" s="147"/>
      <c r="AA723" s="147"/>
      <c r="AB723" s="147"/>
      <c r="AC723" s="147"/>
      <c r="AD723" s="147"/>
      <c r="AE723" s="147"/>
      <c r="AF723" s="147"/>
      <c r="AG723" s="147" t="s">
        <v>329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ht="22.5" outlineLevel="1" x14ac:dyDescent="0.2">
      <c r="A724" s="173">
        <v>130</v>
      </c>
      <c r="B724" s="174" t="s">
        <v>864</v>
      </c>
      <c r="C724" s="184" t="s">
        <v>865</v>
      </c>
      <c r="D724" s="175" t="s">
        <v>866</v>
      </c>
      <c r="E724" s="176">
        <v>0.9</v>
      </c>
      <c r="F724" s="177"/>
      <c r="G724" s="178">
        <f>ROUND(E724*F724,2)</f>
        <v>0</v>
      </c>
      <c r="H724" s="177"/>
      <c r="I724" s="178">
        <f>ROUND(E724*H724,2)</f>
        <v>0</v>
      </c>
      <c r="J724" s="177"/>
      <c r="K724" s="178">
        <f>ROUND(E724*J724,2)</f>
        <v>0</v>
      </c>
      <c r="L724" s="178">
        <v>21</v>
      </c>
      <c r="M724" s="178">
        <f>G724*(1+L724/100)</f>
        <v>0</v>
      </c>
      <c r="N724" s="176">
        <v>0</v>
      </c>
      <c r="O724" s="176">
        <f>ROUND(E724*N724,2)</f>
        <v>0</v>
      </c>
      <c r="P724" s="176">
        <v>0</v>
      </c>
      <c r="Q724" s="176">
        <f>ROUND(E724*P724,2)</f>
        <v>0</v>
      </c>
      <c r="R724" s="178"/>
      <c r="S724" s="178" t="s">
        <v>344</v>
      </c>
      <c r="T724" s="179" t="s">
        <v>324</v>
      </c>
      <c r="U724" s="158">
        <v>0</v>
      </c>
      <c r="V724" s="158">
        <f>ROUND(E724*U724,2)</f>
        <v>0</v>
      </c>
      <c r="W724" s="158"/>
      <c r="X724" s="158" t="s">
        <v>387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388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249"/>
      <c r="D725" s="250"/>
      <c r="E725" s="250"/>
      <c r="F725" s="250"/>
      <c r="G725" s="250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47"/>
      <c r="Z725" s="147"/>
      <c r="AA725" s="147"/>
      <c r="AB725" s="147"/>
      <c r="AC725" s="147"/>
      <c r="AD725" s="147"/>
      <c r="AE725" s="147"/>
      <c r="AF725" s="147"/>
      <c r="AG725" s="147" t="s">
        <v>329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>
        <v>131</v>
      </c>
      <c r="B726" s="155" t="s">
        <v>867</v>
      </c>
      <c r="C726" s="189" t="s">
        <v>868</v>
      </c>
      <c r="D726" s="156" t="s">
        <v>0</v>
      </c>
      <c r="E726" s="181"/>
      <c r="F726" s="159"/>
      <c r="G726" s="158">
        <f>ROUND(E726*F726,2)</f>
        <v>0</v>
      </c>
      <c r="H726" s="159"/>
      <c r="I726" s="158">
        <f>ROUND(E726*H726,2)</f>
        <v>0</v>
      </c>
      <c r="J726" s="159"/>
      <c r="K726" s="158">
        <f>ROUND(E726*J726,2)</f>
        <v>0</v>
      </c>
      <c r="L726" s="158">
        <v>21</v>
      </c>
      <c r="M726" s="158">
        <f>G726*(1+L726/100)</f>
        <v>0</v>
      </c>
      <c r="N726" s="157">
        <v>0</v>
      </c>
      <c r="O726" s="157">
        <f>ROUND(E726*N726,2)</f>
        <v>0</v>
      </c>
      <c r="P726" s="157">
        <v>0</v>
      </c>
      <c r="Q726" s="157">
        <f>ROUND(E726*P726,2)</f>
        <v>0</v>
      </c>
      <c r="R726" s="158" t="s">
        <v>706</v>
      </c>
      <c r="S726" s="158" t="s">
        <v>323</v>
      </c>
      <c r="T726" s="158" t="s">
        <v>399</v>
      </c>
      <c r="U726" s="158">
        <v>0</v>
      </c>
      <c r="V726" s="158">
        <f>ROUND(E726*U726,2)</f>
        <v>0</v>
      </c>
      <c r="W726" s="158"/>
      <c r="X726" s="158" t="s">
        <v>769</v>
      </c>
      <c r="Y726" s="147"/>
      <c r="Z726" s="147"/>
      <c r="AA726" s="147"/>
      <c r="AB726" s="147"/>
      <c r="AC726" s="147"/>
      <c r="AD726" s="147"/>
      <c r="AE726" s="147"/>
      <c r="AF726" s="147"/>
      <c r="AG726" s="147" t="s">
        <v>770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54"/>
      <c r="B727" s="155"/>
      <c r="C727" s="262" t="s">
        <v>801</v>
      </c>
      <c r="D727" s="263"/>
      <c r="E727" s="263"/>
      <c r="F727" s="263"/>
      <c r="G727" s="263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47"/>
      <c r="Z727" s="147"/>
      <c r="AA727" s="147"/>
      <c r="AB727" s="147"/>
      <c r="AC727" s="147"/>
      <c r="AD727" s="147"/>
      <c r="AE727" s="147"/>
      <c r="AF727" s="147"/>
      <c r="AG727" s="147" t="s">
        <v>401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54"/>
      <c r="B728" s="155"/>
      <c r="C728" s="245"/>
      <c r="D728" s="246"/>
      <c r="E728" s="246"/>
      <c r="F728" s="246"/>
      <c r="G728" s="246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47"/>
      <c r="Z728" s="147"/>
      <c r="AA728" s="147"/>
      <c r="AB728" s="147"/>
      <c r="AC728" s="147"/>
      <c r="AD728" s="147"/>
      <c r="AE728" s="147"/>
      <c r="AF728" s="147"/>
      <c r="AG728" s="147" t="s">
        <v>329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x14ac:dyDescent="0.2">
      <c r="A729" s="163" t="s">
        <v>318</v>
      </c>
      <c r="B729" s="164" t="s">
        <v>200</v>
      </c>
      <c r="C729" s="183" t="s">
        <v>201</v>
      </c>
      <c r="D729" s="165"/>
      <c r="E729" s="166"/>
      <c r="F729" s="167"/>
      <c r="G729" s="167">
        <f>SUMIF(AG730:AG743,"&lt;&gt;NOR",G730:G743)</f>
        <v>0</v>
      </c>
      <c r="H729" s="167"/>
      <c r="I729" s="167">
        <f>SUM(I730:I743)</f>
        <v>0</v>
      </c>
      <c r="J729" s="167"/>
      <c r="K729" s="167">
        <f>SUM(K730:K743)</f>
        <v>0</v>
      </c>
      <c r="L729" s="167"/>
      <c r="M729" s="167">
        <f>SUM(M730:M743)</f>
        <v>0</v>
      </c>
      <c r="N729" s="166"/>
      <c r="O729" s="166">
        <f>SUM(O730:O743)</f>
        <v>0</v>
      </c>
      <c r="P729" s="166"/>
      <c r="Q729" s="166">
        <f>SUM(Q730:Q743)</f>
        <v>0</v>
      </c>
      <c r="R729" s="167"/>
      <c r="S729" s="167"/>
      <c r="T729" s="168"/>
      <c r="U729" s="162"/>
      <c r="V729" s="162">
        <f>SUM(V730:V743)</f>
        <v>19.73</v>
      </c>
      <c r="W729" s="162"/>
      <c r="X729" s="162"/>
      <c r="AG729" t="s">
        <v>319</v>
      </c>
    </row>
    <row r="730" spans="1:60" ht="33.75" outlineLevel="1" x14ac:dyDescent="0.2">
      <c r="A730" s="173">
        <v>132</v>
      </c>
      <c r="B730" s="174" t="s">
        <v>869</v>
      </c>
      <c r="C730" s="184" t="s">
        <v>870</v>
      </c>
      <c r="D730" s="175" t="s">
        <v>397</v>
      </c>
      <c r="E730" s="176">
        <v>22.68</v>
      </c>
      <c r="F730" s="177"/>
      <c r="G730" s="178">
        <f>ROUND(E730*F730,2)</f>
        <v>0</v>
      </c>
      <c r="H730" s="177"/>
      <c r="I730" s="178">
        <f>ROUND(E730*H730,2)</f>
        <v>0</v>
      </c>
      <c r="J730" s="177"/>
      <c r="K730" s="178">
        <f>ROUND(E730*J730,2)</f>
        <v>0</v>
      </c>
      <c r="L730" s="178">
        <v>21</v>
      </c>
      <c r="M730" s="178">
        <f>G730*(1+L730/100)</f>
        <v>0</v>
      </c>
      <c r="N730" s="176">
        <v>6.0000000000000002E-5</v>
      </c>
      <c r="O730" s="176">
        <f>ROUND(E730*N730,2)</f>
        <v>0</v>
      </c>
      <c r="P730" s="176">
        <v>0</v>
      </c>
      <c r="Q730" s="176">
        <f>ROUND(E730*P730,2)</f>
        <v>0</v>
      </c>
      <c r="R730" s="178" t="s">
        <v>706</v>
      </c>
      <c r="S730" s="178" t="s">
        <v>323</v>
      </c>
      <c r="T730" s="179" t="s">
        <v>399</v>
      </c>
      <c r="U730" s="158">
        <v>0.87</v>
      </c>
      <c r="V730" s="158">
        <f>ROUND(E730*U730,2)</f>
        <v>19.73</v>
      </c>
      <c r="W730" s="158"/>
      <c r="X730" s="158" t="s">
        <v>387</v>
      </c>
      <c r="Y730" s="147"/>
      <c r="Z730" s="147"/>
      <c r="AA730" s="147"/>
      <c r="AB730" s="147"/>
      <c r="AC730" s="147"/>
      <c r="AD730" s="147"/>
      <c r="AE730" s="147"/>
      <c r="AF730" s="147"/>
      <c r="AG730" s="147" t="s">
        <v>547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54"/>
      <c r="B731" s="155"/>
      <c r="C731" s="185" t="s">
        <v>871</v>
      </c>
      <c r="D731" s="160"/>
      <c r="E731" s="161"/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47"/>
      <c r="Z731" s="147"/>
      <c r="AA731" s="147"/>
      <c r="AB731" s="147"/>
      <c r="AC731" s="147"/>
      <c r="AD731" s="147"/>
      <c r="AE731" s="147"/>
      <c r="AF731" s="147"/>
      <c r="AG731" s="147" t="s">
        <v>382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185" t="s">
        <v>420</v>
      </c>
      <c r="D732" s="160"/>
      <c r="E732" s="161"/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47"/>
      <c r="Z732" s="147"/>
      <c r="AA732" s="147"/>
      <c r="AB732" s="147"/>
      <c r="AC732" s="147"/>
      <c r="AD732" s="147"/>
      <c r="AE732" s="147"/>
      <c r="AF732" s="147"/>
      <c r="AG732" s="147" t="s">
        <v>382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54"/>
      <c r="B733" s="155"/>
      <c r="C733" s="185" t="s">
        <v>422</v>
      </c>
      <c r="D733" s="160"/>
      <c r="E733" s="161"/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47"/>
      <c r="Z733" s="147"/>
      <c r="AA733" s="147"/>
      <c r="AB733" s="147"/>
      <c r="AC733" s="147"/>
      <c r="AD733" s="147"/>
      <c r="AE733" s="147"/>
      <c r="AF733" s="147"/>
      <c r="AG733" s="147" t="s">
        <v>382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185" t="s">
        <v>872</v>
      </c>
      <c r="D734" s="160"/>
      <c r="E734" s="161">
        <v>22.68</v>
      </c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47"/>
      <c r="Z734" s="147"/>
      <c r="AA734" s="147"/>
      <c r="AB734" s="147"/>
      <c r="AC734" s="147"/>
      <c r="AD734" s="147"/>
      <c r="AE734" s="147"/>
      <c r="AF734" s="147"/>
      <c r="AG734" s="147" t="s">
        <v>382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245"/>
      <c r="D735" s="246"/>
      <c r="E735" s="246"/>
      <c r="F735" s="246"/>
      <c r="G735" s="246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47"/>
      <c r="Z735" s="147"/>
      <c r="AA735" s="147"/>
      <c r="AB735" s="147"/>
      <c r="AC735" s="147"/>
      <c r="AD735" s="147"/>
      <c r="AE735" s="147"/>
      <c r="AF735" s="147"/>
      <c r="AG735" s="147" t="s">
        <v>329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73">
        <v>133</v>
      </c>
      <c r="B736" s="174" t="s">
        <v>873</v>
      </c>
      <c r="C736" s="184" t="s">
        <v>874</v>
      </c>
      <c r="D736" s="175" t="s">
        <v>397</v>
      </c>
      <c r="E736" s="176">
        <v>26.082000000000001</v>
      </c>
      <c r="F736" s="177"/>
      <c r="G736" s="178">
        <f>ROUND(E736*F736,2)</f>
        <v>0</v>
      </c>
      <c r="H736" s="177"/>
      <c r="I736" s="178">
        <f>ROUND(E736*H736,2)</f>
        <v>0</v>
      </c>
      <c r="J736" s="177"/>
      <c r="K736" s="178">
        <f>ROUND(E736*J736,2)</f>
        <v>0</v>
      </c>
      <c r="L736" s="178">
        <v>21</v>
      </c>
      <c r="M736" s="178">
        <f>G736*(1+L736/100)</f>
        <v>0</v>
      </c>
      <c r="N736" s="176">
        <v>0</v>
      </c>
      <c r="O736" s="176">
        <f>ROUND(E736*N736,2)</f>
        <v>0</v>
      </c>
      <c r="P736" s="176">
        <v>0</v>
      </c>
      <c r="Q736" s="176">
        <f>ROUND(E736*P736,2)</f>
        <v>0</v>
      </c>
      <c r="R736" s="178"/>
      <c r="S736" s="178" t="s">
        <v>344</v>
      </c>
      <c r="T736" s="179" t="s">
        <v>324</v>
      </c>
      <c r="U736" s="158">
        <v>0</v>
      </c>
      <c r="V736" s="158">
        <f>ROUND(E736*U736,2)</f>
        <v>0</v>
      </c>
      <c r="W736" s="158"/>
      <c r="X736" s="158" t="s">
        <v>387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547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54"/>
      <c r="B737" s="155"/>
      <c r="C737" s="185" t="s">
        <v>420</v>
      </c>
      <c r="D737" s="160"/>
      <c r="E737" s="161"/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47"/>
      <c r="Z737" s="147"/>
      <c r="AA737" s="147"/>
      <c r="AB737" s="147"/>
      <c r="AC737" s="147"/>
      <c r="AD737" s="147"/>
      <c r="AE737" s="147"/>
      <c r="AF737" s="147"/>
      <c r="AG737" s="147" t="s">
        <v>382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85" t="s">
        <v>422</v>
      </c>
      <c r="D738" s="160"/>
      <c r="E738" s="161"/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47"/>
      <c r="Z738" s="147"/>
      <c r="AA738" s="147"/>
      <c r="AB738" s="147"/>
      <c r="AC738" s="147"/>
      <c r="AD738" s="147"/>
      <c r="AE738" s="147"/>
      <c r="AF738" s="147"/>
      <c r="AG738" s="147" t="s">
        <v>382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54"/>
      <c r="B739" s="155"/>
      <c r="C739" s="185" t="s">
        <v>875</v>
      </c>
      <c r="D739" s="160"/>
      <c r="E739" s="161">
        <v>26.082000000000001</v>
      </c>
      <c r="F739" s="158"/>
      <c r="G739" s="158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47"/>
      <c r="Z739" s="147"/>
      <c r="AA739" s="147"/>
      <c r="AB739" s="147"/>
      <c r="AC739" s="147"/>
      <c r="AD739" s="147"/>
      <c r="AE739" s="147"/>
      <c r="AF739" s="147"/>
      <c r="AG739" s="147" t="s">
        <v>382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154"/>
      <c r="B740" s="155"/>
      <c r="C740" s="245"/>
      <c r="D740" s="246"/>
      <c r="E740" s="246"/>
      <c r="F740" s="246"/>
      <c r="G740" s="246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47"/>
      <c r="Z740" s="147"/>
      <c r="AA740" s="147"/>
      <c r="AB740" s="147"/>
      <c r="AC740" s="147"/>
      <c r="AD740" s="147"/>
      <c r="AE740" s="147"/>
      <c r="AF740" s="147"/>
      <c r="AG740" s="147" t="s">
        <v>329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">
      <c r="A741" s="154">
        <v>134</v>
      </c>
      <c r="B741" s="155" t="s">
        <v>867</v>
      </c>
      <c r="C741" s="189" t="s">
        <v>868</v>
      </c>
      <c r="D741" s="156" t="s">
        <v>0</v>
      </c>
      <c r="E741" s="181"/>
      <c r="F741" s="159"/>
      <c r="G741" s="158">
        <f>ROUND(E741*F741,2)</f>
        <v>0</v>
      </c>
      <c r="H741" s="159"/>
      <c r="I741" s="158">
        <f>ROUND(E741*H741,2)</f>
        <v>0</v>
      </c>
      <c r="J741" s="159"/>
      <c r="K741" s="158">
        <f>ROUND(E741*J741,2)</f>
        <v>0</v>
      </c>
      <c r="L741" s="158">
        <v>21</v>
      </c>
      <c r="M741" s="158">
        <f>G741*(1+L741/100)</f>
        <v>0</v>
      </c>
      <c r="N741" s="157">
        <v>0</v>
      </c>
      <c r="O741" s="157">
        <f>ROUND(E741*N741,2)</f>
        <v>0</v>
      </c>
      <c r="P741" s="157">
        <v>0</v>
      </c>
      <c r="Q741" s="157">
        <f>ROUND(E741*P741,2)</f>
        <v>0</v>
      </c>
      <c r="R741" s="158" t="s">
        <v>706</v>
      </c>
      <c r="S741" s="158" t="s">
        <v>323</v>
      </c>
      <c r="T741" s="158" t="s">
        <v>399</v>
      </c>
      <c r="U741" s="158">
        <v>0</v>
      </c>
      <c r="V741" s="158">
        <f>ROUND(E741*U741,2)</f>
        <v>0</v>
      </c>
      <c r="W741" s="158"/>
      <c r="X741" s="158" t="s">
        <v>769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770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262" t="s">
        <v>801</v>
      </c>
      <c r="D742" s="263"/>
      <c r="E742" s="263"/>
      <c r="F742" s="263"/>
      <c r="G742" s="263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47"/>
      <c r="Z742" s="147"/>
      <c r="AA742" s="147"/>
      <c r="AB742" s="147"/>
      <c r="AC742" s="147"/>
      <c r="AD742" s="147"/>
      <c r="AE742" s="147"/>
      <c r="AF742" s="147"/>
      <c r="AG742" s="147" t="s">
        <v>401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245"/>
      <c r="D743" s="246"/>
      <c r="E743" s="246"/>
      <c r="F743" s="246"/>
      <c r="G743" s="246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47"/>
      <c r="Z743" s="147"/>
      <c r="AA743" s="147"/>
      <c r="AB743" s="147"/>
      <c r="AC743" s="147"/>
      <c r="AD743" s="147"/>
      <c r="AE743" s="147"/>
      <c r="AF743" s="147"/>
      <c r="AG743" s="147" t="s">
        <v>329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x14ac:dyDescent="0.2">
      <c r="A744" s="163" t="s">
        <v>318</v>
      </c>
      <c r="B744" s="164" t="s">
        <v>202</v>
      </c>
      <c r="C744" s="183" t="s">
        <v>203</v>
      </c>
      <c r="D744" s="165"/>
      <c r="E744" s="166"/>
      <c r="F744" s="167"/>
      <c r="G744" s="167">
        <f>SUMIF(AG745:AG748,"&lt;&gt;NOR",G745:G748)</f>
        <v>0</v>
      </c>
      <c r="H744" s="167"/>
      <c r="I744" s="167">
        <f>SUM(I745:I748)</f>
        <v>0</v>
      </c>
      <c r="J744" s="167"/>
      <c r="K744" s="167">
        <f>SUM(K745:K748)</f>
        <v>0</v>
      </c>
      <c r="L744" s="167"/>
      <c r="M744" s="167">
        <f>SUM(M745:M748)</f>
        <v>0</v>
      </c>
      <c r="N744" s="166"/>
      <c r="O744" s="166">
        <f>SUM(O745:O748)</f>
        <v>0</v>
      </c>
      <c r="P744" s="166"/>
      <c r="Q744" s="166">
        <f>SUM(Q745:Q748)</f>
        <v>0</v>
      </c>
      <c r="R744" s="167"/>
      <c r="S744" s="167"/>
      <c r="T744" s="168"/>
      <c r="U744" s="162"/>
      <c r="V744" s="162">
        <f>SUM(V745:V748)</f>
        <v>0</v>
      </c>
      <c r="W744" s="162"/>
      <c r="X744" s="162"/>
      <c r="AG744" t="s">
        <v>319</v>
      </c>
    </row>
    <row r="745" spans="1:60" ht="22.5" outlineLevel="1" x14ac:dyDescent="0.2">
      <c r="A745" s="173">
        <v>135</v>
      </c>
      <c r="B745" s="174" t="s">
        <v>876</v>
      </c>
      <c r="C745" s="184" t="s">
        <v>877</v>
      </c>
      <c r="D745" s="175" t="s">
        <v>590</v>
      </c>
      <c r="E745" s="176">
        <v>2</v>
      </c>
      <c r="F745" s="177"/>
      <c r="G745" s="178">
        <f>ROUND(E745*F745,2)</f>
        <v>0</v>
      </c>
      <c r="H745" s="177"/>
      <c r="I745" s="178">
        <f>ROUND(E745*H745,2)</f>
        <v>0</v>
      </c>
      <c r="J745" s="177"/>
      <c r="K745" s="178">
        <f>ROUND(E745*J745,2)</f>
        <v>0</v>
      </c>
      <c r="L745" s="178">
        <v>21</v>
      </c>
      <c r="M745" s="178">
        <f>G745*(1+L745/100)</f>
        <v>0</v>
      </c>
      <c r="N745" s="176">
        <v>0</v>
      </c>
      <c r="O745" s="176">
        <f>ROUND(E745*N745,2)</f>
        <v>0</v>
      </c>
      <c r="P745" s="176">
        <v>0</v>
      </c>
      <c r="Q745" s="176">
        <f>ROUND(E745*P745,2)</f>
        <v>0</v>
      </c>
      <c r="R745" s="178"/>
      <c r="S745" s="178" t="s">
        <v>344</v>
      </c>
      <c r="T745" s="179" t="s">
        <v>324</v>
      </c>
      <c r="U745" s="158">
        <v>0</v>
      </c>
      <c r="V745" s="158">
        <f>ROUND(E745*U745,2)</f>
        <v>0</v>
      </c>
      <c r="W745" s="158"/>
      <c r="X745" s="158" t="s">
        <v>387</v>
      </c>
      <c r="Y745" s="147"/>
      <c r="Z745" s="147"/>
      <c r="AA745" s="147"/>
      <c r="AB745" s="147"/>
      <c r="AC745" s="147"/>
      <c r="AD745" s="147"/>
      <c r="AE745" s="147"/>
      <c r="AF745" s="147"/>
      <c r="AG745" s="147" t="s">
        <v>388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54"/>
      <c r="B746" s="155"/>
      <c r="C746" s="249"/>
      <c r="D746" s="250"/>
      <c r="E746" s="250"/>
      <c r="F746" s="250"/>
      <c r="G746" s="250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47"/>
      <c r="Z746" s="147"/>
      <c r="AA746" s="147"/>
      <c r="AB746" s="147"/>
      <c r="AC746" s="147"/>
      <c r="AD746" s="147"/>
      <c r="AE746" s="147"/>
      <c r="AF746" s="147"/>
      <c r="AG746" s="147" t="s">
        <v>329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2.5" outlineLevel="1" x14ac:dyDescent="0.2">
      <c r="A747" s="173">
        <v>136</v>
      </c>
      <c r="B747" s="174" t="s">
        <v>878</v>
      </c>
      <c r="C747" s="184" t="s">
        <v>879</v>
      </c>
      <c r="D747" s="175" t="s">
        <v>590</v>
      </c>
      <c r="E747" s="176">
        <v>1</v>
      </c>
      <c r="F747" s="177"/>
      <c r="G747" s="178">
        <f>ROUND(E747*F747,2)</f>
        <v>0</v>
      </c>
      <c r="H747" s="177"/>
      <c r="I747" s="178">
        <f>ROUND(E747*H747,2)</f>
        <v>0</v>
      </c>
      <c r="J747" s="177"/>
      <c r="K747" s="178">
        <f>ROUND(E747*J747,2)</f>
        <v>0</v>
      </c>
      <c r="L747" s="178">
        <v>21</v>
      </c>
      <c r="M747" s="178">
        <f>G747*(1+L747/100)</f>
        <v>0</v>
      </c>
      <c r="N747" s="176">
        <v>0</v>
      </c>
      <c r="O747" s="176">
        <f>ROUND(E747*N747,2)</f>
        <v>0</v>
      </c>
      <c r="P747" s="176">
        <v>0</v>
      </c>
      <c r="Q747" s="176">
        <f>ROUND(E747*P747,2)</f>
        <v>0</v>
      </c>
      <c r="R747" s="178"/>
      <c r="S747" s="178" t="s">
        <v>344</v>
      </c>
      <c r="T747" s="179" t="s">
        <v>324</v>
      </c>
      <c r="U747" s="158">
        <v>0</v>
      </c>
      <c r="V747" s="158">
        <f>ROUND(E747*U747,2)</f>
        <v>0</v>
      </c>
      <c r="W747" s="158"/>
      <c r="X747" s="158" t="s">
        <v>387</v>
      </c>
      <c r="Y747" s="147"/>
      <c r="Z747" s="147"/>
      <c r="AA747" s="147"/>
      <c r="AB747" s="147"/>
      <c r="AC747" s="147"/>
      <c r="AD747" s="147"/>
      <c r="AE747" s="147"/>
      <c r="AF747" s="147"/>
      <c r="AG747" s="147" t="s">
        <v>388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54"/>
      <c r="B748" s="155"/>
      <c r="C748" s="249"/>
      <c r="D748" s="250"/>
      <c r="E748" s="250"/>
      <c r="F748" s="250"/>
      <c r="G748" s="250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47"/>
      <c r="Z748" s="147"/>
      <c r="AA748" s="147"/>
      <c r="AB748" s="147"/>
      <c r="AC748" s="147"/>
      <c r="AD748" s="147"/>
      <c r="AE748" s="147"/>
      <c r="AF748" s="147"/>
      <c r="AG748" s="147" t="s">
        <v>329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x14ac:dyDescent="0.2">
      <c r="A749" s="163" t="s">
        <v>318</v>
      </c>
      <c r="B749" s="164" t="s">
        <v>204</v>
      </c>
      <c r="C749" s="183" t="s">
        <v>205</v>
      </c>
      <c r="D749" s="165"/>
      <c r="E749" s="166"/>
      <c r="F749" s="167"/>
      <c r="G749" s="167">
        <f>SUMIF(AG750:AG774,"&lt;&gt;NOR",G750:G774)</f>
        <v>0</v>
      </c>
      <c r="H749" s="167"/>
      <c r="I749" s="167">
        <f>SUM(I750:I774)</f>
        <v>0</v>
      </c>
      <c r="J749" s="167"/>
      <c r="K749" s="167">
        <f>SUM(K750:K774)</f>
        <v>0</v>
      </c>
      <c r="L749" s="167"/>
      <c r="M749" s="167">
        <f>SUM(M750:M774)</f>
        <v>0</v>
      </c>
      <c r="N749" s="166"/>
      <c r="O749" s="166">
        <f>SUM(O750:O774)</f>
        <v>0</v>
      </c>
      <c r="P749" s="166"/>
      <c r="Q749" s="166">
        <f>SUM(Q750:Q774)</f>
        <v>0</v>
      </c>
      <c r="R749" s="167"/>
      <c r="S749" s="167"/>
      <c r="T749" s="168"/>
      <c r="U749" s="162"/>
      <c r="V749" s="162">
        <f>SUM(V750:V774)</f>
        <v>0</v>
      </c>
      <c r="W749" s="162"/>
      <c r="X749" s="162"/>
      <c r="AG749" t="s">
        <v>319</v>
      </c>
    </row>
    <row r="750" spans="1:60" ht="22.5" outlineLevel="1" x14ac:dyDescent="0.2">
      <c r="A750" s="173">
        <v>137</v>
      </c>
      <c r="B750" s="174" t="s">
        <v>880</v>
      </c>
      <c r="C750" s="184" t="s">
        <v>881</v>
      </c>
      <c r="D750" s="175" t="s">
        <v>577</v>
      </c>
      <c r="E750" s="176">
        <v>4</v>
      </c>
      <c r="F750" s="177"/>
      <c r="G750" s="178">
        <f>ROUND(E750*F750,2)</f>
        <v>0</v>
      </c>
      <c r="H750" s="177"/>
      <c r="I750" s="178">
        <f>ROUND(E750*H750,2)</f>
        <v>0</v>
      </c>
      <c r="J750" s="177"/>
      <c r="K750" s="178">
        <f>ROUND(E750*J750,2)</f>
        <v>0</v>
      </c>
      <c r="L750" s="178">
        <v>21</v>
      </c>
      <c r="M750" s="178">
        <f>G750*(1+L750/100)</f>
        <v>0</v>
      </c>
      <c r="N750" s="176">
        <v>0</v>
      </c>
      <c r="O750" s="176">
        <f>ROUND(E750*N750,2)</f>
        <v>0</v>
      </c>
      <c r="P750" s="176">
        <v>0</v>
      </c>
      <c r="Q750" s="176">
        <f>ROUND(E750*P750,2)</f>
        <v>0</v>
      </c>
      <c r="R750" s="178"/>
      <c r="S750" s="178" t="s">
        <v>344</v>
      </c>
      <c r="T750" s="179" t="s">
        <v>324</v>
      </c>
      <c r="U750" s="158">
        <v>0</v>
      </c>
      <c r="V750" s="158">
        <f>ROUND(E750*U750,2)</f>
        <v>0</v>
      </c>
      <c r="W750" s="158"/>
      <c r="X750" s="158" t="s">
        <v>387</v>
      </c>
      <c r="Y750" s="147"/>
      <c r="Z750" s="147"/>
      <c r="AA750" s="147"/>
      <c r="AB750" s="147"/>
      <c r="AC750" s="147"/>
      <c r="AD750" s="147"/>
      <c r="AE750" s="147"/>
      <c r="AF750" s="147"/>
      <c r="AG750" s="147" t="s">
        <v>388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249"/>
      <c r="D751" s="250"/>
      <c r="E751" s="250"/>
      <c r="F751" s="250"/>
      <c r="G751" s="250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47"/>
      <c r="Z751" s="147"/>
      <c r="AA751" s="147"/>
      <c r="AB751" s="147"/>
      <c r="AC751" s="147"/>
      <c r="AD751" s="147"/>
      <c r="AE751" s="147"/>
      <c r="AF751" s="147"/>
      <c r="AG751" s="147" t="s">
        <v>329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2.5" outlineLevel="1" x14ac:dyDescent="0.2">
      <c r="A752" s="173">
        <v>138</v>
      </c>
      <c r="B752" s="174" t="s">
        <v>882</v>
      </c>
      <c r="C752" s="184" t="s">
        <v>883</v>
      </c>
      <c r="D752" s="175" t="s">
        <v>577</v>
      </c>
      <c r="E752" s="176">
        <v>6</v>
      </c>
      <c r="F752" s="177"/>
      <c r="G752" s="178">
        <f>ROUND(E752*F752,2)</f>
        <v>0</v>
      </c>
      <c r="H752" s="177"/>
      <c r="I752" s="178">
        <f>ROUND(E752*H752,2)</f>
        <v>0</v>
      </c>
      <c r="J752" s="177"/>
      <c r="K752" s="178">
        <f>ROUND(E752*J752,2)</f>
        <v>0</v>
      </c>
      <c r="L752" s="178">
        <v>21</v>
      </c>
      <c r="M752" s="178">
        <f>G752*(1+L752/100)</f>
        <v>0</v>
      </c>
      <c r="N752" s="176">
        <v>0</v>
      </c>
      <c r="O752" s="176">
        <f>ROUND(E752*N752,2)</f>
        <v>0</v>
      </c>
      <c r="P752" s="176">
        <v>0</v>
      </c>
      <c r="Q752" s="176">
        <f>ROUND(E752*P752,2)</f>
        <v>0</v>
      </c>
      <c r="R752" s="178"/>
      <c r="S752" s="178" t="s">
        <v>344</v>
      </c>
      <c r="T752" s="179" t="s">
        <v>324</v>
      </c>
      <c r="U752" s="158">
        <v>0</v>
      </c>
      <c r="V752" s="158">
        <f>ROUND(E752*U752,2)</f>
        <v>0</v>
      </c>
      <c r="W752" s="158"/>
      <c r="X752" s="158" t="s">
        <v>387</v>
      </c>
      <c r="Y752" s="147"/>
      <c r="Z752" s="147"/>
      <c r="AA752" s="147"/>
      <c r="AB752" s="147"/>
      <c r="AC752" s="147"/>
      <c r="AD752" s="147"/>
      <c r="AE752" s="147"/>
      <c r="AF752" s="147"/>
      <c r="AG752" s="147" t="s">
        <v>388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154"/>
      <c r="B753" s="155"/>
      <c r="C753" s="249"/>
      <c r="D753" s="250"/>
      <c r="E753" s="250"/>
      <c r="F753" s="250"/>
      <c r="G753" s="250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47"/>
      <c r="Z753" s="147"/>
      <c r="AA753" s="147"/>
      <c r="AB753" s="147"/>
      <c r="AC753" s="147"/>
      <c r="AD753" s="147"/>
      <c r="AE753" s="147"/>
      <c r="AF753" s="147"/>
      <c r="AG753" s="147" t="s">
        <v>329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2.5" outlineLevel="1" x14ac:dyDescent="0.2">
      <c r="A754" s="173">
        <v>139</v>
      </c>
      <c r="B754" s="174" t="s">
        <v>884</v>
      </c>
      <c r="C754" s="184" t="s">
        <v>885</v>
      </c>
      <c r="D754" s="175" t="s">
        <v>462</v>
      </c>
      <c r="E754" s="176">
        <v>12.574999999999999</v>
      </c>
      <c r="F754" s="177"/>
      <c r="G754" s="178">
        <f>ROUND(E754*F754,2)</f>
        <v>0</v>
      </c>
      <c r="H754" s="177"/>
      <c r="I754" s="178">
        <f>ROUND(E754*H754,2)</f>
        <v>0</v>
      </c>
      <c r="J754" s="177"/>
      <c r="K754" s="178">
        <f>ROUND(E754*J754,2)</f>
        <v>0</v>
      </c>
      <c r="L754" s="178">
        <v>21</v>
      </c>
      <c r="M754" s="178">
        <f>G754*(1+L754/100)</f>
        <v>0</v>
      </c>
      <c r="N754" s="176">
        <v>0</v>
      </c>
      <c r="O754" s="176">
        <f>ROUND(E754*N754,2)</f>
        <v>0</v>
      </c>
      <c r="P754" s="176">
        <v>0</v>
      </c>
      <c r="Q754" s="176">
        <f>ROUND(E754*P754,2)</f>
        <v>0</v>
      </c>
      <c r="R754" s="178"/>
      <c r="S754" s="178" t="s">
        <v>344</v>
      </c>
      <c r="T754" s="179" t="s">
        <v>324</v>
      </c>
      <c r="U754" s="158">
        <v>0</v>
      </c>
      <c r="V754" s="158">
        <f>ROUND(E754*U754,2)</f>
        <v>0</v>
      </c>
      <c r="W754" s="158"/>
      <c r="X754" s="158" t="s">
        <v>387</v>
      </c>
      <c r="Y754" s="147"/>
      <c r="Z754" s="147"/>
      <c r="AA754" s="147"/>
      <c r="AB754" s="147"/>
      <c r="AC754" s="147"/>
      <c r="AD754" s="147"/>
      <c r="AE754" s="147"/>
      <c r="AF754" s="147"/>
      <c r="AG754" s="147" t="s">
        <v>388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54"/>
      <c r="B755" s="155"/>
      <c r="C755" s="249"/>
      <c r="D755" s="250"/>
      <c r="E755" s="250"/>
      <c r="F755" s="250"/>
      <c r="G755" s="250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47"/>
      <c r="Z755" s="147"/>
      <c r="AA755" s="147"/>
      <c r="AB755" s="147"/>
      <c r="AC755" s="147"/>
      <c r="AD755" s="147"/>
      <c r="AE755" s="147"/>
      <c r="AF755" s="147"/>
      <c r="AG755" s="147" t="s">
        <v>329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22.5" outlineLevel="1" x14ac:dyDescent="0.2">
      <c r="A756" s="173">
        <v>140</v>
      </c>
      <c r="B756" s="174" t="s">
        <v>886</v>
      </c>
      <c r="C756" s="184" t="s">
        <v>887</v>
      </c>
      <c r="D756" s="175" t="s">
        <v>462</v>
      </c>
      <c r="E756" s="176">
        <v>26.45</v>
      </c>
      <c r="F756" s="177"/>
      <c r="G756" s="178">
        <f>ROUND(E756*F756,2)</f>
        <v>0</v>
      </c>
      <c r="H756" s="177"/>
      <c r="I756" s="178">
        <f>ROUND(E756*H756,2)</f>
        <v>0</v>
      </c>
      <c r="J756" s="177"/>
      <c r="K756" s="178">
        <f>ROUND(E756*J756,2)</f>
        <v>0</v>
      </c>
      <c r="L756" s="178">
        <v>21</v>
      </c>
      <c r="M756" s="178">
        <f>G756*(1+L756/100)</f>
        <v>0</v>
      </c>
      <c r="N756" s="176">
        <v>0</v>
      </c>
      <c r="O756" s="176">
        <f>ROUND(E756*N756,2)</f>
        <v>0</v>
      </c>
      <c r="P756" s="176">
        <v>0</v>
      </c>
      <c r="Q756" s="176">
        <f>ROUND(E756*P756,2)</f>
        <v>0</v>
      </c>
      <c r="R756" s="178"/>
      <c r="S756" s="178" t="s">
        <v>344</v>
      </c>
      <c r="T756" s="179" t="s">
        <v>324</v>
      </c>
      <c r="U756" s="158">
        <v>0</v>
      </c>
      <c r="V756" s="158">
        <f>ROUND(E756*U756,2)</f>
        <v>0</v>
      </c>
      <c r="W756" s="158"/>
      <c r="X756" s="158" t="s">
        <v>387</v>
      </c>
      <c r="Y756" s="147"/>
      <c r="Z756" s="147"/>
      <c r="AA756" s="147"/>
      <c r="AB756" s="147"/>
      <c r="AC756" s="147"/>
      <c r="AD756" s="147"/>
      <c r="AE756" s="147"/>
      <c r="AF756" s="147"/>
      <c r="AG756" s="147" t="s">
        <v>388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54"/>
      <c r="B757" s="155"/>
      <c r="C757" s="185" t="s">
        <v>888</v>
      </c>
      <c r="D757" s="160"/>
      <c r="E757" s="161">
        <v>26.45</v>
      </c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47"/>
      <c r="Z757" s="147"/>
      <c r="AA757" s="147"/>
      <c r="AB757" s="147"/>
      <c r="AC757" s="147"/>
      <c r="AD757" s="147"/>
      <c r="AE757" s="147"/>
      <c r="AF757" s="147"/>
      <c r="AG757" s="147" t="s">
        <v>382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245"/>
      <c r="D758" s="246"/>
      <c r="E758" s="246"/>
      <c r="F758" s="246"/>
      <c r="G758" s="246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47"/>
      <c r="Z758" s="147"/>
      <c r="AA758" s="147"/>
      <c r="AB758" s="147"/>
      <c r="AC758" s="147"/>
      <c r="AD758" s="147"/>
      <c r="AE758" s="147"/>
      <c r="AF758" s="147"/>
      <c r="AG758" s="147" t="s">
        <v>329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2.5" outlineLevel="1" x14ac:dyDescent="0.2">
      <c r="A759" s="173">
        <v>141</v>
      </c>
      <c r="B759" s="174" t="s">
        <v>889</v>
      </c>
      <c r="C759" s="184" t="s">
        <v>890</v>
      </c>
      <c r="D759" s="175" t="s">
        <v>851</v>
      </c>
      <c r="E759" s="176">
        <v>1</v>
      </c>
      <c r="F759" s="177"/>
      <c r="G759" s="178">
        <f>ROUND(E759*F759,2)</f>
        <v>0</v>
      </c>
      <c r="H759" s="177"/>
      <c r="I759" s="178">
        <f>ROUND(E759*H759,2)</f>
        <v>0</v>
      </c>
      <c r="J759" s="177"/>
      <c r="K759" s="178">
        <f>ROUND(E759*J759,2)</f>
        <v>0</v>
      </c>
      <c r="L759" s="178">
        <v>21</v>
      </c>
      <c r="M759" s="178">
        <f>G759*(1+L759/100)</f>
        <v>0</v>
      </c>
      <c r="N759" s="176">
        <v>0</v>
      </c>
      <c r="O759" s="176">
        <f>ROUND(E759*N759,2)</f>
        <v>0</v>
      </c>
      <c r="P759" s="176">
        <v>0</v>
      </c>
      <c r="Q759" s="176">
        <f>ROUND(E759*P759,2)</f>
        <v>0</v>
      </c>
      <c r="R759" s="178"/>
      <c r="S759" s="178" t="s">
        <v>344</v>
      </c>
      <c r="T759" s="179" t="s">
        <v>324</v>
      </c>
      <c r="U759" s="158">
        <v>0</v>
      </c>
      <c r="V759" s="158">
        <f>ROUND(E759*U759,2)</f>
        <v>0</v>
      </c>
      <c r="W759" s="158"/>
      <c r="X759" s="158" t="s">
        <v>387</v>
      </c>
      <c r="Y759" s="147"/>
      <c r="Z759" s="147"/>
      <c r="AA759" s="147"/>
      <c r="AB759" s="147"/>
      <c r="AC759" s="147"/>
      <c r="AD759" s="147"/>
      <c r="AE759" s="147"/>
      <c r="AF759" s="147"/>
      <c r="AG759" s="147" t="s">
        <v>388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">
      <c r="A760" s="154"/>
      <c r="B760" s="155"/>
      <c r="C760" s="251" t="s">
        <v>891</v>
      </c>
      <c r="D760" s="252"/>
      <c r="E760" s="252"/>
      <c r="F760" s="252"/>
      <c r="G760" s="252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47"/>
      <c r="Z760" s="147"/>
      <c r="AA760" s="147"/>
      <c r="AB760" s="147"/>
      <c r="AC760" s="147"/>
      <c r="AD760" s="147"/>
      <c r="AE760" s="147"/>
      <c r="AF760" s="147"/>
      <c r="AG760" s="147" t="s">
        <v>328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54"/>
      <c r="B761" s="155"/>
      <c r="C761" s="247" t="s">
        <v>892</v>
      </c>
      <c r="D761" s="248"/>
      <c r="E761" s="248"/>
      <c r="F761" s="248"/>
      <c r="G761" s="24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47"/>
      <c r="Z761" s="147"/>
      <c r="AA761" s="147"/>
      <c r="AB761" s="147"/>
      <c r="AC761" s="147"/>
      <c r="AD761" s="147"/>
      <c r="AE761" s="147"/>
      <c r="AF761" s="147"/>
      <c r="AG761" s="147" t="s">
        <v>328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247" t="s">
        <v>893</v>
      </c>
      <c r="D762" s="248"/>
      <c r="E762" s="248"/>
      <c r="F762" s="248"/>
      <c r="G762" s="24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47"/>
      <c r="Z762" s="147"/>
      <c r="AA762" s="147"/>
      <c r="AB762" s="147"/>
      <c r="AC762" s="147"/>
      <c r="AD762" s="147"/>
      <c r="AE762" s="147"/>
      <c r="AF762" s="147"/>
      <c r="AG762" s="147" t="s">
        <v>328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154"/>
      <c r="B763" s="155"/>
      <c r="C763" s="247" t="s">
        <v>894</v>
      </c>
      <c r="D763" s="248"/>
      <c r="E763" s="248"/>
      <c r="F763" s="248"/>
      <c r="G763" s="24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47"/>
      <c r="Z763" s="147"/>
      <c r="AA763" s="147"/>
      <c r="AB763" s="147"/>
      <c r="AC763" s="147"/>
      <c r="AD763" s="147"/>
      <c r="AE763" s="147"/>
      <c r="AF763" s="147"/>
      <c r="AG763" s="147" t="s">
        <v>328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154"/>
      <c r="B764" s="155"/>
      <c r="C764" s="247" t="s">
        <v>895</v>
      </c>
      <c r="D764" s="248"/>
      <c r="E764" s="248"/>
      <c r="F764" s="248"/>
      <c r="G764" s="24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47"/>
      <c r="Z764" s="147"/>
      <c r="AA764" s="147"/>
      <c r="AB764" s="147"/>
      <c r="AC764" s="147"/>
      <c r="AD764" s="147"/>
      <c r="AE764" s="147"/>
      <c r="AF764" s="147"/>
      <c r="AG764" s="147" t="s">
        <v>328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/>
      <c r="B765" s="155"/>
      <c r="C765" s="247" t="s">
        <v>896</v>
      </c>
      <c r="D765" s="248"/>
      <c r="E765" s="248"/>
      <c r="F765" s="248"/>
      <c r="G765" s="24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47"/>
      <c r="Z765" s="147"/>
      <c r="AA765" s="147"/>
      <c r="AB765" s="147"/>
      <c r="AC765" s="147"/>
      <c r="AD765" s="147"/>
      <c r="AE765" s="147"/>
      <c r="AF765" s="147"/>
      <c r="AG765" s="147" t="s">
        <v>328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">
      <c r="A766" s="154"/>
      <c r="B766" s="155"/>
      <c r="C766" s="247" t="s">
        <v>897</v>
      </c>
      <c r="D766" s="248"/>
      <c r="E766" s="248"/>
      <c r="F766" s="248"/>
      <c r="G766" s="24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47"/>
      <c r="Z766" s="147"/>
      <c r="AA766" s="147"/>
      <c r="AB766" s="147"/>
      <c r="AC766" s="147"/>
      <c r="AD766" s="147"/>
      <c r="AE766" s="147"/>
      <c r="AF766" s="147"/>
      <c r="AG766" s="147" t="s">
        <v>328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154"/>
      <c r="B767" s="155"/>
      <c r="C767" s="247" t="s">
        <v>898</v>
      </c>
      <c r="D767" s="248"/>
      <c r="E767" s="248"/>
      <c r="F767" s="248"/>
      <c r="G767" s="24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47"/>
      <c r="Z767" s="147"/>
      <c r="AA767" s="147"/>
      <c r="AB767" s="147"/>
      <c r="AC767" s="147"/>
      <c r="AD767" s="147"/>
      <c r="AE767" s="147"/>
      <c r="AF767" s="147"/>
      <c r="AG767" s="147" t="s">
        <v>328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154"/>
      <c r="B768" s="155"/>
      <c r="C768" s="247" t="s">
        <v>899</v>
      </c>
      <c r="D768" s="248"/>
      <c r="E768" s="248"/>
      <c r="F768" s="248"/>
      <c r="G768" s="24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47"/>
      <c r="Z768" s="147"/>
      <c r="AA768" s="147"/>
      <c r="AB768" s="147"/>
      <c r="AC768" s="147"/>
      <c r="AD768" s="147"/>
      <c r="AE768" s="147"/>
      <c r="AF768" s="147"/>
      <c r="AG768" s="147" t="s">
        <v>328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54"/>
      <c r="B769" s="155"/>
      <c r="C769" s="247" t="s">
        <v>900</v>
      </c>
      <c r="D769" s="248"/>
      <c r="E769" s="248"/>
      <c r="F769" s="248"/>
      <c r="G769" s="24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47"/>
      <c r="Z769" s="147"/>
      <c r="AA769" s="147"/>
      <c r="AB769" s="147"/>
      <c r="AC769" s="147"/>
      <c r="AD769" s="147"/>
      <c r="AE769" s="147"/>
      <c r="AF769" s="147"/>
      <c r="AG769" s="147" t="s">
        <v>328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54"/>
      <c r="B770" s="155"/>
      <c r="C770" s="247" t="s">
        <v>901</v>
      </c>
      <c r="D770" s="248"/>
      <c r="E770" s="248"/>
      <c r="F770" s="248"/>
      <c r="G770" s="24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47"/>
      <c r="Z770" s="147"/>
      <c r="AA770" s="147"/>
      <c r="AB770" s="147"/>
      <c r="AC770" s="147"/>
      <c r="AD770" s="147"/>
      <c r="AE770" s="147"/>
      <c r="AF770" s="147"/>
      <c r="AG770" s="147" t="s">
        <v>328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54"/>
      <c r="B771" s="155"/>
      <c r="C771" s="247" t="s">
        <v>902</v>
      </c>
      <c r="D771" s="248"/>
      <c r="E771" s="248"/>
      <c r="F771" s="248"/>
      <c r="G771" s="24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47"/>
      <c r="Z771" s="147"/>
      <c r="AA771" s="147"/>
      <c r="AB771" s="147"/>
      <c r="AC771" s="147"/>
      <c r="AD771" s="147"/>
      <c r="AE771" s="147"/>
      <c r="AF771" s="147"/>
      <c r="AG771" s="147" t="s">
        <v>328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154"/>
      <c r="B772" s="155"/>
      <c r="C772" s="247" t="s">
        <v>1031</v>
      </c>
      <c r="D772" s="248"/>
      <c r="E772" s="248"/>
      <c r="F772" s="248"/>
      <c r="G772" s="24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47"/>
      <c r="Z772" s="147"/>
      <c r="AA772" s="147"/>
      <c r="AB772" s="147"/>
      <c r="AC772" s="147"/>
      <c r="AD772" s="147"/>
      <c r="AE772" s="147"/>
      <c r="AF772" s="147"/>
      <c r="AG772" s="147" t="s">
        <v>328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154"/>
      <c r="B773" s="155"/>
      <c r="C773" s="247" t="s">
        <v>903</v>
      </c>
      <c r="D773" s="248"/>
      <c r="E773" s="248"/>
      <c r="F773" s="248"/>
      <c r="G773" s="24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47"/>
      <c r="Z773" s="147"/>
      <c r="AA773" s="147"/>
      <c r="AB773" s="147"/>
      <c r="AC773" s="147"/>
      <c r="AD773" s="147"/>
      <c r="AE773" s="147"/>
      <c r="AF773" s="147"/>
      <c r="AG773" s="147" t="s">
        <v>328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54"/>
      <c r="B774" s="155"/>
      <c r="C774" s="245"/>
      <c r="D774" s="246"/>
      <c r="E774" s="246"/>
      <c r="F774" s="246"/>
      <c r="G774" s="246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47"/>
      <c r="Z774" s="147"/>
      <c r="AA774" s="147"/>
      <c r="AB774" s="147"/>
      <c r="AC774" s="147"/>
      <c r="AD774" s="147"/>
      <c r="AE774" s="147"/>
      <c r="AF774" s="147"/>
      <c r="AG774" s="147" t="s">
        <v>329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x14ac:dyDescent="0.2">
      <c r="A775" s="163" t="s">
        <v>318</v>
      </c>
      <c r="B775" s="164" t="s">
        <v>206</v>
      </c>
      <c r="C775" s="183" t="s">
        <v>207</v>
      </c>
      <c r="D775" s="165"/>
      <c r="E775" s="166"/>
      <c r="F775" s="167"/>
      <c r="G775" s="167">
        <f>SUMIF(AG776:AG874,"&lt;&gt;NOR",G776:G874)</f>
        <v>0</v>
      </c>
      <c r="H775" s="167"/>
      <c r="I775" s="167">
        <f>SUM(I776:I874)</f>
        <v>0</v>
      </c>
      <c r="J775" s="167"/>
      <c r="K775" s="167">
        <f>SUM(K776:K874)</f>
        <v>0</v>
      </c>
      <c r="L775" s="167"/>
      <c r="M775" s="167">
        <f>SUM(M776:M874)</f>
        <v>0</v>
      </c>
      <c r="N775" s="166"/>
      <c r="O775" s="166">
        <f>SUM(O776:O874)</f>
        <v>0.11</v>
      </c>
      <c r="P775" s="166"/>
      <c r="Q775" s="166">
        <f>SUM(Q776:Q874)</f>
        <v>0</v>
      </c>
      <c r="R775" s="167"/>
      <c r="S775" s="167"/>
      <c r="T775" s="168"/>
      <c r="U775" s="162"/>
      <c r="V775" s="162">
        <f>SUM(V776:V874)</f>
        <v>55.02</v>
      </c>
      <c r="W775" s="162"/>
      <c r="X775" s="162"/>
      <c r="AG775" t="s">
        <v>319</v>
      </c>
    </row>
    <row r="776" spans="1:60" outlineLevel="1" x14ac:dyDescent="0.2">
      <c r="A776" s="173">
        <v>142</v>
      </c>
      <c r="B776" s="174" t="s">
        <v>904</v>
      </c>
      <c r="C776" s="184" t="s">
        <v>905</v>
      </c>
      <c r="D776" s="175" t="s">
        <v>397</v>
      </c>
      <c r="E776" s="176">
        <v>115.8</v>
      </c>
      <c r="F776" s="177"/>
      <c r="G776" s="178">
        <f>ROUND(E776*F776,2)</f>
        <v>0</v>
      </c>
      <c r="H776" s="177"/>
      <c r="I776" s="178">
        <f>ROUND(E776*H776,2)</f>
        <v>0</v>
      </c>
      <c r="J776" s="177"/>
      <c r="K776" s="178">
        <f>ROUND(E776*J776,2)</f>
        <v>0</v>
      </c>
      <c r="L776" s="178">
        <v>21</v>
      </c>
      <c r="M776" s="178">
        <f>G776*(1+L776/100)</f>
        <v>0</v>
      </c>
      <c r="N776" s="176">
        <v>0</v>
      </c>
      <c r="O776" s="176">
        <f>ROUND(E776*N776,2)</f>
        <v>0</v>
      </c>
      <c r="P776" s="176">
        <v>0</v>
      </c>
      <c r="Q776" s="176">
        <f>ROUND(E776*P776,2)</f>
        <v>0</v>
      </c>
      <c r="R776" s="178" t="s">
        <v>713</v>
      </c>
      <c r="S776" s="178" t="s">
        <v>323</v>
      </c>
      <c r="T776" s="179" t="s">
        <v>399</v>
      </c>
      <c r="U776" s="158">
        <v>0.02</v>
      </c>
      <c r="V776" s="158">
        <f>ROUND(E776*U776,2)</f>
        <v>2.3199999999999998</v>
      </c>
      <c r="W776" s="158"/>
      <c r="X776" s="158" t="s">
        <v>387</v>
      </c>
      <c r="Y776" s="147"/>
      <c r="Z776" s="147"/>
      <c r="AA776" s="147"/>
      <c r="AB776" s="147"/>
      <c r="AC776" s="147"/>
      <c r="AD776" s="147"/>
      <c r="AE776" s="147"/>
      <c r="AF776" s="147"/>
      <c r="AG776" s="147" t="s">
        <v>388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154"/>
      <c r="B777" s="155"/>
      <c r="C777" s="260" t="s">
        <v>906</v>
      </c>
      <c r="D777" s="261"/>
      <c r="E777" s="261"/>
      <c r="F777" s="261"/>
      <c r="G777" s="261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47"/>
      <c r="Z777" s="147"/>
      <c r="AA777" s="147"/>
      <c r="AB777" s="147"/>
      <c r="AC777" s="147"/>
      <c r="AD777" s="147"/>
      <c r="AE777" s="147"/>
      <c r="AF777" s="147"/>
      <c r="AG777" s="147" t="s">
        <v>401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185" t="s">
        <v>516</v>
      </c>
      <c r="D778" s="160"/>
      <c r="E778" s="161"/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47"/>
      <c r="Z778" s="147"/>
      <c r="AA778" s="147"/>
      <c r="AB778" s="147"/>
      <c r="AC778" s="147"/>
      <c r="AD778" s="147"/>
      <c r="AE778" s="147"/>
      <c r="AF778" s="147"/>
      <c r="AG778" s="147" t="s">
        <v>382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">
      <c r="A779" s="154"/>
      <c r="B779" s="155"/>
      <c r="C779" s="185" t="s">
        <v>533</v>
      </c>
      <c r="D779" s="160"/>
      <c r="E779" s="161"/>
      <c r="F779" s="158"/>
      <c r="G779" s="15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47"/>
      <c r="Z779" s="147"/>
      <c r="AA779" s="147"/>
      <c r="AB779" s="147"/>
      <c r="AC779" s="147"/>
      <c r="AD779" s="147"/>
      <c r="AE779" s="147"/>
      <c r="AF779" s="147"/>
      <c r="AG779" s="147" t="s">
        <v>382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54"/>
      <c r="B780" s="155"/>
      <c r="C780" s="185" t="s">
        <v>534</v>
      </c>
      <c r="D780" s="160"/>
      <c r="E780" s="161">
        <v>19.100000000000001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47"/>
      <c r="Z780" s="147"/>
      <c r="AA780" s="147"/>
      <c r="AB780" s="147"/>
      <c r="AC780" s="147"/>
      <c r="AD780" s="147"/>
      <c r="AE780" s="147"/>
      <c r="AF780" s="147"/>
      <c r="AG780" s="147" t="s">
        <v>382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185" t="s">
        <v>541</v>
      </c>
      <c r="D781" s="160"/>
      <c r="E781" s="161"/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47"/>
      <c r="Z781" s="147"/>
      <c r="AA781" s="147"/>
      <c r="AB781" s="147"/>
      <c r="AC781" s="147"/>
      <c r="AD781" s="147"/>
      <c r="AE781" s="147"/>
      <c r="AF781" s="147"/>
      <c r="AG781" s="147" t="s">
        <v>382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185" t="s">
        <v>542</v>
      </c>
      <c r="D782" s="160"/>
      <c r="E782" s="161">
        <v>30.4</v>
      </c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47"/>
      <c r="Z782" s="147"/>
      <c r="AA782" s="147"/>
      <c r="AB782" s="147"/>
      <c r="AC782" s="147"/>
      <c r="AD782" s="147"/>
      <c r="AE782" s="147"/>
      <c r="AF782" s="147"/>
      <c r="AG782" s="147" t="s">
        <v>382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54"/>
      <c r="B783" s="155"/>
      <c r="C783" s="185" t="s">
        <v>535</v>
      </c>
      <c r="D783" s="160"/>
      <c r="E783" s="161"/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47"/>
      <c r="Z783" s="147"/>
      <c r="AA783" s="147"/>
      <c r="AB783" s="147"/>
      <c r="AC783" s="147"/>
      <c r="AD783" s="147"/>
      <c r="AE783" s="147"/>
      <c r="AF783" s="147"/>
      <c r="AG783" s="147" t="s">
        <v>382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54"/>
      <c r="B784" s="155"/>
      <c r="C784" s="185" t="s">
        <v>536</v>
      </c>
      <c r="D784" s="160"/>
      <c r="E784" s="161">
        <v>7.4</v>
      </c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47"/>
      <c r="Z784" s="147"/>
      <c r="AA784" s="147"/>
      <c r="AB784" s="147"/>
      <c r="AC784" s="147"/>
      <c r="AD784" s="147"/>
      <c r="AE784" s="147"/>
      <c r="AF784" s="147"/>
      <c r="AG784" s="147" t="s">
        <v>382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185" t="s">
        <v>517</v>
      </c>
      <c r="D785" s="160"/>
      <c r="E785" s="161"/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47"/>
      <c r="Z785" s="147"/>
      <c r="AA785" s="147"/>
      <c r="AB785" s="147"/>
      <c r="AC785" s="147"/>
      <c r="AD785" s="147"/>
      <c r="AE785" s="147"/>
      <c r="AF785" s="147"/>
      <c r="AG785" s="147" t="s">
        <v>382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54"/>
      <c r="B786" s="155"/>
      <c r="C786" s="185" t="s">
        <v>788</v>
      </c>
      <c r="D786" s="160"/>
      <c r="E786" s="161">
        <v>4</v>
      </c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47"/>
      <c r="Z786" s="147"/>
      <c r="AA786" s="147"/>
      <c r="AB786" s="147"/>
      <c r="AC786" s="147"/>
      <c r="AD786" s="147"/>
      <c r="AE786" s="147"/>
      <c r="AF786" s="147"/>
      <c r="AG786" s="147" t="s">
        <v>382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185" t="s">
        <v>537</v>
      </c>
      <c r="D787" s="160"/>
      <c r="E787" s="161"/>
      <c r="F787" s="158"/>
      <c r="G787" s="15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47"/>
      <c r="Z787" s="147"/>
      <c r="AA787" s="147"/>
      <c r="AB787" s="147"/>
      <c r="AC787" s="147"/>
      <c r="AD787" s="147"/>
      <c r="AE787" s="147"/>
      <c r="AF787" s="147"/>
      <c r="AG787" s="147" t="s">
        <v>382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54"/>
      <c r="B788" s="155"/>
      <c r="C788" s="185" t="s">
        <v>538</v>
      </c>
      <c r="D788" s="160"/>
      <c r="E788" s="161">
        <v>15.9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47"/>
      <c r="Z788" s="147"/>
      <c r="AA788" s="147"/>
      <c r="AB788" s="147"/>
      <c r="AC788" s="147"/>
      <c r="AD788" s="147"/>
      <c r="AE788" s="147"/>
      <c r="AF788" s="147"/>
      <c r="AG788" s="147" t="s">
        <v>382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54"/>
      <c r="B789" s="155"/>
      <c r="C789" s="185" t="s">
        <v>543</v>
      </c>
      <c r="D789" s="160"/>
      <c r="E789" s="161"/>
      <c r="F789" s="158"/>
      <c r="G789" s="158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47"/>
      <c r="Z789" s="147"/>
      <c r="AA789" s="147"/>
      <c r="AB789" s="147"/>
      <c r="AC789" s="147"/>
      <c r="AD789" s="147"/>
      <c r="AE789" s="147"/>
      <c r="AF789" s="147"/>
      <c r="AG789" s="147" t="s">
        <v>382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185" t="s">
        <v>544</v>
      </c>
      <c r="D790" s="160"/>
      <c r="E790" s="161">
        <v>39</v>
      </c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47"/>
      <c r="Z790" s="147"/>
      <c r="AA790" s="147"/>
      <c r="AB790" s="147"/>
      <c r="AC790" s="147"/>
      <c r="AD790" s="147"/>
      <c r="AE790" s="147"/>
      <c r="AF790" s="147"/>
      <c r="AG790" s="147" t="s">
        <v>382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245"/>
      <c r="D791" s="246"/>
      <c r="E791" s="246"/>
      <c r="F791" s="246"/>
      <c r="G791" s="246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47"/>
      <c r="Z791" s="147"/>
      <c r="AA791" s="147"/>
      <c r="AB791" s="147"/>
      <c r="AC791" s="147"/>
      <c r="AD791" s="147"/>
      <c r="AE791" s="147"/>
      <c r="AF791" s="147"/>
      <c r="AG791" s="147" t="s">
        <v>329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73">
        <v>143</v>
      </c>
      <c r="B792" s="174" t="s">
        <v>907</v>
      </c>
      <c r="C792" s="184" t="s">
        <v>908</v>
      </c>
      <c r="D792" s="175" t="s">
        <v>476</v>
      </c>
      <c r="E792" s="176">
        <v>103.015</v>
      </c>
      <c r="F792" s="177"/>
      <c r="G792" s="178">
        <f>ROUND(E792*F792,2)</f>
        <v>0</v>
      </c>
      <c r="H792" s="177"/>
      <c r="I792" s="178">
        <f>ROUND(E792*H792,2)</f>
        <v>0</v>
      </c>
      <c r="J792" s="177"/>
      <c r="K792" s="178">
        <f>ROUND(E792*J792,2)</f>
        <v>0</v>
      </c>
      <c r="L792" s="178">
        <v>21</v>
      </c>
      <c r="M792" s="178">
        <f>G792*(1+L792/100)</f>
        <v>0</v>
      </c>
      <c r="N792" s="176">
        <v>0</v>
      </c>
      <c r="O792" s="176">
        <f>ROUND(E792*N792,2)</f>
        <v>0</v>
      </c>
      <c r="P792" s="176">
        <v>0</v>
      </c>
      <c r="Q792" s="176">
        <f>ROUND(E792*P792,2)</f>
        <v>0</v>
      </c>
      <c r="R792" s="178"/>
      <c r="S792" s="178" t="s">
        <v>344</v>
      </c>
      <c r="T792" s="179" t="s">
        <v>324</v>
      </c>
      <c r="U792" s="158">
        <v>0</v>
      </c>
      <c r="V792" s="158">
        <f>ROUND(E792*U792,2)</f>
        <v>0</v>
      </c>
      <c r="W792" s="158"/>
      <c r="X792" s="158" t="s">
        <v>387</v>
      </c>
      <c r="Y792" s="147"/>
      <c r="Z792" s="147"/>
      <c r="AA792" s="147"/>
      <c r="AB792" s="147"/>
      <c r="AC792" s="147"/>
      <c r="AD792" s="147"/>
      <c r="AE792" s="147"/>
      <c r="AF792" s="147"/>
      <c r="AG792" s="147" t="s">
        <v>547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54"/>
      <c r="B793" s="155"/>
      <c r="C793" s="185" t="s">
        <v>393</v>
      </c>
      <c r="D793" s="160"/>
      <c r="E793" s="161"/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47"/>
      <c r="Z793" s="147"/>
      <c r="AA793" s="147"/>
      <c r="AB793" s="147"/>
      <c r="AC793" s="147"/>
      <c r="AD793" s="147"/>
      <c r="AE793" s="147"/>
      <c r="AF793" s="147"/>
      <c r="AG793" s="147" t="s">
        <v>382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54"/>
      <c r="B794" s="155"/>
      <c r="C794" s="185" t="s">
        <v>655</v>
      </c>
      <c r="D794" s="160"/>
      <c r="E794" s="161"/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47"/>
      <c r="Z794" s="147"/>
      <c r="AA794" s="147"/>
      <c r="AB794" s="147"/>
      <c r="AC794" s="147"/>
      <c r="AD794" s="147"/>
      <c r="AE794" s="147"/>
      <c r="AF794" s="147"/>
      <c r="AG794" s="147" t="s">
        <v>382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85" t="s">
        <v>909</v>
      </c>
      <c r="D795" s="160"/>
      <c r="E795" s="161">
        <v>41.03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47"/>
      <c r="Z795" s="147"/>
      <c r="AA795" s="147"/>
      <c r="AB795" s="147"/>
      <c r="AC795" s="147"/>
      <c r="AD795" s="147"/>
      <c r="AE795" s="147"/>
      <c r="AF795" s="147"/>
      <c r="AG795" s="147" t="s">
        <v>382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54"/>
      <c r="B796" s="155"/>
      <c r="C796" s="185" t="s">
        <v>910</v>
      </c>
      <c r="D796" s="160"/>
      <c r="E796" s="161"/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47"/>
      <c r="Z796" s="147"/>
      <c r="AA796" s="147"/>
      <c r="AB796" s="147"/>
      <c r="AC796" s="147"/>
      <c r="AD796" s="147"/>
      <c r="AE796" s="147"/>
      <c r="AF796" s="147"/>
      <c r="AG796" s="147" t="s">
        <v>382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185" t="s">
        <v>911</v>
      </c>
      <c r="D797" s="160"/>
      <c r="E797" s="161">
        <v>19.25</v>
      </c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47"/>
      <c r="Z797" s="147"/>
      <c r="AA797" s="147"/>
      <c r="AB797" s="147"/>
      <c r="AC797" s="147"/>
      <c r="AD797" s="147"/>
      <c r="AE797" s="147"/>
      <c r="AF797" s="147"/>
      <c r="AG797" s="147" t="s">
        <v>382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185" t="s">
        <v>912</v>
      </c>
      <c r="D798" s="160"/>
      <c r="E798" s="161"/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47"/>
      <c r="Z798" s="147"/>
      <c r="AA798" s="147"/>
      <c r="AB798" s="147"/>
      <c r="AC798" s="147"/>
      <c r="AD798" s="147"/>
      <c r="AE798" s="147"/>
      <c r="AF798" s="147"/>
      <c r="AG798" s="147" t="s">
        <v>382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54"/>
      <c r="B799" s="155"/>
      <c r="C799" s="185" t="s">
        <v>913</v>
      </c>
      <c r="D799" s="160"/>
      <c r="E799" s="161">
        <v>42.734999999999999</v>
      </c>
      <c r="F799" s="158"/>
      <c r="G799" s="158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47"/>
      <c r="Z799" s="147"/>
      <c r="AA799" s="147"/>
      <c r="AB799" s="147"/>
      <c r="AC799" s="147"/>
      <c r="AD799" s="147"/>
      <c r="AE799" s="147"/>
      <c r="AF799" s="147"/>
      <c r="AG799" s="147" t="s">
        <v>382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245"/>
      <c r="D800" s="246"/>
      <c r="E800" s="246"/>
      <c r="F800" s="246"/>
      <c r="G800" s="246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47"/>
      <c r="Z800" s="147"/>
      <c r="AA800" s="147"/>
      <c r="AB800" s="147"/>
      <c r="AC800" s="147"/>
      <c r="AD800" s="147"/>
      <c r="AE800" s="147"/>
      <c r="AF800" s="147"/>
      <c r="AG800" s="147" t="s">
        <v>329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73">
        <v>144</v>
      </c>
      <c r="B801" s="174" t="s">
        <v>914</v>
      </c>
      <c r="C801" s="184" t="s">
        <v>915</v>
      </c>
      <c r="D801" s="175" t="s">
        <v>476</v>
      </c>
      <c r="E801" s="176">
        <v>103.015</v>
      </c>
      <c r="F801" s="177"/>
      <c r="G801" s="178">
        <f>ROUND(E801*F801,2)</f>
        <v>0</v>
      </c>
      <c r="H801" s="177"/>
      <c r="I801" s="178">
        <f>ROUND(E801*H801,2)</f>
        <v>0</v>
      </c>
      <c r="J801" s="177"/>
      <c r="K801" s="178">
        <f>ROUND(E801*J801,2)</f>
        <v>0</v>
      </c>
      <c r="L801" s="178">
        <v>21</v>
      </c>
      <c r="M801" s="178">
        <f>G801*(1+L801/100)</f>
        <v>0</v>
      </c>
      <c r="N801" s="176">
        <v>0</v>
      </c>
      <c r="O801" s="176">
        <f>ROUND(E801*N801,2)</f>
        <v>0</v>
      </c>
      <c r="P801" s="176">
        <v>0</v>
      </c>
      <c r="Q801" s="176">
        <f>ROUND(E801*P801,2)</f>
        <v>0</v>
      </c>
      <c r="R801" s="178"/>
      <c r="S801" s="178" t="s">
        <v>344</v>
      </c>
      <c r="T801" s="179" t="s">
        <v>324</v>
      </c>
      <c r="U801" s="158">
        <v>0</v>
      </c>
      <c r="V801" s="158">
        <f>ROUND(E801*U801,2)</f>
        <v>0</v>
      </c>
      <c r="W801" s="158"/>
      <c r="X801" s="158" t="s">
        <v>387</v>
      </c>
      <c r="Y801" s="147"/>
      <c r="Z801" s="147"/>
      <c r="AA801" s="147"/>
      <c r="AB801" s="147"/>
      <c r="AC801" s="147"/>
      <c r="AD801" s="147"/>
      <c r="AE801" s="147"/>
      <c r="AF801" s="147"/>
      <c r="AG801" s="147" t="s">
        <v>547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185" t="s">
        <v>393</v>
      </c>
      <c r="D802" s="160"/>
      <c r="E802" s="161"/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47"/>
      <c r="Z802" s="147"/>
      <c r="AA802" s="147"/>
      <c r="AB802" s="147"/>
      <c r="AC802" s="147"/>
      <c r="AD802" s="147"/>
      <c r="AE802" s="147"/>
      <c r="AF802" s="147"/>
      <c r="AG802" s="147" t="s">
        <v>382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185" t="s">
        <v>655</v>
      </c>
      <c r="D803" s="160"/>
      <c r="E803" s="161"/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47"/>
      <c r="Z803" s="147"/>
      <c r="AA803" s="147"/>
      <c r="AB803" s="147"/>
      <c r="AC803" s="147"/>
      <c r="AD803" s="147"/>
      <c r="AE803" s="147"/>
      <c r="AF803" s="147"/>
      <c r="AG803" s="147" t="s">
        <v>382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185" t="s">
        <v>909</v>
      </c>
      <c r="D804" s="160"/>
      <c r="E804" s="161">
        <v>41.03</v>
      </c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47"/>
      <c r="Z804" s="147"/>
      <c r="AA804" s="147"/>
      <c r="AB804" s="147"/>
      <c r="AC804" s="147"/>
      <c r="AD804" s="147"/>
      <c r="AE804" s="147"/>
      <c r="AF804" s="147"/>
      <c r="AG804" s="147" t="s">
        <v>382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185" t="s">
        <v>910</v>
      </c>
      <c r="D805" s="160"/>
      <c r="E805" s="161"/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47"/>
      <c r="Z805" s="147"/>
      <c r="AA805" s="147"/>
      <c r="AB805" s="147"/>
      <c r="AC805" s="147"/>
      <c r="AD805" s="147"/>
      <c r="AE805" s="147"/>
      <c r="AF805" s="147"/>
      <c r="AG805" s="147" t="s">
        <v>382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54"/>
      <c r="B806" s="155"/>
      <c r="C806" s="185" t="s">
        <v>911</v>
      </c>
      <c r="D806" s="160"/>
      <c r="E806" s="161">
        <v>19.25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47"/>
      <c r="Z806" s="147"/>
      <c r="AA806" s="147"/>
      <c r="AB806" s="147"/>
      <c r="AC806" s="147"/>
      <c r="AD806" s="147"/>
      <c r="AE806" s="147"/>
      <c r="AF806" s="147"/>
      <c r="AG806" s="147" t="s">
        <v>382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54"/>
      <c r="B807" s="155"/>
      <c r="C807" s="185" t="s">
        <v>912</v>
      </c>
      <c r="D807" s="160"/>
      <c r="E807" s="161"/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47"/>
      <c r="Z807" s="147"/>
      <c r="AA807" s="147"/>
      <c r="AB807" s="147"/>
      <c r="AC807" s="147"/>
      <c r="AD807" s="147"/>
      <c r="AE807" s="147"/>
      <c r="AF807" s="147"/>
      <c r="AG807" s="147" t="s">
        <v>382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54"/>
      <c r="B808" s="155"/>
      <c r="C808" s="185" t="s">
        <v>913</v>
      </c>
      <c r="D808" s="160"/>
      <c r="E808" s="161">
        <v>42.734999999999999</v>
      </c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47"/>
      <c r="Z808" s="147"/>
      <c r="AA808" s="147"/>
      <c r="AB808" s="147"/>
      <c r="AC808" s="147"/>
      <c r="AD808" s="147"/>
      <c r="AE808" s="147"/>
      <c r="AF808" s="147"/>
      <c r="AG808" s="147" t="s">
        <v>382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54"/>
      <c r="B809" s="155"/>
      <c r="C809" s="245"/>
      <c r="D809" s="246"/>
      <c r="E809" s="246"/>
      <c r="F809" s="246"/>
      <c r="G809" s="246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47"/>
      <c r="Z809" s="147"/>
      <c r="AA809" s="147"/>
      <c r="AB809" s="147"/>
      <c r="AC809" s="147"/>
      <c r="AD809" s="147"/>
      <c r="AE809" s="147"/>
      <c r="AF809" s="147"/>
      <c r="AG809" s="147" t="s">
        <v>329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ht="22.5" outlineLevel="1" x14ac:dyDescent="0.2">
      <c r="A810" s="173">
        <v>145</v>
      </c>
      <c r="B810" s="174" t="s">
        <v>916</v>
      </c>
      <c r="C810" s="184" t="s">
        <v>917</v>
      </c>
      <c r="D810" s="175" t="s">
        <v>397</v>
      </c>
      <c r="E810" s="176">
        <v>60.9</v>
      </c>
      <c r="F810" s="177"/>
      <c r="G810" s="178">
        <f>ROUND(E810*F810,2)</f>
        <v>0</v>
      </c>
      <c r="H810" s="177"/>
      <c r="I810" s="178">
        <f>ROUND(E810*H810,2)</f>
        <v>0</v>
      </c>
      <c r="J810" s="177"/>
      <c r="K810" s="178">
        <f>ROUND(E810*J810,2)</f>
        <v>0</v>
      </c>
      <c r="L810" s="178">
        <v>21</v>
      </c>
      <c r="M810" s="178">
        <f>G810*(1+L810/100)</f>
        <v>0</v>
      </c>
      <c r="N810" s="176">
        <v>8.9999999999999998E-4</v>
      </c>
      <c r="O810" s="176">
        <f>ROUND(E810*N810,2)</f>
        <v>0.05</v>
      </c>
      <c r="P810" s="176">
        <v>0</v>
      </c>
      <c r="Q810" s="176">
        <f>ROUND(E810*P810,2)</f>
        <v>0</v>
      </c>
      <c r="R810" s="178" t="s">
        <v>918</v>
      </c>
      <c r="S810" s="178" t="s">
        <v>323</v>
      </c>
      <c r="T810" s="179" t="s">
        <v>399</v>
      </c>
      <c r="U810" s="158">
        <v>0</v>
      </c>
      <c r="V810" s="158">
        <f>ROUND(E810*U810,2)</f>
        <v>0</v>
      </c>
      <c r="W810" s="158"/>
      <c r="X810" s="158" t="s">
        <v>919</v>
      </c>
      <c r="Y810" s="147"/>
      <c r="Z810" s="147"/>
      <c r="AA810" s="147"/>
      <c r="AB810" s="147"/>
      <c r="AC810" s="147"/>
      <c r="AD810" s="147"/>
      <c r="AE810" s="147"/>
      <c r="AF810" s="147"/>
      <c r="AG810" s="147" t="s">
        <v>920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ht="22.5" outlineLevel="1" x14ac:dyDescent="0.2">
      <c r="A811" s="154"/>
      <c r="B811" s="155"/>
      <c r="C811" s="260" t="s">
        <v>921</v>
      </c>
      <c r="D811" s="261"/>
      <c r="E811" s="261"/>
      <c r="F811" s="261"/>
      <c r="G811" s="261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47"/>
      <c r="Z811" s="147"/>
      <c r="AA811" s="147"/>
      <c r="AB811" s="147"/>
      <c r="AC811" s="147"/>
      <c r="AD811" s="147"/>
      <c r="AE811" s="147"/>
      <c r="AF811" s="147"/>
      <c r="AG811" s="147" t="s">
        <v>401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80" t="str">
        <f>C811</f>
        <v>lepení a dodávka podlahoviny z PVC, bez podkladu. Svaření podlahoviny. Dodávka a lepení podlahových soklíků z měkčeného PVC. Pastování a vyleštění podlah.</v>
      </c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54"/>
      <c r="B812" s="155"/>
      <c r="C812" s="185" t="s">
        <v>516</v>
      </c>
      <c r="D812" s="160"/>
      <c r="E812" s="161"/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47"/>
      <c r="Z812" s="147"/>
      <c r="AA812" s="147"/>
      <c r="AB812" s="147"/>
      <c r="AC812" s="147"/>
      <c r="AD812" s="147"/>
      <c r="AE812" s="147"/>
      <c r="AF812" s="147"/>
      <c r="AG812" s="147" t="s">
        <v>382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/>
      <c r="B813" s="155"/>
      <c r="C813" s="185" t="s">
        <v>533</v>
      </c>
      <c r="D813" s="160"/>
      <c r="E813" s="161"/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47"/>
      <c r="Z813" s="147"/>
      <c r="AA813" s="147"/>
      <c r="AB813" s="147"/>
      <c r="AC813" s="147"/>
      <c r="AD813" s="147"/>
      <c r="AE813" s="147"/>
      <c r="AF813" s="147"/>
      <c r="AG813" s="147" t="s">
        <v>382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54"/>
      <c r="B814" s="155"/>
      <c r="C814" s="185" t="s">
        <v>534</v>
      </c>
      <c r="D814" s="160"/>
      <c r="E814" s="161">
        <v>19.100000000000001</v>
      </c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47"/>
      <c r="Z814" s="147"/>
      <c r="AA814" s="147"/>
      <c r="AB814" s="147"/>
      <c r="AC814" s="147"/>
      <c r="AD814" s="147"/>
      <c r="AE814" s="147"/>
      <c r="AF814" s="147"/>
      <c r="AG814" s="147" t="s">
        <v>382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54"/>
      <c r="B815" s="155"/>
      <c r="C815" s="185" t="s">
        <v>541</v>
      </c>
      <c r="D815" s="160"/>
      <c r="E815" s="161"/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47"/>
      <c r="Z815" s="147"/>
      <c r="AA815" s="147"/>
      <c r="AB815" s="147"/>
      <c r="AC815" s="147"/>
      <c r="AD815" s="147"/>
      <c r="AE815" s="147"/>
      <c r="AF815" s="147"/>
      <c r="AG815" s="147" t="s">
        <v>382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185" t="s">
        <v>542</v>
      </c>
      <c r="D816" s="160"/>
      <c r="E816" s="161">
        <v>30.4</v>
      </c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47"/>
      <c r="Z816" s="147"/>
      <c r="AA816" s="147"/>
      <c r="AB816" s="147"/>
      <c r="AC816" s="147"/>
      <c r="AD816" s="147"/>
      <c r="AE816" s="147"/>
      <c r="AF816" s="147"/>
      <c r="AG816" s="147" t="s">
        <v>382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185" t="s">
        <v>535</v>
      </c>
      <c r="D817" s="160"/>
      <c r="E817" s="161"/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47"/>
      <c r="Z817" s="147"/>
      <c r="AA817" s="147"/>
      <c r="AB817" s="147"/>
      <c r="AC817" s="147"/>
      <c r="AD817" s="147"/>
      <c r="AE817" s="147"/>
      <c r="AF817" s="147"/>
      <c r="AG817" s="147" t="s">
        <v>382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85" t="s">
        <v>536</v>
      </c>
      <c r="D818" s="160"/>
      <c r="E818" s="161">
        <v>7.4</v>
      </c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47"/>
      <c r="Z818" s="147"/>
      <c r="AA818" s="147"/>
      <c r="AB818" s="147"/>
      <c r="AC818" s="147"/>
      <c r="AD818" s="147"/>
      <c r="AE818" s="147"/>
      <c r="AF818" s="147"/>
      <c r="AG818" s="147" t="s">
        <v>382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54"/>
      <c r="B819" s="155"/>
      <c r="C819" s="185" t="s">
        <v>517</v>
      </c>
      <c r="D819" s="160"/>
      <c r="E819" s="161"/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47"/>
      <c r="Z819" s="147"/>
      <c r="AA819" s="147"/>
      <c r="AB819" s="147"/>
      <c r="AC819" s="147"/>
      <c r="AD819" s="147"/>
      <c r="AE819" s="147"/>
      <c r="AF819" s="147"/>
      <c r="AG819" s="147" t="s">
        <v>382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185" t="s">
        <v>788</v>
      </c>
      <c r="D820" s="160"/>
      <c r="E820" s="161">
        <v>4</v>
      </c>
      <c r="F820" s="158"/>
      <c r="G820" s="15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47"/>
      <c r="Z820" s="147"/>
      <c r="AA820" s="147"/>
      <c r="AB820" s="147"/>
      <c r="AC820" s="147"/>
      <c r="AD820" s="147"/>
      <c r="AE820" s="147"/>
      <c r="AF820" s="147"/>
      <c r="AG820" s="147" t="s">
        <v>382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245"/>
      <c r="D821" s="246"/>
      <c r="E821" s="246"/>
      <c r="F821" s="246"/>
      <c r="G821" s="246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47"/>
      <c r="Z821" s="147"/>
      <c r="AA821" s="147"/>
      <c r="AB821" s="147"/>
      <c r="AC821" s="147"/>
      <c r="AD821" s="147"/>
      <c r="AE821" s="147"/>
      <c r="AF821" s="147"/>
      <c r="AG821" s="147" t="s">
        <v>329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ht="22.5" outlineLevel="1" x14ac:dyDescent="0.2">
      <c r="A822" s="173">
        <v>146</v>
      </c>
      <c r="B822" s="174" t="s">
        <v>922</v>
      </c>
      <c r="C822" s="184" t="s">
        <v>923</v>
      </c>
      <c r="D822" s="175" t="s">
        <v>397</v>
      </c>
      <c r="E822" s="176">
        <v>54.9</v>
      </c>
      <c r="F822" s="177"/>
      <c r="G822" s="178">
        <f>ROUND(E822*F822,2)</f>
        <v>0</v>
      </c>
      <c r="H822" s="177"/>
      <c r="I822" s="178">
        <f>ROUND(E822*H822,2)</f>
        <v>0</v>
      </c>
      <c r="J822" s="177"/>
      <c r="K822" s="178">
        <f>ROUND(E822*J822,2)</f>
        <v>0</v>
      </c>
      <c r="L822" s="178">
        <v>21</v>
      </c>
      <c r="M822" s="178">
        <f>G822*(1+L822/100)</f>
        <v>0</v>
      </c>
      <c r="N822" s="176">
        <v>1.17E-3</v>
      </c>
      <c r="O822" s="176">
        <f>ROUND(E822*N822,2)</f>
        <v>0.06</v>
      </c>
      <c r="P822" s="176">
        <v>0</v>
      </c>
      <c r="Q822" s="176">
        <f>ROUND(E822*P822,2)</f>
        <v>0</v>
      </c>
      <c r="R822" s="178" t="s">
        <v>918</v>
      </c>
      <c r="S822" s="178" t="s">
        <v>323</v>
      </c>
      <c r="T822" s="179" t="s">
        <v>399</v>
      </c>
      <c r="U822" s="158">
        <v>0.96</v>
      </c>
      <c r="V822" s="158">
        <f>ROUND(E822*U822,2)</f>
        <v>52.7</v>
      </c>
      <c r="W822" s="158"/>
      <c r="X822" s="158" t="s">
        <v>919</v>
      </c>
      <c r="Y822" s="147"/>
      <c r="Z822" s="147"/>
      <c r="AA822" s="147"/>
      <c r="AB822" s="147"/>
      <c r="AC822" s="147"/>
      <c r="AD822" s="147"/>
      <c r="AE822" s="147"/>
      <c r="AF822" s="147"/>
      <c r="AG822" s="147" t="s">
        <v>920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ht="22.5" outlineLevel="1" x14ac:dyDescent="0.2">
      <c r="A823" s="154"/>
      <c r="B823" s="155"/>
      <c r="C823" s="260" t="s">
        <v>921</v>
      </c>
      <c r="D823" s="261"/>
      <c r="E823" s="261"/>
      <c r="F823" s="261"/>
      <c r="G823" s="261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47"/>
      <c r="Z823" s="147"/>
      <c r="AA823" s="147"/>
      <c r="AB823" s="147"/>
      <c r="AC823" s="147"/>
      <c r="AD823" s="147"/>
      <c r="AE823" s="147"/>
      <c r="AF823" s="147"/>
      <c r="AG823" s="147" t="s">
        <v>401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80" t="str">
        <f>C823</f>
        <v>lepení a dodávka podlahoviny z PVC, bez podkladu. Svaření podlahoviny. Dodávka a lepení podlahových soklíků z měkčeného PVC. Pastování a vyleštění podlah.</v>
      </c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185" t="s">
        <v>516</v>
      </c>
      <c r="D824" s="160"/>
      <c r="E824" s="161"/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47"/>
      <c r="Z824" s="147"/>
      <c r="AA824" s="147"/>
      <c r="AB824" s="147"/>
      <c r="AC824" s="147"/>
      <c r="AD824" s="147"/>
      <c r="AE824" s="147"/>
      <c r="AF824" s="147"/>
      <c r="AG824" s="147" t="s">
        <v>382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54"/>
      <c r="B825" s="155"/>
      <c r="C825" s="185" t="s">
        <v>537</v>
      </c>
      <c r="D825" s="160"/>
      <c r="E825" s="161"/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47"/>
      <c r="Z825" s="147"/>
      <c r="AA825" s="147"/>
      <c r="AB825" s="147"/>
      <c r="AC825" s="147"/>
      <c r="AD825" s="147"/>
      <c r="AE825" s="147"/>
      <c r="AF825" s="147"/>
      <c r="AG825" s="147" t="s">
        <v>382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54"/>
      <c r="B826" s="155"/>
      <c r="C826" s="185" t="s">
        <v>538</v>
      </c>
      <c r="D826" s="160"/>
      <c r="E826" s="161">
        <v>15.9</v>
      </c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47"/>
      <c r="Z826" s="147"/>
      <c r="AA826" s="147"/>
      <c r="AB826" s="147"/>
      <c r="AC826" s="147"/>
      <c r="AD826" s="147"/>
      <c r="AE826" s="147"/>
      <c r="AF826" s="147"/>
      <c r="AG826" s="147" t="s">
        <v>382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5" t="s">
        <v>543</v>
      </c>
      <c r="D827" s="160"/>
      <c r="E827" s="161"/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47"/>
      <c r="Z827" s="147"/>
      <c r="AA827" s="147"/>
      <c r="AB827" s="147"/>
      <c r="AC827" s="147"/>
      <c r="AD827" s="147"/>
      <c r="AE827" s="147"/>
      <c r="AF827" s="147"/>
      <c r="AG827" s="147" t="s">
        <v>382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54"/>
      <c r="B828" s="155"/>
      <c r="C828" s="185" t="s">
        <v>544</v>
      </c>
      <c r="D828" s="160"/>
      <c r="E828" s="161">
        <v>39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47"/>
      <c r="Z828" s="147"/>
      <c r="AA828" s="147"/>
      <c r="AB828" s="147"/>
      <c r="AC828" s="147"/>
      <c r="AD828" s="147"/>
      <c r="AE828" s="147"/>
      <c r="AF828" s="147"/>
      <c r="AG828" s="147" t="s">
        <v>382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245"/>
      <c r="D829" s="246"/>
      <c r="E829" s="246"/>
      <c r="F829" s="246"/>
      <c r="G829" s="246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47"/>
      <c r="Z829" s="147"/>
      <c r="AA829" s="147"/>
      <c r="AB829" s="147"/>
      <c r="AC829" s="147"/>
      <c r="AD829" s="147"/>
      <c r="AE829" s="147"/>
      <c r="AF829" s="147"/>
      <c r="AG829" s="147" t="s">
        <v>329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73">
        <v>147</v>
      </c>
      <c r="B830" s="174" t="s">
        <v>924</v>
      </c>
      <c r="C830" s="184" t="s">
        <v>925</v>
      </c>
      <c r="D830" s="175" t="s">
        <v>397</v>
      </c>
      <c r="E830" s="176">
        <v>69.032430000000005</v>
      </c>
      <c r="F830" s="177"/>
      <c r="G830" s="178">
        <f>ROUND(E830*F830,2)</f>
        <v>0</v>
      </c>
      <c r="H830" s="177"/>
      <c r="I830" s="178">
        <f>ROUND(E830*H830,2)</f>
        <v>0</v>
      </c>
      <c r="J830" s="177"/>
      <c r="K830" s="178">
        <f>ROUND(E830*J830,2)</f>
        <v>0</v>
      </c>
      <c r="L830" s="178">
        <v>21</v>
      </c>
      <c r="M830" s="178">
        <f>G830*(1+L830/100)</f>
        <v>0</v>
      </c>
      <c r="N830" s="176">
        <v>0</v>
      </c>
      <c r="O830" s="176">
        <f>ROUND(E830*N830,2)</f>
        <v>0</v>
      </c>
      <c r="P830" s="176">
        <v>0</v>
      </c>
      <c r="Q830" s="176">
        <f>ROUND(E830*P830,2)</f>
        <v>0</v>
      </c>
      <c r="R830" s="178"/>
      <c r="S830" s="178" t="s">
        <v>344</v>
      </c>
      <c r="T830" s="179" t="s">
        <v>324</v>
      </c>
      <c r="U830" s="158">
        <v>0</v>
      </c>
      <c r="V830" s="158">
        <f>ROUND(E830*U830,2)</f>
        <v>0</v>
      </c>
      <c r="W830" s="158"/>
      <c r="X830" s="158" t="s">
        <v>817</v>
      </c>
      <c r="Y830" s="147"/>
      <c r="Z830" s="147"/>
      <c r="AA830" s="147"/>
      <c r="AB830" s="147"/>
      <c r="AC830" s="147"/>
      <c r="AD830" s="147"/>
      <c r="AE830" s="147"/>
      <c r="AF830" s="147"/>
      <c r="AG830" s="147" t="s">
        <v>926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54"/>
      <c r="B831" s="155"/>
      <c r="C831" s="185" t="s">
        <v>516</v>
      </c>
      <c r="D831" s="160"/>
      <c r="E831" s="161"/>
      <c r="F831" s="158"/>
      <c r="G831" s="158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47"/>
      <c r="Z831" s="147"/>
      <c r="AA831" s="147"/>
      <c r="AB831" s="147"/>
      <c r="AC831" s="147"/>
      <c r="AD831" s="147"/>
      <c r="AE831" s="147"/>
      <c r="AF831" s="147"/>
      <c r="AG831" s="147" t="s">
        <v>382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54"/>
      <c r="B832" s="155"/>
      <c r="C832" s="185" t="s">
        <v>537</v>
      </c>
      <c r="D832" s="160"/>
      <c r="E832" s="161"/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47"/>
      <c r="Z832" s="147"/>
      <c r="AA832" s="147"/>
      <c r="AB832" s="147"/>
      <c r="AC832" s="147"/>
      <c r="AD832" s="147"/>
      <c r="AE832" s="147"/>
      <c r="AF832" s="147"/>
      <c r="AG832" s="147" t="s">
        <v>382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185" t="s">
        <v>927</v>
      </c>
      <c r="D833" s="160"/>
      <c r="E833" s="161">
        <v>18.285</v>
      </c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47"/>
      <c r="Z833" s="147"/>
      <c r="AA833" s="147"/>
      <c r="AB833" s="147"/>
      <c r="AC833" s="147"/>
      <c r="AD833" s="147"/>
      <c r="AE833" s="147"/>
      <c r="AF833" s="147"/>
      <c r="AG833" s="147" t="s">
        <v>382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185" t="s">
        <v>543</v>
      </c>
      <c r="D834" s="160"/>
      <c r="E834" s="161"/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47"/>
      <c r="Z834" s="147"/>
      <c r="AA834" s="147"/>
      <c r="AB834" s="147"/>
      <c r="AC834" s="147"/>
      <c r="AD834" s="147"/>
      <c r="AE834" s="147"/>
      <c r="AF834" s="147"/>
      <c r="AG834" s="147" t="s">
        <v>382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85" t="s">
        <v>928</v>
      </c>
      <c r="D835" s="160"/>
      <c r="E835" s="161">
        <v>44.85</v>
      </c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47"/>
      <c r="Z835" s="147"/>
      <c r="AA835" s="147"/>
      <c r="AB835" s="147"/>
      <c r="AC835" s="147"/>
      <c r="AD835" s="147"/>
      <c r="AE835" s="147"/>
      <c r="AF835" s="147"/>
      <c r="AG835" s="147" t="s">
        <v>382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85" t="s">
        <v>929</v>
      </c>
      <c r="D836" s="160"/>
      <c r="E836" s="161"/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47"/>
      <c r="Z836" s="147"/>
      <c r="AA836" s="147"/>
      <c r="AB836" s="147"/>
      <c r="AC836" s="147"/>
      <c r="AD836" s="147"/>
      <c r="AE836" s="147"/>
      <c r="AF836" s="147"/>
      <c r="AG836" s="147" t="s">
        <v>382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54"/>
      <c r="B837" s="155"/>
      <c r="C837" s="185" t="s">
        <v>393</v>
      </c>
      <c r="D837" s="160"/>
      <c r="E837" s="161"/>
      <c r="F837" s="158"/>
      <c r="G837" s="15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47"/>
      <c r="Z837" s="147"/>
      <c r="AA837" s="147"/>
      <c r="AB837" s="147"/>
      <c r="AC837" s="147"/>
      <c r="AD837" s="147"/>
      <c r="AE837" s="147"/>
      <c r="AF837" s="147"/>
      <c r="AG837" s="147" t="s">
        <v>382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54"/>
      <c r="B838" s="155"/>
      <c r="C838" s="185" t="s">
        <v>912</v>
      </c>
      <c r="D838" s="160"/>
      <c r="E838" s="161"/>
      <c r="F838" s="158"/>
      <c r="G838" s="15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47"/>
      <c r="Z838" s="147"/>
      <c r="AA838" s="147"/>
      <c r="AB838" s="147"/>
      <c r="AC838" s="147"/>
      <c r="AD838" s="147"/>
      <c r="AE838" s="147"/>
      <c r="AF838" s="147"/>
      <c r="AG838" s="147" t="s">
        <v>382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54"/>
      <c r="B839" s="155"/>
      <c r="C839" s="185" t="s">
        <v>930</v>
      </c>
      <c r="D839" s="160"/>
      <c r="E839" s="161">
        <v>5.8974299999999999</v>
      </c>
      <c r="F839" s="158"/>
      <c r="G839" s="158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47"/>
      <c r="Z839" s="147"/>
      <c r="AA839" s="147"/>
      <c r="AB839" s="147"/>
      <c r="AC839" s="147"/>
      <c r="AD839" s="147"/>
      <c r="AE839" s="147"/>
      <c r="AF839" s="147"/>
      <c r="AG839" s="147" t="s">
        <v>382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245"/>
      <c r="D840" s="246"/>
      <c r="E840" s="246"/>
      <c r="F840" s="246"/>
      <c r="G840" s="246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47"/>
      <c r="Z840" s="147"/>
      <c r="AA840" s="147"/>
      <c r="AB840" s="147"/>
      <c r="AC840" s="147"/>
      <c r="AD840" s="147"/>
      <c r="AE840" s="147"/>
      <c r="AF840" s="147"/>
      <c r="AG840" s="147" t="s">
        <v>329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73">
        <v>148</v>
      </c>
      <c r="B841" s="174" t="s">
        <v>931</v>
      </c>
      <c r="C841" s="184" t="s">
        <v>932</v>
      </c>
      <c r="D841" s="175" t="s">
        <v>462</v>
      </c>
      <c r="E841" s="176">
        <v>118.46725000000001</v>
      </c>
      <c r="F841" s="177"/>
      <c r="G841" s="178">
        <f>ROUND(E841*F841,2)</f>
        <v>0</v>
      </c>
      <c r="H841" s="177"/>
      <c r="I841" s="178">
        <f>ROUND(E841*H841,2)</f>
        <v>0</v>
      </c>
      <c r="J841" s="177"/>
      <c r="K841" s="178">
        <f>ROUND(E841*J841,2)</f>
        <v>0</v>
      </c>
      <c r="L841" s="178">
        <v>21</v>
      </c>
      <c r="M841" s="178">
        <f>G841*(1+L841/100)</f>
        <v>0</v>
      </c>
      <c r="N841" s="176">
        <v>0</v>
      </c>
      <c r="O841" s="176">
        <f>ROUND(E841*N841,2)</f>
        <v>0</v>
      </c>
      <c r="P841" s="176">
        <v>0</v>
      </c>
      <c r="Q841" s="176">
        <f>ROUND(E841*P841,2)</f>
        <v>0</v>
      </c>
      <c r="R841" s="178"/>
      <c r="S841" s="178" t="s">
        <v>344</v>
      </c>
      <c r="T841" s="179" t="s">
        <v>324</v>
      </c>
      <c r="U841" s="158">
        <v>0</v>
      </c>
      <c r="V841" s="158">
        <f>ROUND(E841*U841,2)</f>
        <v>0</v>
      </c>
      <c r="W841" s="158"/>
      <c r="X841" s="158" t="s">
        <v>817</v>
      </c>
      <c r="Y841" s="147"/>
      <c r="Z841" s="147"/>
      <c r="AA841" s="147"/>
      <c r="AB841" s="147"/>
      <c r="AC841" s="147"/>
      <c r="AD841" s="147"/>
      <c r="AE841" s="147"/>
      <c r="AF841" s="147"/>
      <c r="AG841" s="147" t="s">
        <v>926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185" t="s">
        <v>393</v>
      </c>
      <c r="D842" s="160"/>
      <c r="E842" s="161"/>
      <c r="F842" s="158"/>
      <c r="G842" s="15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47"/>
      <c r="Z842" s="147"/>
      <c r="AA842" s="147"/>
      <c r="AB842" s="147"/>
      <c r="AC842" s="147"/>
      <c r="AD842" s="147"/>
      <c r="AE842" s="147"/>
      <c r="AF842" s="147"/>
      <c r="AG842" s="147" t="s">
        <v>382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54"/>
      <c r="B843" s="155"/>
      <c r="C843" s="185" t="s">
        <v>655</v>
      </c>
      <c r="D843" s="160"/>
      <c r="E843" s="161"/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47"/>
      <c r="Z843" s="147"/>
      <c r="AA843" s="147"/>
      <c r="AB843" s="147"/>
      <c r="AC843" s="147"/>
      <c r="AD843" s="147"/>
      <c r="AE843" s="147"/>
      <c r="AF843" s="147"/>
      <c r="AG843" s="147" t="s">
        <v>382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85" t="s">
        <v>933</v>
      </c>
      <c r="D844" s="160"/>
      <c r="E844" s="161">
        <v>47.1845</v>
      </c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47"/>
      <c r="Z844" s="147"/>
      <c r="AA844" s="147"/>
      <c r="AB844" s="147"/>
      <c r="AC844" s="147"/>
      <c r="AD844" s="147"/>
      <c r="AE844" s="147"/>
      <c r="AF844" s="147"/>
      <c r="AG844" s="147" t="s">
        <v>382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54"/>
      <c r="B845" s="155"/>
      <c r="C845" s="185" t="s">
        <v>910</v>
      </c>
      <c r="D845" s="160"/>
      <c r="E845" s="161"/>
      <c r="F845" s="158"/>
      <c r="G845" s="158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47"/>
      <c r="Z845" s="147"/>
      <c r="AA845" s="147"/>
      <c r="AB845" s="147"/>
      <c r="AC845" s="147"/>
      <c r="AD845" s="147"/>
      <c r="AE845" s="147"/>
      <c r="AF845" s="147"/>
      <c r="AG845" s="147" t="s">
        <v>382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185" t="s">
        <v>934</v>
      </c>
      <c r="D846" s="160"/>
      <c r="E846" s="161">
        <v>22.137499999999999</v>
      </c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47"/>
      <c r="Z846" s="147"/>
      <c r="AA846" s="147"/>
      <c r="AB846" s="147"/>
      <c r="AC846" s="147"/>
      <c r="AD846" s="147"/>
      <c r="AE846" s="147"/>
      <c r="AF846" s="147"/>
      <c r="AG846" s="147" t="s">
        <v>382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185" t="s">
        <v>912</v>
      </c>
      <c r="D847" s="160"/>
      <c r="E847" s="161"/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47"/>
      <c r="Z847" s="147"/>
      <c r="AA847" s="147"/>
      <c r="AB847" s="147"/>
      <c r="AC847" s="147"/>
      <c r="AD847" s="147"/>
      <c r="AE847" s="147"/>
      <c r="AF847" s="147"/>
      <c r="AG847" s="147" t="s">
        <v>382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5" t="s">
        <v>935</v>
      </c>
      <c r="D848" s="160"/>
      <c r="E848" s="161">
        <v>49.145249999999997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47"/>
      <c r="Z848" s="147"/>
      <c r="AA848" s="147"/>
      <c r="AB848" s="147"/>
      <c r="AC848" s="147"/>
      <c r="AD848" s="147"/>
      <c r="AE848" s="147"/>
      <c r="AF848" s="147"/>
      <c r="AG848" s="147" t="s">
        <v>382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54"/>
      <c r="B849" s="155"/>
      <c r="C849" s="245"/>
      <c r="D849" s="246"/>
      <c r="E849" s="246"/>
      <c r="F849" s="246"/>
      <c r="G849" s="246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47"/>
      <c r="Z849" s="147"/>
      <c r="AA849" s="147"/>
      <c r="AB849" s="147"/>
      <c r="AC849" s="147"/>
      <c r="AD849" s="147"/>
      <c r="AE849" s="147"/>
      <c r="AF849" s="147"/>
      <c r="AG849" s="147" t="s">
        <v>329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73">
        <v>149</v>
      </c>
      <c r="B850" s="174" t="s">
        <v>936</v>
      </c>
      <c r="C850" s="184" t="s">
        <v>937</v>
      </c>
      <c r="D850" s="175" t="s">
        <v>397</v>
      </c>
      <c r="E850" s="176">
        <v>62.587139999999998</v>
      </c>
      <c r="F850" s="177"/>
      <c r="G850" s="178">
        <f>ROUND(E850*F850,2)</f>
        <v>0</v>
      </c>
      <c r="H850" s="177"/>
      <c r="I850" s="178">
        <f>ROUND(E850*H850,2)</f>
        <v>0</v>
      </c>
      <c r="J850" s="177"/>
      <c r="K850" s="178">
        <f>ROUND(E850*J850,2)</f>
        <v>0</v>
      </c>
      <c r="L850" s="178">
        <v>21</v>
      </c>
      <c r="M850" s="178">
        <f>G850*(1+L850/100)</f>
        <v>0</v>
      </c>
      <c r="N850" s="176">
        <v>0</v>
      </c>
      <c r="O850" s="176">
        <f>ROUND(E850*N850,2)</f>
        <v>0</v>
      </c>
      <c r="P850" s="176">
        <v>0</v>
      </c>
      <c r="Q850" s="176">
        <f>ROUND(E850*P850,2)</f>
        <v>0</v>
      </c>
      <c r="R850" s="178"/>
      <c r="S850" s="178" t="s">
        <v>344</v>
      </c>
      <c r="T850" s="179" t="s">
        <v>324</v>
      </c>
      <c r="U850" s="158">
        <v>0</v>
      </c>
      <c r="V850" s="158">
        <f>ROUND(E850*U850,2)</f>
        <v>0</v>
      </c>
      <c r="W850" s="158"/>
      <c r="X850" s="158" t="s">
        <v>817</v>
      </c>
      <c r="Y850" s="147"/>
      <c r="Z850" s="147"/>
      <c r="AA850" s="147"/>
      <c r="AB850" s="147"/>
      <c r="AC850" s="147"/>
      <c r="AD850" s="147"/>
      <c r="AE850" s="147"/>
      <c r="AF850" s="147"/>
      <c r="AG850" s="147" t="s">
        <v>926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185" t="s">
        <v>516</v>
      </c>
      <c r="D851" s="160"/>
      <c r="E851" s="161"/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47"/>
      <c r="Z851" s="147"/>
      <c r="AA851" s="147"/>
      <c r="AB851" s="147"/>
      <c r="AC851" s="147"/>
      <c r="AD851" s="147"/>
      <c r="AE851" s="147"/>
      <c r="AF851" s="147"/>
      <c r="AG851" s="147" t="s">
        <v>382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54"/>
      <c r="B852" s="155"/>
      <c r="C852" s="185" t="s">
        <v>533</v>
      </c>
      <c r="D852" s="160"/>
      <c r="E852" s="161"/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47"/>
      <c r="Z852" s="147"/>
      <c r="AA852" s="147"/>
      <c r="AB852" s="147"/>
      <c r="AC852" s="147"/>
      <c r="AD852" s="147"/>
      <c r="AE852" s="147"/>
      <c r="AF852" s="147"/>
      <c r="AG852" s="147" t="s">
        <v>382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185" t="s">
        <v>938</v>
      </c>
      <c r="D853" s="160"/>
      <c r="E853" s="161">
        <v>21.965</v>
      </c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47"/>
      <c r="Z853" s="147"/>
      <c r="AA853" s="147"/>
      <c r="AB853" s="147"/>
      <c r="AC853" s="147"/>
      <c r="AD853" s="147"/>
      <c r="AE853" s="147"/>
      <c r="AF853" s="147"/>
      <c r="AG853" s="147" t="s">
        <v>382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85" t="s">
        <v>541</v>
      </c>
      <c r="D854" s="160"/>
      <c r="E854" s="161"/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47"/>
      <c r="Z854" s="147"/>
      <c r="AA854" s="147"/>
      <c r="AB854" s="147"/>
      <c r="AC854" s="147"/>
      <c r="AD854" s="147"/>
      <c r="AE854" s="147"/>
      <c r="AF854" s="147"/>
      <c r="AG854" s="147" t="s">
        <v>382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185" t="s">
        <v>939</v>
      </c>
      <c r="D855" s="160"/>
      <c r="E855" s="161">
        <v>34.96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47"/>
      <c r="Z855" s="147"/>
      <c r="AA855" s="147"/>
      <c r="AB855" s="147"/>
      <c r="AC855" s="147"/>
      <c r="AD855" s="147"/>
      <c r="AE855" s="147"/>
      <c r="AF855" s="147"/>
      <c r="AG855" s="147" t="s">
        <v>382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54"/>
      <c r="B856" s="155"/>
      <c r="C856" s="185" t="s">
        <v>929</v>
      </c>
      <c r="D856" s="160"/>
      <c r="E856" s="161"/>
      <c r="F856" s="158"/>
      <c r="G856" s="158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47"/>
      <c r="Z856" s="147"/>
      <c r="AA856" s="147"/>
      <c r="AB856" s="147"/>
      <c r="AC856" s="147"/>
      <c r="AD856" s="147"/>
      <c r="AE856" s="147"/>
      <c r="AF856" s="147"/>
      <c r="AG856" s="147" t="s">
        <v>382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54"/>
      <c r="B857" s="155"/>
      <c r="C857" s="185" t="s">
        <v>393</v>
      </c>
      <c r="D857" s="160"/>
      <c r="E857" s="161"/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47"/>
      <c r="Z857" s="147"/>
      <c r="AA857" s="147"/>
      <c r="AB857" s="147"/>
      <c r="AC857" s="147"/>
      <c r="AD857" s="147"/>
      <c r="AE857" s="147"/>
      <c r="AF857" s="147"/>
      <c r="AG857" s="147" t="s">
        <v>382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54"/>
      <c r="B858" s="155"/>
      <c r="C858" s="185" t="s">
        <v>655</v>
      </c>
      <c r="D858" s="160"/>
      <c r="E858" s="161"/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47"/>
      <c r="Z858" s="147"/>
      <c r="AA858" s="147"/>
      <c r="AB858" s="147"/>
      <c r="AC858" s="147"/>
      <c r="AD858" s="147"/>
      <c r="AE858" s="147"/>
      <c r="AF858" s="147"/>
      <c r="AG858" s="147" t="s">
        <v>382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ht="22.5" outlineLevel="1" x14ac:dyDescent="0.2">
      <c r="A859" s="154"/>
      <c r="B859" s="155"/>
      <c r="C859" s="185" t="s">
        <v>940</v>
      </c>
      <c r="D859" s="160"/>
      <c r="E859" s="161">
        <v>5.66214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47"/>
      <c r="Z859" s="147"/>
      <c r="AA859" s="147"/>
      <c r="AB859" s="147"/>
      <c r="AC859" s="147"/>
      <c r="AD859" s="147"/>
      <c r="AE859" s="147"/>
      <c r="AF859" s="147"/>
      <c r="AG859" s="147" t="s">
        <v>382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54"/>
      <c r="B860" s="155"/>
      <c r="C860" s="245"/>
      <c r="D860" s="246"/>
      <c r="E860" s="246"/>
      <c r="F860" s="246"/>
      <c r="G860" s="246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47"/>
      <c r="Z860" s="147"/>
      <c r="AA860" s="147"/>
      <c r="AB860" s="147"/>
      <c r="AC860" s="147"/>
      <c r="AD860" s="147"/>
      <c r="AE860" s="147"/>
      <c r="AF860" s="147"/>
      <c r="AG860" s="147" t="s">
        <v>329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73">
        <v>150</v>
      </c>
      <c r="B861" s="174" t="s">
        <v>941</v>
      </c>
      <c r="C861" s="184" t="s">
        <v>942</v>
      </c>
      <c r="D861" s="175" t="s">
        <v>397</v>
      </c>
      <c r="E861" s="176">
        <v>15.766500000000001</v>
      </c>
      <c r="F861" s="177"/>
      <c r="G861" s="178">
        <f>ROUND(E861*F861,2)</f>
        <v>0</v>
      </c>
      <c r="H861" s="177"/>
      <c r="I861" s="178">
        <f>ROUND(E861*H861,2)</f>
        <v>0</v>
      </c>
      <c r="J861" s="177"/>
      <c r="K861" s="178">
        <f>ROUND(E861*J861,2)</f>
        <v>0</v>
      </c>
      <c r="L861" s="178">
        <v>21</v>
      </c>
      <c r="M861" s="178">
        <f>G861*(1+L861/100)</f>
        <v>0</v>
      </c>
      <c r="N861" s="176">
        <v>0</v>
      </c>
      <c r="O861" s="176">
        <f>ROUND(E861*N861,2)</f>
        <v>0</v>
      </c>
      <c r="P861" s="176">
        <v>0</v>
      </c>
      <c r="Q861" s="176">
        <f>ROUND(E861*P861,2)</f>
        <v>0</v>
      </c>
      <c r="R861" s="178"/>
      <c r="S861" s="178" t="s">
        <v>344</v>
      </c>
      <c r="T861" s="179" t="s">
        <v>324</v>
      </c>
      <c r="U861" s="158">
        <v>0</v>
      </c>
      <c r="V861" s="158">
        <f>ROUND(E861*U861,2)</f>
        <v>0</v>
      </c>
      <c r="W861" s="158"/>
      <c r="X861" s="158" t="s">
        <v>817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926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54"/>
      <c r="B862" s="155"/>
      <c r="C862" s="185" t="s">
        <v>516</v>
      </c>
      <c r="D862" s="160"/>
      <c r="E862" s="161"/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47"/>
      <c r="Z862" s="147"/>
      <c r="AA862" s="147"/>
      <c r="AB862" s="147"/>
      <c r="AC862" s="147"/>
      <c r="AD862" s="147"/>
      <c r="AE862" s="147"/>
      <c r="AF862" s="147"/>
      <c r="AG862" s="147" t="s">
        <v>382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54"/>
      <c r="B863" s="155"/>
      <c r="C863" s="185" t="s">
        <v>535</v>
      </c>
      <c r="D863" s="160"/>
      <c r="E863" s="161"/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47"/>
      <c r="Z863" s="147"/>
      <c r="AA863" s="147"/>
      <c r="AB863" s="147"/>
      <c r="AC863" s="147"/>
      <c r="AD863" s="147"/>
      <c r="AE863" s="147"/>
      <c r="AF863" s="147"/>
      <c r="AG863" s="147" t="s">
        <v>382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">
      <c r="A864" s="154"/>
      <c r="B864" s="155"/>
      <c r="C864" s="185" t="s">
        <v>943</v>
      </c>
      <c r="D864" s="160"/>
      <c r="E864" s="161">
        <v>8.51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47"/>
      <c r="Z864" s="147"/>
      <c r="AA864" s="147"/>
      <c r="AB864" s="147"/>
      <c r="AC864" s="147"/>
      <c r="AD864" s="147"/>
      <c r="AE864" s="147"/>
      <c r="AF864" s="147"/>
      <c r="AG864" s="147" t="s">
        <v>382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54"/>
      <c r="B865" s="155"/>
      <c r="C865" s="185" t="s">
        <v>517</v>
      </c>
      <c r="D865" s="160"/>
      <c r="E865" s="161"/>
      <c r="F865" s="158"/>
      <c r="G865" s="158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47"/>
      <c r="Z865" s="147"/>
      <c r="AA865" s="147"/>
      <c r="AB865" s="147"/>
      <c r="AC865" s="147"/>
      <c r="AD865" s="147"/>
      <c r="AE865" s="147"/>
      <c r="AF865" s="147"/>
      <c r="AG865" s="147" t="s">
        <v>382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54"/>
      <c r="B866" s="155"/>
      <c r="C866" s="185" t="s">
        <v>944</v>
      </c>
      <c r="D866" s="160"/>
      <c r="E866" s="161">
        <v>4.5999999999999996</v>
      </c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47"/>
      <c r="Z866" s="147"/>
      <c r="AA866" s="147"/>
      <c r="AB866" s="147"/>
      <c r="AC866" s="147"/>
      <c r="AD866" s="147"/>
      <c r="AE866" s="147"/>
      <c r="AF866" s="147"/>
      <c r="AG866" s="147" t="s">
        <v>382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185" t="s">
        <v>929</v>
      </c>
      <c r="D867" s="160"/>
      <c r="E867" s="161"/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47"/>
      <c r="Z867" s="147"/>
      <c r="AA867" s="147"/>
      <c r="AB867" s="147"/>
      <c r="AC867" s="147"/>
      <c r="AD867" s="147"/>
      <c r="AE867" s="147"/>
      <c r="AF867" s="147"/>
      <c r="AG867" s="147" t="s">
        <v>382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185" t="s">
        <v>393</v>
      </c>
      <c r="D868" s="160"/>
      <c r="E868" s="161"/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47"/>
      <c r="Z868" s="147"/>
      <c r="AA868" s="147"/>
      <c r="AB868" s="147"/>
      <c r="AC868" s="147"/>
      <c r="AD868" s="147"/>
      <c r="AE868" s="147"/>
      <c r="AF868" s="147"/>
      <c r="AG868" s="147" t="s">
        <v>382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54"/>
      <c r="B869" s="155"/>
      <c r="C869" s="185" t="s">
        <v>910</v>
      </c>
      <c r="D869" s="160"/>
      <c r="E869" s="161"/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47"/>
      <c r="Z869" s="147"/>
      <c r="AA869" s="147"/>
      <c r="AB869" s="147"/>
      <c r="AC869" s="147"/>
      <c r="AD869" s="147"/>
      <c r="AE869" s="147"/>
      <c r="AF869" s="147"/>
      <c r="AG869" s="147" t="s">
        <v>382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">
      <c r="A870" s="154"/>
      <c r="B870" s="155"/>
      <c r="C870" s="185" t="s">
        <v>945</v>
      </c>
      <c r="D870" s="160"/>
      <c r="E870" s="161">
        <v>2.6564999999999999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47"/>
      <c r="Z870" s="147"/>
      <c r="AA870" s="147"/>
      <c r="AB870" s="147"/>
      <c r="AC870" s="147"/>
      <c r="AD870" s="147"/>
      <c r="AE870" s="147"/>
      <c r="AF870" s="147"/>
      <c r="AG870" s="147" t="s">
        <v>382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">
      <c r="A871" s="154"/>
      <c r="B871" s="155"/>
      <c r="C871" s="245"/>
      <c r="D871" s="246"/>
      <c r="E871" s="246"/>
      <c r="F871" s="246"/>
      <c r="G871" s="246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47"/>
      <c r="Z871" s="147"/>
      <c r="AA871" s="147"/>
      <c r="AB871" s="147"/>
      <c r="AC871" s="147"/>
      <c r="AD871" s="147"/>
      <c r="AE871" s="147"/>
      <c r="AF871" s="147"/>
      <c r="AG871" s="147" t="s">
        <v>329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">
      <c r="A872" s="154">
        <v>151</v>
      </c>
      <c r="B872" s="155" t="s">
        <v>946</v>
      </c>
      <c r="C872" s="189" t="s">
        <v>947</v>
      </c>
      <c r="D872" s="156" t="s">
        <v>0</v>
      </c>
      <c r="E872" s="181"/>
      <c r="F872" s="159"/>
      <c r="G872" s="158">
        <f>ROUND(E872*F872,2)</f>
        <v>0</v>
      </c>
      <c r="H872" s="159"/>
      <c r="I872" s="158">
        <f>ROUND(E872*H872,2)</f>
        <v>0</v>
      </c>
      <c r="J872" s="159"/>
      <c r="K872" s="158">
        <f>ROUND(E872*J872,2)</f>
        <v>0</v>
      </c>
      <c r="L872" s="158">
        <v>21</v>
      </c>
      <c r="M872" s="158">
        <f>G872*(1+L872/100)</f>
        <v>0</v>
      </c>
      <c r="N872" s="157">
        <v>0</v>
      </c>
      <c r="O872" s="157">
        <f>ROUND(E872*N872,2)</f>
        <v>0</v>
      </c>
      <c r="P872" s="157">
        <v>0</v>
      </c>
      <c r="Q872" s="157">
        <f>ROUND(E872*P872,2)</f>
        <v>0</v>
      </c>
      <c r="R872" s="158" t="s">
        <v>713</v>
      </c>
      <c r="S872" s="158" t="s">
        <v>323</v>
      </c>
      <c r="T872" s="158" t="s">
        <v>399</v>
      </c>
      <c r="U872" s="158">
        <v>0</v>
      </c>
      <c r="V872" s="158">
        <f>ROUND(E872*U872,2)</f>
        <v>0</v>
      </c>
      <c r="W872" s="158"/>
      <c r="X872" s="158" t="s">
        <v>769</v>
      </c>
      <c r="Y872" s="147"/>
      <c r="Z872" s="147"/>
      <c r="AA872" s="147"/>
      <c r="AB872" s="147"/>
      <c r="AC872" s="147"/>
      <c r="AD872" s="147"/>
      <c r="AE872" s="147"/>
      <c r="AF872" s="147"/>
      <c r="AG872" s="147" t="s">
        <v>770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54"/>
      <c r="B873" s="155"/>
      <c r="C873" s="262" t="s">
        <v>948</v>
      </c>
      <c r="D873" s="263"/>
      <c r="E873" s="263"/>
      <c r="F873" s="263"/>
      <c r="G873" s="263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47"/>
      <c r="Z873" s="147"/>
      <c r="AA873" s="147"/>
      <c r="AB873" s="147"/>
      <c r="AC873" s="147"/>
      <c r="AD873" s="147"/>
      <c r="AE873" s="147"/>
      <c r="AF873" s="147"/>
      <c r="AG873" s="147" t="s">
        <v>401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245"/>
      <c r="D874" s="246"/>
      <c r="E874" s="246"/>
      <c r="F874" s="246"/>
      <c r="G874" s="246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47"/>
      <c r="Z874" s="147"/>
      <c r="AA874" s="147"/>
      <c r="AB874" s="147"/>
      <c r="AC874" s="147"/>
      <c r="AD874" s="147"/>
      <c r="AE874" s="147"/>
      <c r="AF874" s="147"/>
      <c r="AG874" s="147" t="s">
        <v>329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x14ac:dyDescent="0.2">
      <c r="A875" s="163" t="s">
        <v>318</v>
      </c>
      <c r="B875" s="164" t="s">
        <v>208</v>
      </c>
      <c r="C875" s="183" t="s">
        <v>209</v>
      </c>
      <c r="D875" s="165"/>
      <c r="E875" s="166"/>
      <c r="F875" s="167"/>
      <c r="G875" s="167">
        <f>SUMIF(AG876:AG917,"&lt;&gt;NOR",G876:G917)</f>
        <v>0</v>
      </c>
      <c r="H875" s="167"/>
      <c r="I875" s="167">
        <f>SUM(I876:I917)</f>
        <v>0</v>
      </c>
      <c r="J875" s="167"/>
      <c r="K875" s="167">
        <f>SUM(K876:K917)</f>
        <v>0</v>
      </c>
      <c r="L875" s="167"/>
      <c r="M875" s="167">
        <f>SUM(M876:M917)</f>
        <v>0</v>
      </c>
      <c r="N875" s="166"/>
      <c r="O875" s="166">
        <f>SUM(O876:O917)</f>
        <v>0.42000000000000004</v>
      </c>
      <c r="P875" s="166"/>
      <c r="Q875" s="166">
        <f>SUM(Q876:Q917)</f>
        <v>0</v>
      </c>
      <c r="R875" s="167"/>
      <c r="S875" s="167"/>
      <c r="T875" s="168"/>
      <c r="U875" s="162"/>
      <c r="V875" s="162">
        <f>SUM(V876:V917)</f>
        <v>35.69</v>
      </c>
      <c r="W875" s="162"/>
      <c r="X875" s="162"/>
      <c r="AG875" t="s">
        <v>319</v>
      </c>
    </row>
    <row r="876" spans="1:60" outlineLevel="1" x14ac:dyDescent="0.2">
      <c r="A876" s="173">
        <v>152</v>
      </c>
      <c r="B876" s="174" t="s">
        <v>949</v>
      </c>
      <c r="C876" s="184" t="s">
        <v>950</v>
      </c>
      <c r="D876" s="175" t="s">
        <v>476</v>
      </c>
      <c r="E876" s="176">
        <v>9.3489000000000004</v>
      </c>
      <c r="F876" s="177"/>
      <c r="G876" s="178">
        <f>ROUND(E876*F876,2)</f>
        <v>0</v>
      </c>
      <c r="H876" s="177"/>
      <c r="I876" s="178">
        <f>ROUND(E876*H876,2)</f>
        <v>0</v>
      </c>
      <c r="J876" s="177"/>
      <c r="K876" s="178">
        <f>ROUND(E876*J876,2)</f>
        <v>0</v>
      </c>
      <c r="L876" s="178">
        <v>21</v>
      </c>
      <c r="M876" s="178">
        <f>G876*(1+L876/100)</f>
        <v>0</v>
      </c>
      <c r="N876" s="176">
        <v>4.0000000000000003E-5</v>
      </c>
      <c r="O876" s="176">
        <f>ROUND(E876*N876,2)</f>
        <v>0</v>
      </c>
      <c r="P876" s="176">
        <v>0</v>
      </c>
      <c r="Q876" s="176">
        <f>ROUND(E876*P876,2)</f>
        <v>0</v>
      </c>
      <c r="R876" s="178" t="s">
        <v>951</v>
      </c>
      <c r="S876" s="178" t="s">
        <v>323</v>
      </c>
      <c r="T876" s="179" t="s">
        <v>399</v>
      </c>
      <c r="U876" s="158">
        <v>0</v>
      </c>
      <c r="V876" s="158">
        <f>ROUND(E876*U876,2)</f>
        <v>0</v>
      </c>
      <c r="W876" s="158"/>
      <c r="X876" s="158" t="s">
        <v>387</v>
      </c>
      <c r="Y876" s="147"/>
      <c r="Z876" s="147"/>
      <c r="AA876" s="147"/>
      <c r="AB876" s="147"/>
      <c r="AC876" s="147"/>
      <c r="AD876" s="147"/>
      <c r="AE876" s="147"/>
      <c r="AF876" s="147"/>
      <c r="AG876" s="147" t="s">
        <v>547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">
      <c r="A877" s="154"/>
      <c r="B877" s="155"/>
      <c r="C877" s="185" t="s">
        <v>786</v>
      </c>
      <c r="D877" s="160"/>
      <c r="E877" s="161"/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47"/>
      <c r="Z877" s="147"/>
      <c r="AA877" s="147"/>
      <c r="AB877" s="147"/>
      <c r="AC877" s="147"/>
      <c r="AD877" s="147"/>
      <c r="AE877" s="147"/>
      <c r="AF877" s="147"/>
      <c r="AG877" s="147" t="s">
        <v>382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">
      <c r="A878" s="154"/>
      <c r="B878" s="155"/>
      <c r="C878" s="185" t="s">
        <v>952</v>
      </c>
      <c r="D878" s="160"/>
      <c r="E878" s="161">
        <v>9.3489000000000004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47"/>
      <c r="Z878" s="147"/>
      <c r="AA878" s="147"/>
      <c r="AB878" s="147"/>
      <c r="AC878" s="147"/>
      <c r="AD878" s="147"/>
      <c r="AE878" s="147"/>
      <c r="AF878" s="147"/>
      <c r="AG878" s="147" t="s">
        <v>382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">
      <c r="A879" s="154"/>
      <c r="B879" s="155"/>
      <c r="C879" s="245"/>
      <c r="D879" s="246"/>
      <c r="E879" s="246"/>
      <c r="F879" s="246"/>
      <c r="G879" s="246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47"/>
      <c r="Z879" s="147"/>
      <c r="AA879" s="147"/>
      <c r="AB879" s="147"/>
      <c r="AC879" s="147"/>
      <c r="AD879" s="147"/>
      <c r="AE879" s="147"/>
      <c r="AF879" s="147"/>
      <c r="AG879" s="147" t="s">
        <v>329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">
      <c r="A880" s="173">
        <v>153</v>
      </c>
      <c r="B880" s="174" t="s">
        <v>953</v>
      </c>
      <c r="C880" s="184" t="s">
        <v>954</v>
      </c>
      <c r="D880" s="175" t="s">
        <v>397</v>
      </c>
      <c r="E880" s="176">
        <v>28.33</v>
      </c>
      <c r="F880" s="177"/>
      <c r="G880" s="178">
        <f>ROUND(E880*F880,2)</f>
        <v>0</v>
      </c>
      <c r="H880" s="177"/>
      <c r="I880" s="178">
        <f>ROUND(E880*H880,2)</f>
        <v>0</v>
      </c>
      <c r="J880" s="177"/>
      <c r="K880" s="178">
        <f>ROUND(E880*J880,2)</f>
        <v>0</v>
      </c>
      <c r="L880" s="178">
        <v>21</v>
      </c>
      <c r="M880" s="178">
        <f>G880*(1+L880/100)</f>
        <v>0</v>
      </c>
      <c r="N880" s="176">
        <v>1.1E-4</v>
      </c>
      <c r="O880" s="176">
        <f>ROUND(E880*N880,2)</f>
        <v>0</v>
      </c>
      <c r="P880" s="176">
        <v>0</v>
      </c>
      <c r="Q880" s="176">
        <f>ROUND(E880*P880,2)</f>
        <v>0</v>
      </c>
      <c r="R880" s="178" t="s">
        <v>951</v>
      </c>
      <c r="S880" s="178" t="s">
        <v>323</v>
      </c>
      <c r="T880" s="179" t="s">
        <v>399</v>
      </c>
      <c r="U880" s="158">
        <v>0.05</v>
      </c>
      <c r="V880" s="158">
        <f>ROUND(E880*U880,2)</f>
        <v>1.42</v>
      </c>
      <c r="W880" s="158"/>
      <c r="X880" s="158" t="s">
        <v>387</v>
      </c>
      <c r="Y880" s="147"/>
      <c r="Z880" s="147"/>
      <c r="AA880" s="147"/>
      <c r="AB880" s="147"/>
      <c r="AC880" s="147"/>
      <c r="AD880" s="147"/>
      <c r="AE880" s="147"/>
      <c r="AF880" s="147"/>
      <c r="AG880" s="147" t="s">
        <v>388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54"/>
      <c r="B881" s="155"/>
      <c r="C881" s="251" t="s">
        <v>955</v>
      </c>
      <c r="D881" s="252"/>
      <c r="E881" s="252"/>
      <c r="F881" s="252"/>
      <c r="G881" s="252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47"/>
      <c r="Z881" s="147"/>
      <c r="AA881" s="147"/>
      <c r="AB881" s="147"/>
      <c r="AC881" s="147"/>
      <c r="AD881" s="147"/>
      <c r="AE881" s="147"/>
      <c r="AF881" s="147"/>
      <c r="AG881" s="147" t="s">
        <v>328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185" t="s">
        <v>786</v>
      </c>
      <c r="D882" s="160"/>
      <c r="E882" s="161"/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47"/>
      <c r="Z882" s="147"/>
      <c r="AA882" s="147"/>
      <c r="AB882" s="147"/>
      <c r="AC882" s="147"/>
      <c r="AD882" s="147"/>
      <c r="AE882" s="147"/>
      <c r="AF882" s="147"/>
      <c r="AG882" s="147" t="s">
        <v>382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54"/>
      <c r="B883" s="155"/>
      <c r="C883" s="185" t="s">
        <v>956</v>
      </c>
      <c r="D883" s="160"/>
      <c r="E883" s="161">
        <v>28.33</v>
      </c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47"/>
      <c r="Z883" s="147"/>
      <c r="AA883" s="147"/>
      <c r="AB883" s="147"/>
      <c r="AC883" s="147"/>
      <c r="AD883" s="147"/>
      <c r="AE883" s="147"/>
      <c r="AF883" s="147"/>
      <c r="AG883" s="147" t="s">
        <v>382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54"/>
      <c r="B884" s="155"/>
      <c r="C884" s="245"/>
      <c r="D884" s="246"/>
      <c r="E884" s="246"/>
      <c r="F884" s="246"/>
      <c r="G884" s="246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47"/>
      <c r="Z884" s="147"/>
      <c r="AA884" s="147"/>
      <c r="AB884" s="147"/>
      <c r="AC884" s="147"/>
      <c r="AD884" s="147"/>
      <c r="AE884" s="147"/>
      <c r="AF884" s="147"/>
      <c r="AG884" s="147" t="s">
        <v>329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73">
        <v>154</v>
      </c>
      <c r="B885" s="174" t="s">
        <v>957</v>
      </c>
      <c r="C885" s="184" t="s">
        <v>958</v>
      </c>
      <c r="D885" s="175" t="s">
        <v>476</v>
      </c>
      <c r="E885" s="176">
        <v>9.3489000000000004</v>
      </c>
      <c r="F885" s="177"/>
      <c r="G885" s="178">
        <f>ROUND(E885*F885,2)</f>
        <v>0</v>
      </c>
      <c r="H885" s="177"/>
      <c r="I885" s="178">
        <f>ROUND(E885*H885,2)</f>
        <v>0</v>
      </c>
      <c r="J885" s="177"/>
      <c r="K885" s="178">
        <f>ROUND(E885*J885,2)</f>
        <v>0</v>
      </c>
      <c r="L885" s="178">
        <v>21</v>
      </c>
      <c r="M885" s="178">
        <f>G885*(1+L885/100)</f>
        <v>0</v>
      </c>
      <c r="N885" s="176">
        <v>0</v>
      </c>
      <c r="O885" s="176">
        <f>ROUND(E885*N885,2)</f>
        <v>0</v>
      </c>
      <c r="P885" s="176">
        <v>0</v>
      </c>
      <c r="Q885" s="176">
        <f>ROUND(E885*P885,2)</f>
        <v>0</v>
      </c>
      <c r="R885" s="178" t="s">
        <v>951</v>
      </c>
      <c r="S885" s="178" t="s">
        <v>323</v>
      </c>
      <c r="T885" s="179" t="s">
        <v>399</v>
      </c>
      <c r="U885" s="158">
        <v>0.12</v>
      </c>
      <c r="V885" s="158">
        <f>ROUND(E885*U885,2)</f>
        <v>1.1200000000000001</v>
      </c>
      <c r="W885" s="158"/>
      <c r="X885" s="158" t="s">
        <v>387</v>
      </c>
      <c r="Y885" s="147"/>
      <c r="Z885" s="147"/>
      <c r="AA885" s="147"/>
      <c r="AB885" s="147"/>
      <c r="AC885" s="147"/>
      <c r="AD885" s="147"/>
      <c r="AE885" s="147"/>
      <c r="AF885" s="147"/>
      <c r="AG885" s="147" t="s">
        <v>388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54"/>
      <c r="B886" s="155"/>
      <c r="C886" s="185" t="s">
        <v>786</v>
      </c>
      <c r="D886" s="160"/>
      <c r="E886" s="161"/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47"/>
      <c r="Z886" s="147"/>
      <c r="AA886" s="147"/>
      <c r="AB886" s="147"/>
      <c r="AC886" s="147"/>
      <c r="AD886" s="147"/>
      <c r="AE886" s="147"/>
      <c r="AF886" s="147"/>
      <c r="AG886" s="147" t="s">
        <v>382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54"/>
      <c r="B887" s="155"/>
      <c r="C887" s="185" t="s">
        <v>952</v>
      </c>
      <c r="D887" s="160"/>
      <c r="E887" s="161">
        <v>9.3489000000000004</v>
      </c>
      <c r="F887" s="158"/>
      <c r="G887" s="158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47"/>
      <c r="Z887" s="147"/>
      <c r="AA887" s="147"/>
      <c r="AB887" s="147"/>
      <c r="AC887" s="147"/>
      <c r="AD887" s="147"/>
      <c r="AE887" s="147"/>
      <c r="AF887" s="147"/>
      <c r="AG887" s="147" t="s">
        <v>382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245"/>
      <c r="D888" s="246"/>
      <c r="E888" s="246"/>
      <c r="F888" s="246"/>
      <c r="G888" s="246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47"/>
      <c r="Z888" s="147"/>
      <c r="AA888" s="147"/>
      <c r="AB888" s="147"/>
      <c r="AC888" s="147"/>
      <c r="AD888" s="147"/>
      <c r="AE888" s="147"/>
      <c r="AF888" s="147"/>
      <c r="AG888" s="147" t="s">
        <v>329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ht="22.5" outlineLevel="1" x14ac:dyDescent="0.2">
      <c r="A889" s="173">
        <v>155</v>
      </c>
      <c r="B889" s="174" t="s">
        <v>959</v>
      </c>
      <c r="C889" s="184" t="s">
        <v>960</v>
      </c>
      <c r="D889" s="175" t="s">
        <v>397</v>
      </c>
      <c r="E889" s="176">
        <v>28.33</v>
      </c>
      <c r="F889" s="177"/>
      <c r="G889" s="178">
        <f>ROUND(E889*F889,2)</f>
        <v>0</v>
      </c>
      <c r="H889" s="177"/>
      <c r="I889" s="178">
        <f>ROUND(E889*H889,2)</f>
        <v>0</v>
      </c>
      <c r="J889" s="177"/>
      <c r="K889" s="178">
        <f>ROUND(E889*J889,2)</f>
        <v>0</v>
      </c>
      <c r="L889" s="178">
        <v>21</v>
      </c>
      <c r="M889" s="178">
        <f>G889*(1+L889/100)</f>
        <v>0</v>
      </c>
      <c r="N889" s="176">
        <v>2.8999999999999998E-3</v>
      </c>
      <c r="O889" s="176">
        <f>ROUND(E889*N889,2)</f>
        <v>0.08</v>
      </c>
      <c r="P889" s="176">
        <v>0</v>
      </c>
      <c r="Q889" s="176">
        <f>ROUND(E889*P889,2)</f>
        <v>0</v>
      </c>
      <c r="R889" s="178"/>
      <c r="S889" s="178" t="s">
        <v>344</v>
      </c>
      <c r="T889" s="179" t="s">
        <v>324</v>
      </c>
      <c r="U889" s="158">
        <v>1.17</v>
      </c>
      <c r="V889" s="158">
        <f>ROUND(E889*U889,2)</f>
        <v>33.15</v>
      </c>
      <c r="W889" s="158"/>
      <c r="X889" s="158" t="s">
        <v>387</v>
      </c>
      <c r="Y889" s="147"/>
      <c r="Z889" s="147"/>
      <c r="AA889" s="147"/>
      <c r="AB889" s="147"/>
      <c r="AC889" s="147"/>
      <c r="AD889" s="147"/>
      <c r="AE889" s="147"/>
      <c r="AF889" s="147"/>
      <c r="AG889" s="147" t="s">
        <v>388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185" t="s">
        <v>393</v>
      </c>
      <c r="D890" s="160"/>
      <c r="E890" s="161"/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47"/>
      <c r="Z890" s="147"/>
      <c r="AA890" s="147"/>
      <c r="AB890" s="147"/>
      <c r="AC890" s="147"/>
      <c r="AD890" s="147"/>
      <c r="AE890" s="147"/>
      <c r="AF890" s="147"/>
      <c r="AG890" s="147" t="s">
        <v>382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54"/>
      <c r="B891" s="155"/>
      <c r="C891" s="185" t="s">
        <v>493</v>
      </c>
      <c r="D891" s="160"/>
      <c r="E891" s="161"/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47"/>
      <c r="Z891" s="147"/>
      <c r="AA891" s="147"/>
      <c r="AB891" s="147"/>
      <c r="AC891" s="147"/>
      <c r="AD891" s="147"/>
      <c r="AE891" s="147"/>
      <c r="AF891" s="147"/>
      <c r="AG891" s="147" t="s">
        <v>382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185" t="s">
        <v>494</v>
      </c>
      <c r="D892" s="160"/>
      <c r="E892" s="161"/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47"/>
      <c r="Z892" s="147"/>
      <c r="AA892" s="147"/>
      <c r="AB892" s="147"/>
      <c r="AC892" s="147"/>
      <c r="AD892" s="147"/>
      <c r="AE892" s="147"/>
      <c r="AF892" s="147"/>
      <c r="AG892" s="147" t="s">
        <v>382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185" t="s">
        <v>495</v>
      </c>
      <c r="D893" s="160"/>
      <c r="E893" s="161">
        <v>3.0874999999999999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47"/>
      <c r="Z893" s="147"/>
      <c r="AA893" s="147"/>
      <c r="AB893" s="147"/>
      <c r="AC893" s="147"/>
      <c r="AD893" s="147"/>
      <c r="AE893" s="147"/>
      <c r="AF893" s="147"/>
      <c r="AG893" s="147" t="s">
        <v>382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185" t="s">
        <v>496</v>
      </c>
      <c r="D894" s="160"/>
      <c r="E894" s="161">
        <v>-1.65</v>
      </c>
      <c r="F894" s="158"/>
      <c r="G894" s="158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47"/>
      <c r="Z894" s="147"/>
      <c r="AA894" s="147"/>
      <c r="AB894" s="147"/>
      <c r="AC894" s="147"/>
      <c r="AD894" s="147"/>
      <c r="AE894" s="147"/>
      <c r="AF894" s="147"/>
      <c r="AG894" s="147" t="s">
        <v>382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185" t="s">
        <v>497</v>
      </c>
      <c r="D895" s="160"/>
      <c r="E895" s="161">
        <v>0.9</v>
      </c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47"/>
      <c r="Z895" s="147"/>
      <c r="AA895" s="147"/>
      <c r="AB895" s="147"/>
      <c r="AC895" s="147"/>
      <c r="AD895" s="147"/>
      <c r="AE895" s="147"/>
      <c r="AF895" s="147"/>
      <c r="AG895" s="147" t="s">
        <v>382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185" t="s">
        <v>961</v>
      </c>
      <c r="D896" s="160"/>
      <c r="E896" s="161"/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47"/>
      <c r="Z896" s="147"/>
      <c r="AA896" s="147"/>
      <c r="AB896" s="147"/>
      <c r="AC896" s="147"/>
      <c r="AD896" s="147"/>
      <c r="AE896" s="147"/>
      <c r="AF896" s="147"/>
      <c r="AG896" s="147" t="s">
        <v>382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185" t="s">
        <v>962</v>
      </c>
      <c r="D897" s="160"/>
      <c r="E897" s="161">
        <v>15.2475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47"/>
      <c r="Z897" s="147"/>
      <c r="AA897" s="147"/>
      <c r="AB897" s="147"/>
      <c r="AC897" s="147"/>
      <c r="AD897" s="147"/>
      <c r="AE897" s="147"/>
      <c r="AF897" s="147"/>
      <c r="AG897" s="147" t="s">
        <v>382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54"/>
      <c r="B898" s="155"/>
      <c r="C898" s="185" t="s">
        <v>963</v>
      </c>
      <c r="D898" s="160"/>
      <c r="E898" s="161">
        <v>-3.42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47"/>
      <c r="Z898" s="147"/>
      <c r="AA898" s="147"/>
      <c r="AB898" s="147"/>
      <c r="AC898" s="147"/>
      <c r="AD898" s="147"/>
      <c r="AE898" s="147"/>
      <c r="AF898" s="147"/>
      <c r="AG898" s="147" t="s">
        <v>382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54"/>
      <c r="B899" s="155"/>
      <c r="C899" s="185" t="s">
        <v>498</v>
      </c>
      <c r="D899" s="160"/>
      <c r="E899" s="161"/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47"/>
      <c r="Z899" s="147"/>
      <c r="AA899" s="147"/>
      <c r="AB899" s="147"/>
      <c r="AC899" s="147"/>
      <c r="AD899" s="147"/>
      <c r="AE899" s="147"/>
      <c r="AF899" s="147"/>
      <c r="AG899" s="147" t="s">
        <v>382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185" t="s">
        <v>494</v>
      </c>
      <c r="D900" s="160"/>
      <c r="E900" s="161"/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47"/>
      <c r="Z900" s="147"/>
      <c r="AA900" s="147"/>
      <c r="AB900" s="147"/>
      <c r="AC900" s="147"/>
      <c r="AD900" s="147"/>
      <c r="AE900" s="147"/>
      <c r="AF900" s="147"/>
      <c r="AG900" s="147" t="s">
        <v>382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54"/>
      <c r="B901" s="155"/>
      <c r="C901" s="185" t="s">
        <v>495</v>
      </c>
      <c r="D901" s="160"/>
      <c r="E901" s="161">
        <v>3.0874999999999999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47"/>
      <c r="Z901" s="147"/>
      <c r="AA901" s="147"/>
      <c r="AB901" s="147"/>
      <c r="AC901" s="147"/>
      <c r="AD901" s="147"/>
      <c r="AE901" s="147"/>
      <c r="AF901" s="147"/>
      <c r="AG901" s="147" t="s">
        <v>382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185" t="s">
        <v>496</v>
      </c>
      <c r="D902" s="160"/>
      <c r="E902" s="161">
        <v>-1.65</v>
      </c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47"/>
      <c r="Z902" s="147"/>
      <c r="AA902" s="147"/>
      <c r="AB902" s="147"/>
      <c r="AC902" s="147"/>
      <c r="AD902" s="147"/>
      <c r="AE902" s="147"/>
      <c r="AF902" s="147"/>
      <c r="AG902" s="147" t="s">
        <v>382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54"/>
      <c r="B903" s="155"/>
      <c r="C903" s="185" t="s">
        <v>497</v>
      </c>
      <c r="D903" s="160"/>
      <c r="E903" s="161">
        <v>0.9</v>
      </c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47"/>
      <c r="Z903" s="147"/>
      <c r="AA903" s="147"/>
      <c r="AB903" s="147"/>
      <c r="AC903" s="147"/>
      <c r="AD903" s="147"/>
      <c r="AE903" s="147"/>
      <c r="AF903" s="147"/>
      <c r="AG903" s="147" t="s">
        <v>382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85" t="s">
        <v>961</v>
      </c>
      <c r="D904" s="160"/>
      <c r="E904" s="161"/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47"/>
      <c r="Z904" s="147"/>
      <c r="AA904" s="147"/>
      <c r="AB904" s="147"/>
      <c r="AC904" s="147"/>
      <c r="AD904" s="147"/>
      <c r="AE904" s="147"/>
      <c r="AF904" s="147"/>
      <c r="AG904" s="147" t="s">
        <v>382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185" t="s">
        <v>962</v>
      </c>
      <c r="D905" s="160"/>
      <c r="E905" s="161">
        <v>15.2475</v>
      </c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47"/>
      <c r="Z905" s="147"/>
      <c r="AA905" s="147"/>
      <c r="AB905" s="147"/>
      <c r="AC905" s="147"/>
      <c r="AD905" s="147"/>
      <c r="AE905" s="147"/>
      <c r="AF905" s="147"/>
      <c r="AG905" s="147" t="s">
        <v>382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185" t="s">
        <v>963</v>
      </c>
      <c r="D906" s="160"/>
      <c r="E906" s="161">
        <v>-3.42</v>
      </c>
      <c r="F906" s="158"/>
      <c r="G906" s="15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47"/>
      <c r="Z906" s="147"/>
      <c r="AA906" s="147"/>
      <c r="AB906" s="147"/>
      <c r="AC906" s="147"/>
      <c r="AD906" s="147"/>
      <c r="AE906" s="147"/>
      <c r="AF906" s="147"/>
      <c r="AG906" s="147" t="s">
        <v>382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245"/>
      <c r="D907" s="246"/>
      <c r="E907" s="246"/>
      <c r="F907" s="246"/>
      <c r="G907" s="246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47"/>
      <c r="Z907" s="147"/>
      <c r="AA907" s="147"/>
      <c r="AB907" s="147"/>
      <c r="AC907" s="147"/>
      <c r="AD907" s="147"/>
      <c r="AE907" s="147"/>
      <c r="AF907" s="147"/>
      <c r="AG907" s="147" t="s">
        <v>329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73">
        <v>156</v>
      </c>
      <c r="B908" s="174" t="s">
        <v>964</v>
      </c>
      <c r="C908" s="184" t="s">
        <v>965</v>
      </c>
      <c r="D908" s="175" t="s">
        <v>476</v>
      </c>
      <c r="E908" s="176">
        <v>10.75123</v>
      </c>
      <c r="F908" s="177"/>
      <c r="G908" s="178">
        <f>ROUND(E908*F908,2)</f>
        <v>0</v>
      </c>
      <c r="H908" s="177"/>
      <c r="I908" s="178">
        <f>ROUND(E908*H908,2)</f>
        <v>0</v>
      </c>
      <c r="J908" s="177"/>
      <c r="K908" s="178">
        <f>ROUND(E908*J908,2)</f>
        <v>0</v>
      </c>
      <c r="L908" s="178">
        <v>21</v>
      </c>
      <c r="M908" s="178">
        <f>G908*(1+L908/100)</f>
        <v>0</v>
      </c>
      <c r="N908" s="176">
        <v>2.2000000000000001E-4</v>
      </c>
      <c r="O908" s="176">
        <f>ROUND(E908*N908,2)</f>
        <v>0</v>
      </c>
      <c r="P908" s="176">
        <v>0</v>
      </c>
      <c r="Q908" s="176">
        <f>ROUND(E908*P908,2)</f>
        <v>0</v>
      </c>
      <c r="R908" s="178"/>
      <c r="S908" s="178" t="s">
        <v>344</v>
      </c>
      <c r="T908" s="179" t="s">
        <v>324</v>
      </c>
      <c r="U908" s="158">
        <v>0</v>
      </c>
      <c r="V908" s="158">
        <f>ROUND(E908*U908,2)</f>
        <v>0</v>
      </c>
      <c r="W908" s="158"/>
      <c r="X908" s="158" t="s">
        <v>817</v>
      </c>
      <c r="Y908" s="147"/>
      <c r="Z908" s="147"/>
      <c r="AA908" s="147"/>
      <c r="AB908" s="147"/>
      <c r="AC908" s="147"/>
      <c r="AD908" s="147"/>
      <c r="AE908" s="147"/>
      <c r="AF908" s="147"/>
      <c r="AG908" s="147" t="s">
        <v>818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185" t="s">
        <v>786</v>
      </c>
      <c r="D909" s="160"/>
      <c r="E909" s="161"/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47"/>
      <c r="Z909" s="147"/>
      <c r="AA909" s="147"/>
      <c r="AB909" s="147"/>
      <c r="AC909" s="147"/>
      <c r="AD909" s="147"/>
      <c r="AE909" s="147"/>
      <c r="AF909" s="147"/>
      <c r="AG909" s="147" t="s">
        <v>382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185" t="s">
        <v>966</v>
      </c>
      <c r="D910" s="160"/>
      <c r="E910" s="161">
        <v>10.751239999999999</v>
      </c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47"/>
      <c r="Z910" s="147"/>
      <c r="AA910" s="147"/>
      <c r="AB910" s="147"/>
      <c r="AC910" s="147"/>
      <c r="AD910" s="147"/>
      <c r="AE910" s="147"/>
      <c r="AF910" s="147"/>
      <c r="AG910" s="147" t="s">
        <v>382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54"/>
      <c r="B911" s="155"/>
      <c r="C911" s="245"/>
      <c r="D911" s="246"/>
      <c r="E911" s="246"/>
      <c r="F911" s="246"/>
      <c r="G911" s="246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47"/>
      <c r="Z911" s="147"/>
      <c r="AA911" s="147"/>
      <c r="AB911" s="147"/>
      <c r="AC911" s="147"/>
      <c r="AD911" s="147"/>
      <c r="AE911" s="147"/>
      <c r="AF911" s="147"/>
      <c r="AG911" s="147" t="s">
        <v>329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73">
        <v>157</v>
      </c>
      <c r="B912" s="174" t="s">
        <v>967</v>
      </c>
      <c r="C912" s="184" t="s">
        <v>968</v>
      </c>
      <c r="D912" s="175" t="s">
        <v>397</v>
      </c>
      <c r="E912" s="176">
        <v>32.579500000000003</v>
      </c>
      <c r="F912" s="177"/>
      <c r="G912" s="178">
        <f>ROUND(E912*F912,2)</f>
        <v>0</v>
      </c>
      <c r="H912" s="177"/>
      <c r="I912" s="178">
        <f>ROUND(E912*H912,2)</f>
        <v>0</v>
      </c>
      <c r="J912" s="177"/>
      <c r="K912" s="178">
        <f>ROUND(E912*J912,2)</f>
        <v>0</v>
      </c>
      <c r="L912" s="178">
        <v>21</v>
      </c>
      <c r="M912" s="178">
        <f>G912*(1+L912/100)</f>
        <v>0</v>
      </c>
      <c r="N912" s="176">
        <v>1.0500000000000001E-2</v>
      </c>
      <c r="O912" s="176">
        <f>ROUND(E912*N912,2)</f>
        <v>0.34</v>
      </c>
      <c r="P912" s="176">
        <v>0</v>
      </c>
      <c r="Q912" s="176">
        <f>ROUND(E912*P912,2)</f>
        <v>0</v>
      </c>
      <c r="R912" s="178"/>
      <c r="S912" s="178" t="s">
        <v>344</v>
      </c>
      <c r="T912" s="179" t="s">
        <v>324</v>
      </c>
      <c r="U912" s="158">
        <v>0</v>
      </c>
      <c r="V912" s="158">
        <f>ROUND(E912*U912,2)</f>
        <v>0</v>
      </c>
      <c r="W912" s="158"/>
      <c r="X912" s="158" t="s">
        <v>817</v>
      </c>
      <c r="Y912" s="147"/>
      <c r="Z912" s="147"/>
      <c r="AA912" s="147"/>
      <c r="AB912" s="147"/>
      <c r="AC912" s="147"/>
      <c r="AD912" s="147"/>
      <c r="AE912" s="147"/>
      <c r="AF912" s="147"/>
      <c r="AG912" s="147" t="s">
        <v>818</v>
      </c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185" t="s">
        <v>786</v>
      </c>
      <c r="D913" s="160"/>
      <c r="E913" s="161"/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47"/>
      <c r="Z913" s="147"/>
      <c r="AA913" s="147"/>
      <c r="AB913" s="147"/>
      <c r="AC913" s="147"/>
      <c r="AD913" s="147"/>
      <c r="AE913" s="147"/>
      <c r="AF913" s="147"/>
      <c r="AG913" s="147" t="s">
        <v>382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185" t="s">
        <v>969</v>
      </c>
      <c r="D914" s="160"/>
      <c r="E914" s="161">
        <v>32.579500000000003</v>
      </c>
      <c r="F914" s="158"/>
      <c r="G914" s="158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47"/>
      <c r="Z914" s="147"/>
      <c r="AA914" s="147"/>
      <c r="AB914" s="147"/>
      <c r="AC914" s="147"/>
      <c r="AD914" s="147"/>
      <c r="AE914" s="147"/>
      <c r="AF914" s="147"/>
      <c r="AG914" s="147" t="s">
        <v>382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245"/>
      <c r="D915" s="246"/>
      <c r="E915" s="246"/>
      <c r="F915" s="246"/>
      <c r="G915" s="246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47"/>
      <c r="Z915" s="147"/>
      <c r="AA915" s="147"/>
      <c r="AB915" s="147"/>
      <c r="AC915" s="147"/>
      <c r="AD915" s="147"/>
      <c r="AE915" s="147"/>
      <c r="AF915" s="147"/>
      <c r="AG915" s="147" t="s">
        <v>329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>
        <v>158</v>
      </c>
      <c r="B916" s="155" t="s">
        <v>970</v>
      </c>
      <c r="C916" s="189" t="s">
        <v>971</v>
      </c>
      <c r="D916" s="156" t="s">
        <v>0</v>
      </c>
      <c r="E916" s="181"/>
      <c r="F916" s="159"/>
      <c r="G916" s="158">
        <f>ROUND(E916*F916,2)</f>
        <v>0</v>
      </c>
      <c r="H916" s="159"/>
      <c r="I916" s="158">
        <f>ROUND(E916*H916,2)</f>
        <v>0</v>
      </c>
      <c r="J916" s="159"/>
      <c r="K916" s="158">
        <f>ROUND(E916*J916,2)</f>
        <v>0</v>
      </c>
      <c r="L916" s="158">
        <v>21</v>
      </c>
      <c r="M916" s="158">
        <f>G916*(1+L916/100)</f>
        <v>0</v>
      </c>
      <c r="N916" s="157">
        <v>0</v>
      </c>
      <c r="O916" s="157">
        <f>ROUND(E916*N916,2)</f>
        <v>0</v>
      </c>
      <c r="P916" s="157">
        <v>0</v>
      </c>
      <c r="Q916" s="157">
        <f>ROUND(E916*P916,2)</f>
        <v>0</v>
      </c>
      <c r="R916" s="158" t="s">
        <v>951</v>
      </c>
      <c r="S916" s="158" t="s">
        <v>323</v>
      </c>
      <c r="T916" s="158" t="s">
        <v>399</v>
      </c>
      <c r="U916" s="158">
        <v>0</v>
      </c>
      <c r="V916" s="158">
        <f>ROUND(E916*U916,2)</f>
        <v>0</v>
      </c>
      <c r="W916" s="158"/>
      <c r="X916" s="158" t="s">
        <v>769</v>
      </c>
      <c r="Y916" s="147"/>
      <c r="Z916" s="147"/>
      <c r="AA916" s="147"/>
      <c r="AB916" s="147"/>
      <c r="AC916" s="147"/>
      <c r="AD916" s="147"/>
      <c r="AE916" s="147"/>
      <c r="AF916" s="147"/>
      <c r="AG916" s="147" t="s">
        <v>770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245"/>
      <c r="D917" s="246"/>
      <c r="E917" s="246"/>
      <c r="F917" s="246"/>
      <c r="G917" s="246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47"/>
      <c r="Z917" s="147"/>
      <c r="AA917" s="147"/>
      <c r="AB917" s="147"/>
      <c r="AC917" s="147"/>
      <c r="AD917" s="147"/>
      <c r="AE917" s="147"/>
      <c r="AF917" s="147"/>
      <c r="AG917" s="147" t="s">
        <v>329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x14ac:dyDescent="0.2">
      <c r="A918" s="163" t="s">
        <v>318</v>
      </c>
      <c r="B918" s="164" t="s">
        <v>210</v>
      </c>
      <c r="C918" s="183" t="s">
        <v>212</v>
      </c>
      <c r="D918" s="165"/>
      <c r="E918" s="166"/>
      <c r="F918" s="167"/>
      <c r="G918" s="167">
        <f>SUMIF(AG919:AG925,"&lt;&gt;NOR",G919:G925)</f>
        <v>0</v>
      </c>
      <c r="H918" s="167"/>
      <c r="I918" s="167">
        <f>SUM(I919:I925)</f>
        <v>0</v>
      </c>
      <c r="J918" s="167"/>
      <c r="K918" s="167">
        <f>SUM(K919:K925)</f>
        <v>0</v>
      </c>
      <c r="L918" s="167"/>
      <c r="M918" s="167">
        <f>SUM(M919:M925)</f>
        <v>0</v>
      </c>
      <c r="N918" s="166"/>
      <c r="O918" s="166">
        <f>SUM(O919:O925)</f>
        <v>0</v>
      </c>
      <c r="P918" s="166"/>
      <c r="Q918" s="166">
        <f>SUM(Q919:Q925)</f>
        <v>0</v>
      </c>
      <c r="R918" s="167"/>
      <c r="S918" s="167"/>
      <c r="T918" s="168"/>
      <c r="U918" s="162"/>
      <c r="V918" s="162">
        <f>SUM(V919:V925)</f>
        <v>0</v>
      </c>
      <c r="W918" s="162"/>
      <c r="X918" s="162"/>
      <c r="AG918" t="s">
        <v>319</v>
      </c>
    </row>
    <row r="919" spans="1:60" outlineLevel="1" x14ac:dyDescent="0.2">
      <c r="A919" s="173">
        <v>159</v>
      </c>
      <c r="B919" s="174" t="s">
        <v>972</v>
      </c>
      <c r="C919" s="184" t="s">
        <v>973</v>
      </c>
      <c r="D919" s="175" t="s">
        <v>449</v>
      </c>
      <c r="E919" s="176">
        <v>78.724999999999994</v>
      </c>
      <c r="F919" s="177"/>
      <c r="G919" s="178">
        <f>ROUND(E919*F919,2)</f>
        <v>0</v>
      </c>
      <c r="H919" s="177"/>
      <c r="I919" s="178">
        <f>ROUND(E919*H919,2)</f>
        <v>0</v>
      </c>
      <c r="J919" s="177"/>
      <c r="K919" s="178">
        <f>ROUND(E919*J919,2)</f>
        <v>0</v>
      </c>
      <c r="L919" s="178">
        <v>21</v>
      </c>
      <c r="M919" s="178">
        <f>G919*(1+L919/100)</f>
        <v>0</v>
      </c>
      <c r="N919" s="176">
        <v>0</v>
      </c>
      <c r="O919" s="176">
        <f>ROUND(E919*N919,2)</f>
        <v>0</v>
      </c>
      <c r="P919" s="176">
        <v>0</v>
      </c>
      <c r="Q919" s="176">
        <f>ROUND(E919*P919,2)</f>
        <v>0</v>
      </c>
      <c r="R919" s="178"/>
      <c r="S919" s="178" t="s">
        <v>344</v>
      </c>
      <c r="T919" s="179" t="s">
        <v>324</v>
      </c>
      <c r="U919" s="158">
        <v>0</v>
      </c>
      <c r="V919" s="158">
        <f>ROUND(E919*U919,2)</f>
        <v>0</v>
      </c>
      <c r="W919" s="158"/>
      <c r="X919" s="158" t="s">
        <v>387</v>
      </c>
      <c r="Y919" s="147"/>
      <c r="Z919" s="147"/>
      <c r="AA919" s="147"/>
      <c r="AB919" s="147"/>
      <c r="AC919" s="147"/>
      <c r="AD919" s="147"/>
      <c r="AE919" s="147"/>
      <c r="AF919" s="147"/>
      <c r="AG919" s="147" t="s">
        <v>547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185" t="s">
        <v>974</v>
      </c>
      <c r="D920" s="160"/>
      <c r="E920" s="161"/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47"/>
      <c r="Z920" s="147"/>
      <c r="AA920" s="147"/>
      <c r="AB920" s="147"/>
      <c r="AC920" s="147"/>
      <c r="AD920" s="147"/>
      <c r="AE920" s="147"/>
      <c r="AF920" s="147"/>
      <c r="AG920" s="147" t="s">
        <v>382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185" t="s">
        <v>975</v>
      </c>
      <c r="D921" s="160"/>
      <c r="E921" s="161">
        <v>56.045000000000002</v>
      </c>
      <c r="F921" s="158"/>
      <c r="G921" s="158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47"/>
      <c r="Z921" s="147"/>
      <c r="AA921" s="147"/>
      <c r="AB921" s="147"/>
      <c r="AC921" s="147"/>
      <c r="AD921" s="147"/>
      <c r="AE921" s="147"/>
      <c r="AF921" s="147"/>
      <c r="AG921" s="147" t="s">
        <v>382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185" t="s">
        <v>420</v>
      </c>
      <c r="D922" s="160"/>
      <c r="E922" s="161"/>
      <c r="F922" s="158"/>
      <c r="G922" s="15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47"/>
      <c r="Z922" s="147"/>
      <c r="AA922" s="147"/>
      <c r="AB922" s="147"/>
      <c r="AC922" s="147"/>
      <c r="AD922" s="147"/>
      <c r="AE922" s="147"/>
      <c r="AF922" s="147"/>
      <c r="AG922" s="147" t="s">
        <v>382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185" t="s">
        <v>422</v>
      </c>
      <c r="D923" s="160"/>
      <c r="E923" s="161"/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47"/>
      <c r="Z923" s="147"/>
      <c r="AA923" s="147"/>
      <c r="AB923" s="147"/>
      <c r="AC923" s="147"/>
      <c r="AD923" s="147"/>
      <c r="AE923" s="147"/>
      <c r="AF923" s="147"/>
      <c r="AG923" s="147" t="s">
        <v>382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185" t="s">
        <v>872</v>
      </c>
      <c r="D924" s="160"/>
      <c r="E924" s="161">
        <v>22.68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47"/>
      <c r="Z924" s="147"/>
      <c r="AA924" s="147"/>
      <c r="AB924" s="147"/>
      <c r="AC924" s="147"/>
      <c r="AD924" s="147"/>
      <c r="AE924" s="147"/>
      <c r="AF924" s="147"/>
      <c r="AG924" s="147" t="s">
        <v>382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">
      <c r="A925" s="154"/>
      <c r="B925" s="155"/>
      <c r="C925" s="245"/>
      <c r="D925" s="246"/>
      <c r="E925" s="246"/>
      <c r="F925" s="246"/>
      <c r="G925" s="246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47"/>
      <c r="Z925" s="147"/>
      <c r="AA925" s="147"/>
      <c r="AB925" s="147"/>
      <c r="AC925" s="147"/>
      <c r="AD925" s="147"/>
      <c r="AE925" s="147"/>
      <c r="AF925" s="147"/>
      <c r="AG925" s="147" t="s">
        <v>329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x14ac:dyDescent="0.2">
      <c r="A926" s="163" t="s">
        <v>318</v>
      </c>
      <c r="B926" s="164" t="s">
        <v>213</v>
      </c>
      <c r="C926" s="183" t="s">
        <v>214</v>
      </c>
      <c r="D926" s="165"/>
      <c r="E926" s="166"/>
      <c r="F926" s="167"/>
      <c r="G926" s="167">
        <f>SUMIF(AG927:AG970,"&lt;&gt;NOR",G927:G970)</f>
        <v>0</v>
      </c>
      <c r="H926" s="167"/>
      <c r="I926" s="167">
        <f>SUM(I927:I970)</f>
        <v>0</v>
      </c>
      <c r="J926" s="167"/>
      <c r="K926" s="167">
        <f>SUM(K927:K970)</f>
        <v>0</v>
      </c>
      <c r="L926" s="167"/>
      <c r="M926" s="167">
        <f>SUM(M927:M970)</f>
        <v>0</v>
      </c>
      <c r="N926" s="166"/>
      <c r="O926" s="166">
        <f>SUM(O927:O970)</f>
        <v>0.16</v>
      </c>
      <c r="P926" s="166"/>
      <c r="Q926" s="166">
        <f>SUM(Q927:Q970)</f>
        <v>0</v>
      </c>
      <c r="R926" s="167"/>
      <c r="S926" s="167"/>
      <c r="T926" s="168"/>
      <c r="U926" s="162"/>
      <c r="V926" s="162">
        <f>SUM(V927:V970)</f>
        <v>0</v>
      </c>
      <c r="W926" s="162"/>
      <c r="X926" s="162"/>
      <c r="AG926" t="s">
        <v>319</v>
      </c>
    </row>
    <row r="927" spans="1:60" outlineLevel="1" x14ac:dyDescent="0.2">
      <c r="A927" s="173">
        <v>160</v>
      </c>
      <c r="B927" s="174" t="s">
        <v>976</v>
      </c>
      <c r="C927" s="184" t="s">
        <v>977</v>
      </c>
      <c r="D927" s="175" t="s">
        <v>397</v>
      </c>
      <c r="E927" s="176">
        <v>420.23111999999998</v>
      </c>
      <c r="F927" s="177"/>
      <c r="G927" s="178">
        <f>ROUND(E927*F927,2)</f>
        <v>0</v>
      </c>
      <c r="H927" s="177"/>
      <c r="I927" s="178">
        <f>ROUND(E927*H927,2)</f>
        <v>0</v>
      </c>
      <c r="J927" s="177"/>
      <c r="K927" s="178">
        <f>ROUND(E927*J927,2)</f>
        <v>0</v>
      </c>
      <c r="L927" s="178">
        <v>21</v>
      </c>
      <c r="M927" s="178">
        <f>G927*(1+L927/100)</f>
        <v>0</v>
      </c>
      <c r="N927" s="176">
        <v>3.2000000000000003E-4</v>
      </c>
      <c r="O927" s="176">
        <f>ROUND(E927*N927,2)</f>
        <v>0.13</v>
      </c>
      <c r="P927" s="176">
        <v>0</v>
      </c>
      <c r="Q927" s="176">
        <f>ROUND(E927*P927,2)</f>
        <v>0</v>
      </c>
      <c r="R927" s="178" t="s">
        <v>918</v>
      </c>
      <c r="S927" s="178" t="s">
        <v>323</v>
      </c>
      <c r="T927" s="179" t="s">
        <v>399</v>
      </c>
      <c r="U927" s="158">
        <v>0</v>
      </c>
      <c r="V927" s="158">
        <f>ROUND(E927*U927,2)</f>
        <v>0</v>
      </c>
      <c r="W927" s="158"/>
      <c r="X927" s="158" t="s">
        <v>919</v>
      </c>
      <c r="Y927" s="147"/>
      <c r="Z927" s="147"/>
      <c r="AA927" s="147"/>
      <c r="AB927" s="147"/>
      <c r="AC927" s="147"/>
      <c r="AD927" s="147"/>
      <c r="AE927" s="147"/>
      <c r="AF927" s="147"/>
      <c r="AG927" s="147" t="s">
        <v>978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185" t="s">
        <v>974</v>
      </c>
      <c r="D928" s="160"/>
      <c r="E928" s="161"/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47"/>
      <c r="Z928" s="147"/>
      <c r="AA928" s="147"/>
      <c r="AB928" s="147"/>
      <c r="AC928" s="147"/>
      <c r="AD928" s="147"/>
      <c r="AE928" s="147"/>
      <c r="AF928" s="147"/>
      <c r="AG928" s="147" t="s">
        <v>382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185" t="s">
        <v>975</v>
      </c>
      <c r="D929" s="160"/>
      <c r="E929" s="161">
        <v>56.045000000000002</v>
      </c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47"/>
      <c r="Z929" s="147"/>
      <c r="AA929" s="147"/>
      <c r="AB929" s="147"/>
      <c r="AC929" s="147"/>
      <c r="AD929" s="147"/>
      <c r="AE929" s="147"/>
      <c r="AF929" s="147"/>
      <c r="AG929" s="147" t="s">
        <v>382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185" t="s">
        <v>393</v>
      </c>
      <c r="D930" s="160"/>
      <c r="E930" s="161"/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47"/>
      <c r="Z930" s="147"/>
      <c r="AA930" s="147"/>
      <c r="AB930" s="147"/>
      <c r="AC930" s="147"/>
      <c r="AD930" s="147"/>
      <c r="AE930" s="147"/>
      <c r="AF930" s="147"/>
      <c r="AG930" s="147" t="s">
        <v>382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185" t="s">
        <v>508</v>
      </c>
      <c r="D931" s="160"/>
      <c r="E931" s="161">
        <v>1.5266299999999999</v>
      </c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47"/>
      <c r="Z931" s="147"/>
      <c r="AA931" s="147"/>
      <c r="AB931" s="147"/>
      <c r="AC931" s="147"/>
      <c r="AD931" s="147"/>
      <c r="AE931" s="147"/>
      <c r="AF931" s="147"/>
      <c r="AG931" s="147" t="s">
        <v>382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185" t="s">
        <v>509</v>
      </c>
      <c r="D932" s="160"/>
      <c r="E932" s="161">
        <v>5.27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47"/>
      <c r="Z932" s="147"/>
      <c r="AA932" s="147"/>
      <c r="AB932" s="147"/>
      <c r="AC932" s="147"/>
      <c r="AD932" s="147"/>
      <c r="AE932" s="147"/>
      <c r="AF932" s="147"/>
      <c r="AG932" s="147" t="s">
        <v>382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185" t="s">
        <v>481</v>
      </c>
      <c r="D933" s="160"/>
      <c r="E933" s="161">
        <v>2.25</v>
      </c>
      <c r="F933" s="158"/>
      <c r="G933" s="158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47"/>
      <c r="Z933" s="147"/>
      <c r="AA933" s="147"/>
      <c r="AB933" s="147"/>
      <c r="AC933" s="147"/>
      <c r="AD933" s="147"/>
      <c r="AE933" s="147"/>
      <c r="AF933" s="147"/>
      <c r="AG933" s="147" t="s">
        <v>382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/>
      <c r="B934" s="155"/>
      <c r="C934" s="185" t="s">
        <v>482</v>
      </c>
      <c r="D934" s="160"/>
      <c r="E934" s="161">
        <v>14.15</v>
      </c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47"/>
      <c r="Z934" s="147"/>
      <c r="AA934" s="147"/>
      <c r="AB934" s="147"/>
      <c r="AC934" s="147"/>
      <c r="AD934" s="147"/>
      <c r="AE934" s="147"/>
      <c r="AF934" s="147"/>
      <c r="AG934" s="147" t="s">
        <v>382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185" t="s">
        <v>691</v>
      </c>
      <c r="D935" s="160"/>
      <c r="E935" s="161">
        <v>111.9525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47"/>
      <c r="Z935" s="147"/>
      <c r="AA935" s="147"/>
      <c r="AB935" s="147"/>
      <c r="AC935" s="147"/>
      <c r="AD935" s="147"/>
      <c r="AE935" s="147"/>
      <c r="AF935" s="147"/>
      <c r="AG935" s="147" t="s">
        <v>382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54"/>
      <c r="B936" s="155"/>
      <c r="C936" s="185" t="s">
        <v>488</v>
      </c>
      <c r="D936" s="160"/>
      <c r="E936" s="161">
        <v>8.8000000000000007</v>
      </c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47"/>
      <c r="Z936" s="147"/>
      <c r="AA936" s="147"/>
      <c r="AB936" s="147"/>
      <c r="AC936" s="147"/>
      <c r="AD936" s="147"/>
      <c r="AE936" s="147"/>
      <c r="AF936" s="147"/>
      <c r="AG936" s="147" t="s">
        <v>382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">
      <c r="A937" s="154"/>
      <c r="B937" s="155"/>
      <c r="C937" s="185" t="s">
        <v>693</v>
      </c>
      <c r="D937" s="160"/>
      <c r="E937" s="161">
        <v>-3.0874999999999999</v>
      </c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47"/>
      <c r="Z937" s="147"/>
      <c r="AA937" s="147"/>
      <c r="AB937" s="147"/>
      <c r="AC937" s="147"/>
      <c r="AD937" s="147"/>
      <c r="AE937" s="147"/>
      <c r="AF937" s="147"/>
      <c r="AG937" s="147" t="s">
        <v>382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54"/>
      <c r="B938" s="155"/>
      <c r="C938" s="185" t="s">
        <v>694</v>
      </c>
      <c r="D938" s="160"/>
      <c r="E938" s="161">
        <v>-0.9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47"/>
      <c r="Z938" s="147"/>
      <c r="AA938" s="147"/>
      <c r="AB938" s="147"/>
      <c r="AC938" s="147"/>
      <c r="AD938" s="147"/>
      <c r="AE938" s="147"/>
      <c r="AF938" s="147"/>
      <c r="AG938" s="147" t="s">
        <v>382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54"/>
      <c r="B939" s="155"/>
      <c r="C939" s="185" t="s">
        <v>693</v>
      </c>
      <c r="D939" s="160"/>
      <c r="E939" s="161">
        <v>-3.0874999999999999</v>
      </c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47"/>
      <c r="Z939" s="147"/>
      <c r="AA939" s="147"/>
      <c r="AB939" s="147"/>
      <c r="AC939" s="147"/>
      <c r="AD939" s="147"/>
      <c r="AE939" s="147"/>
      <c r="AF939" s="147"/>
      <c r="AG939" s="147" t="s">
        <v>382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185" t="s">
        <v>694</v>
      </c>
      <c r="D940" s="160"/>
      <c r="E940" s="161">
        <v>-0.9</v>
      </c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47"/>
      <c r="Z940" s="147"/>
      <c r="AA940" s="147"/>
      <c r="AB940" s="147"/>
      <c r="AC940" s="147"/>
      <c r="AD940" s="147"/>
      <c r="AE940" s="147"/>
      <c r="AF940" s="147"/>
      <c r="AG940" s="147" t="s">
        <v>382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185" t="s">
        <v>695</v>
      </c>
      <c r="D941" s="160"/>
      <c r="E941" s="161">
        <v>-2.25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47"/>
      <c r="Z941" s="147"/>
      <c r="AA941" s="147"/>
      <c r="AB941" s="147"/>
      <c r="AC941" s="147"/>
      <c r="AD941" s="147"/>
      <c r="AE941" s="147"/>
      <c r="AF941" s="147"/>
      <c r="AG941" s="147" t="s">
        <v>382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185" t="s">
        <v>696</v>
      </c>
      <c r="D942" s="160"/>
      <c r="E942" s="161">
        <v>-14.15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47"/>
      <c r="Z942" s="147"/>
      <c r="AA942" s="147"/>
      <c r="AB942" s="147"/>
      <c r="AC942" s="147"/>
      <c r="AD942" s="147"/>
      <c r="AE942" s="147"/>
      <c r="AF942" s="147"/>
      <c r="AG942" s="147" t="s">
        <v>382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185" t="s">
        <v>698</v>
      </c>
      <c r="D943" s="160"/>
      <c r="E943" s="161">
        <v>3.637</v>
      </c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47"/>
      <c r="Z943" s="147"/>
      <c r="AA943" s="147"/>
      <c r="AB943" s="147"/>
      <c r="AC943" s="147"/>
      <c r="AD943" s="147"/>
      <c r="AE943" s="147"/>
      <c r="AF943" s="147"/>
      <c r="AG943" s="147" t="s">
        <v>382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185" t="s">
        <v>979</v>
      </c>
      <c r="D944" s="160"/>
      <c r="E944" s="161"/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47"/>
      <c r="Z944" s="147"/>
      <c r="AA944" s="147"/>
      <c r="AB944" s="147"/>
      <c r="AC944" s="147"/>
      <c r="AD944" s="147"/>
      <c r="AE944" s="147"/>
      <c r="AF944" s="147"/>
      <c r="AG944" s="147" t="s">
        <v>382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54"/>
      <c r="B945" s="155"/>
      <c r="C945" s="185" t="s">
        <v>393</v>
      </c>
      <c r="D945" s="160"/>
      <c r="E945" s="161"/>
      <c r="F945" s="158"/>
      <c r="G945" s="15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47"/>
      <c r="Z945" s="147"/>
      <c r="AA945" s="147"/>
      <c r="AB945" s="147"/>
      <c r="AC945" s="147"/>
      <c r="AD945" s="147"/>
      <c r="AE945" s="147"/>
      <c r="AF945" s="147"/>
      <c r="AG945" s="147" t="s">
        <v>382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185" t="s">
        <v>980</v>
      </c>
      <c r="D946" s="160"/>
      <c r="E946" s="161">
        <v>140.25</v>
      </c>
      <c r="F946" s="158"/>
      <c r="G946" s="158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47"/>
      <c r="Z946" s="147"/>
      <c r="AA946" s="147"/>
      <c r="AB946" s="147"/>
      <c r="AC946" s="147"/>
      <c r="AD946" s="147"/>
      <c r="AE946" s="147"/>
      <c r="AF946" s="147"/>
      <c r="AG946" s="147" t="s">
        <v>382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54"/>
      <c r="B947" s="155"/>
      <c r="C947" s="185" t="s">
        <v>981</v>
      </c>
      <c r="D947" s="160"/>
      <c r="E947" s="161">
        <v>67.98</v>
      </c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47"/>
      <c r="Z947" s="147"/>
      <c r="AA947" s="147"/>
      <c r="AB947" s="147"/>
      <c r="AC947" s="147"/>
      <c r="AD947" s="147"/>
      <c r="AE947" s="147"/>
      <c r="AF947" s="147"/>
      <c r="AG947" s="147" t="s">
        <v>382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185" t="s">
        <v>982</v>
      </c>
      <c r="D948" s="160"/>
      <c r="E948" s="161">
        <v>2.97</v>
      </c>
      <c r="F948" s="158"/>
      <c r="G948" s="158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47"/>
      <c r="Z948" s="147"/>
      <c r="AA948" s="147"/>
      <c r="AB948" s="147"/>
      <c r="AC948" s="147"/>
      <c r="AD948" s="147"/>
      <c r="AE948" s="147"/>
      <c r="AF948" s="147"/>
      <c r="AG948" s="147" t="s">
        <v>382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">
      <c r="A949" s="154"/>
      <c r="B949" s="155"/>
      <c r="C949" s="185" t="s">
        <v>983</v>
      </c>
      <c r="D949" s="160"/>
      <c r="E949" s="161">
        <v>21.45</v>
      </c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47"/>
      <c r="Z949" s="147"/>
      <c r="AA949" s="147"/>
      <c r="AB949" s="147"/>
      <c r="AC949" s="147"/>
      <c r="AD949" s="147"/>
      <c r="AE949" s="147"/>
      <c r="AF949" s="147"/>
      <c r="AG949" s="147" t="s">
        <v>382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85" t="s">
        <v>984</v>
      </c>
      <c r="D950" s="160"/>
      <c r="E950" s="161">
        <v>2.64</v>
      </c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47"/>
      <c r="Z950" s="147"/>
      <c r="AA950" s="147"/>
      <c r="AB950" s="147"/>
      <c r="AC950" s="147"/>
      <c r="AD950" s="147"/>
      <c r="AE950" s="147"/>
      <c r="AF950" s="147"/>
      <c r="AG950" s="147" t="s">
        <v>382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85" t="s">
        <v>985</v>
      </c>
      <c r="D951" s="160"/>
      <c r="E951" s="161">
        <v>4.92</v>
      </c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47"/>
      <c r="Z951" s="147"/>
      <c r="AA951" s="147"/>
      <c r="AB951" s="147"/>
      <c r="AC951" s="147"/>
      <c r="AD951" s="147"/>
      <c r="AE951" s="147"/>
      <c r="AF951" s="147"/>
      <c r="AG951" s="147" t="s">
        <v>382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85" t="s">
        <v>986</v>
      </c>
      <c r="D952" s="160"/>
      <c r="E952" s="161">
        <v>21.12</v>
      </c>
      <c r="F952" s="158"/>
      <c r="G952" s="158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47"/>
      <c r="Z952" s="147"/>
      <c r="AA952" s="147"/>
      <c r="AB952" s="147"/>
      <c r="AC952" s="147"/>
      <c r="AD952" s="147"/>
      <c r="AE952" s="147"/>
      <c r="AF952" s="147"/>
      <c r="AG952" s="147" t="s">
        <v>382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85" t="s">
        <v>492</v>
      </c>
      <c r="D953" s="160"/>
      <c r="E953" s="161"/>
      <c r="F953" s="158"/>
      <c r="G953" s="158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47"/>
      <c r="Z953" s="147"/>
      <c r="AA953" s="147"/>
      <c r="AB953" s="147"/>
      <c r="AC953" s="147"/>
      <c r="AD953" s="147"/>
      <c r="AE953" s="147"/>
      <c r="AF953" s="147"/>
      <c r="AG953" s="147" t="s">
        <v>382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185" t="s">
        <v>393</v>
      </c>
      <c r="D954" s="160"/>
      <c r="E954" s="161"/>
      <c r="F954" s="158"/>
      <c r="G954" s="158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47"/>
      <c r="Z954" s="147"/>
      <c r="AA954" s="147"/>
      <c r="AB954" s="147"/>
      <c r="AC954" s="147"/>
      <c r="AD954" s="147"/>
      <c r="AE954" s="147"/>
      <c r="AF954" s="147"/>
      <c r="AG954" s="147" t="s">
        <v>382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85" t="s">
        <v>493</v>
      </c>
      <c r="D955" s="160"/>
      <c r="E955" s="161"/>
      <c r="F955" s="158"/>
      <c r="G955" s="158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47"/>
      <c r="Z955" s="147"/>
      <c r="AA955" s="147"/>
      <c r="AB955" s="147"/>
      <c r="AC955" s="147"/>
      <c r="AD955" s="147"/>
      <c r="AE955" s="147"/>
      <c r="AF955" s="147"/>
      <c r="AG955" s="147" t="s">
        <v>382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85" t="s">
        <v>494</v>
      </c>
      <c r="D956" s="160"/>
      <c r="E956" s="161"/>
      <c r="F956" s="158"/>
      <c r="G956" s="158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47"/>
      <c r="Z956" s="147"/>
      <c r="AA956" s="147"/>
      <c r="AB956" s="147"/>
      <c r="AC956" s="147"/>
      <c r="AD956" s="147"/>
      <c r="AE956" s="147"/>
      <c r="AF956" s="147"/>
      <c r="AG956" s="147" t="s">
        <v>382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85" t="s">
        <v>495</v>
      </c>
      <c r="D957" s="160"/>
      <c r="E957" s="161">
        <v>3.0874999999999999</v>
      </c>
      <c r="F957" s="158"/>
      <c r="G957" s="158"/>
      <c r="H957" s="158"/>
      <c r="I957" s="158"/>
      <c r="J957" s="158"/>
      <c r="K957" s="158"/>
      <c r="L957" s="158"/>
      <c r="M957" s="158"/>
      <c r="N957" s="157"/>
      <c r="O957" s="157"/>
      <c r="P957" s="157"/>
      <c r="Q957" s="157"/>
      <c r="R957" s="158"/>
      <c r="S957" s="158"/>
      <c r="T957" s="158"/>
      <c r="U957" s="158"/>
      <c r="V957" s="158"/>
      <c r="W957" s="158"/>
      <c r="X957" s="158"/>
      <c r="Y957" s="147"/>
      <c r="Z957" s="147"/>
      <c r="AA957" s="147"/>
      <c r="AB957" s="147"/>
      <c r="AC957" s="147"/>
      <c r="AD957" s="147"/>
      <c r="AE957" s="147"/>
      <c r="AF957" s="147"/>
      <c r="AG957" s="147" t="s">
        <v>382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85" t="s">
        <v>497</v>
      </c>
      <c r="D958" s="160"/>
      <c r="E958" s="161">
        <v>0.9</v>
      </c>
      <c r="F958" s="158"/>
      <c r="G958" s="158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47"/>
      <c r="Z958" s="147"/>
      <c r="AA958" s="147"/>
      <c r="AB958" s="147"/>
      <c r="AC958" s="147"/>
      <c r="AD958" s="147"/>
      <c r="AE958" s="147"/>
      <c r="AF958" s="147"/>
      <c r="AG958" s="147" t="s">
        <v>382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85" t="s">
        <v>498</v>
      </c>
      <c r="D959" s="160"/>
      <c r="E959" s="161"/>
      <c r="F959" s="158"/>
      <c r="G959" s="158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47"/>
      <c r="Z959" s="147"/>
      <c r="AA959" s="147"/>
      <c r="AB959" s="147"/>
      <c r="AC959" s="147"/>
      <c r="AD959" s="147"/>
      <c r="AE959" s="147"/>
      <c r="AF959" s="147"/>
      <c r="AG959" s="147" t="s">
        <v>382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185" t="s">
        <v>494</v>
      </c>
      <c r="D960" s="160"/>
      <c r="E960" s="161"/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47"/>
      <c r="Z960" s="147"/>
      <c r="AA960" s="147"/>
      <c r="AB960" s="147"/>
      <c r="AC960" s="147"/>
      <c r="AD960" s="147"/>
      <c r="AE960" s="147"/>
      <c r="AF960" s="147"/>
      <c r="AG960" s="147" t="s">
        <v>382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185" t="s">
        <v>495</v>
      </c>
      <c r="D961" s="160"/>
      <c r="E961" s="161">
        <v>3.0874999999999999</v>
      </c>
      <c r="F961" s="158"/>
      <c r="G961" s="158"/>
      <c r="H961" s="158"/>
      <c r="I961" s="158"/>
      <c r="J961" s="158"/>
      <c r="K961" s="158"/>
      <c r="L961" s="158"/>
      <c r="M961" s="158"/>
      <c r="N961" s="157"/>
      <c r="O961" s="157"/>
      <c r="P961" s="157"/>
      <c r="Q961" s="157"/>
      <c r="R961" s="158"/>
      <c r="S961" s="158"/>
      <c r="T961" s="158"/>
      <c r="U961" s="158"/>
      <c r="V961" s="158"/>
      <c r="W961" s="158"/>
      <c r="X961" s="158"/>
      <c r="Y961" s="147"/>
      <c r="Z961" s="147"/>
      <c r="AA961" s="147"/>
      <c r="AB961" s="147"/>
      <c r="AC961" s="147"/>
      <c r="AD961" s="147"/>
      <c r="AE961" s="147"/>
      <c r="AF961" s="147"/>
      <c r="AG961" s="147" t="s">
        <v>382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85" t="s">
        <v>497</v>
      </c>
      <c r="D962" s="160"/>
      <c r="E962" s="161">
        <v>0.9</v>
      </c>
      <c r="F962" s="158"/>
      <c r="G962" s="15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47"/>
      <c r="Z962" s="147"/>
      <c r="AA962" s="147"/>
      <c r="AB962" s="147"/>
      <c r="AC962" s="147"/>
      <c r="AD962" s="147"/>
      <c r="AE962" s="147"/>
      <c r="AF962" s="147"/>
      <c r="AG962" s="147" t="s">
        <v>382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185" t="s">
        <v>786</v>
      </c>
      <c r="D963" s="160"/>
      <c r="E963" s="161"/>
      <c r="F963" s="158"/>
      <c r="G963" s="158"/>
      <c r="H963" s="158"/>
      <c r="I963" s="158"/>
      <c r="J963" s="158"/>
      <c r="K963" s="158"/>
      <c r="L963" s="158"/>
      <c r="M963" s="158"/>
      <c r="N963" s="157"/>
      <c r="O963" s="157"/>
      <c r="P963" s="157"/>
      <c r="Q963" s="157"/>
      <c r="R963" s="158"/>
      <c r="S963" s="158"/>
      <c r="T963" s="158"/>
      <c r="U963" s="158"/>
      <c r="V963" s="158"/>
      <c r="W963" s="158"/>
      <c r="X963" s="158"/>
      <c r="Y963" s="147"/>
      <c r="Z963" s="147"/>
      <c r="AA963" s="147"/>
      <c r="AB963" s="147"/>
      <c r="AC963" s="147"/>
      <c r="AD963" s="147"/>
      <c r="AE963" s="147"/>
      <c r="AF963" s="147"/>
      <c r="AG963" s="147" t="s">
        <v>382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185" t="s">
        <v>987</v>
      </c>
      <c r="D964" s="160"/>
      <c r="E964" s="161">
        <v>-28.33</v>
      </c>
      <c r="F964" s="158"/>
      <c r="G964" s="158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47"/>
      <c r="Z964" s="147"/>
      <c r="AA964" s="147"/>
      <c r="AB964" s="147"/>
      <c r="AC964" s="147"/>
      <c r="AD964" s="147"/>
      <c r="AE964" s="147"/>
      <c r="AF964" s="147"/>
      <c r="AG964" s="147" t="s">
        <v>382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245"/>
      <c r="D965" s="246"/>
      <c r="E965" s="246"/>
      <c r="F965" s="246"/>
      <c r="G965" s="246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47"/>
      <c r="Z965" s="147"/>
      <c r="AA965" s="147"/>
      <c r="AB965" s="147"/>
      <c r="AC965" s="147"/>
      <c r="AD965" s="147"/>
      <c r="AE965" s="147"/>
      <c r="AF965" s="147"/>
      <c r="AG965" s="147" t="s">
        <v>329</v>
      </c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">
      <c r="A966" s="173">
        <v>161</v>
      </c>
      <c r="B966" s="174" t="s">
        <v>988</v>
      </c>
      <c r="C966" s="184" t="s">
        <v>989</v>
      </c>
      <c r="D966" s="175" t="s">
        <v>397</v>
      </c>
      <c r="E966" s="176">
        <v>100</v>
      </c>
      <c r="F966" s="177"/>
      <c r="G966" s="178">
        <f>ROUND(E966*F966,2)</f>
        <v>0</v>
      </c>
      <c r="H966" s="177"/>
      <c r="I966" s="178">
        <f>ROUND(E966*H966,2)</f>
        <v>0</v>
      </c>
      <c r="J966" s="177"/>
      <c r="K966" s="178">
        <f>ROUND(E966*J966,2)</f>
        <v>0</v>
      </c>
      <c r="L966" s="178">
        <v>21</v>
      </c>
      <c r="M966" s="178">
        <f>G966*(1+L966/100)</f>
        <v>0</v>
      </c>
      <c r="N966" s="176">
        <v>2.5999999999999998E-4</v>
      </c>
      <c r="O966" s="176">
        <f>ROUND(E966*N966,2)</f>
        <v>0.03</v>
      </c>
      <c r="P966" s="176">
        <v>0</v>
      </c>
      <c r="Q966" s="176">
        <f>ROUND(E966*P966,2)</f>
        <v>0</v>
      </c>
      <c r="R966" s="178" t="s">
        <v>918</v>
      </c>
      <c r="S966" s="178" t="s">
        <v>323</v>
      </c>
      <c r="T966" s="179" t="s">
        <v>399</v>
      </c>
      <c r="U966" s="158">
        <v>0</v>
      </c>
      <c r="V966" s="158">
        <f>ROUND(E966*U966,2)</f>
        <v>0</v>
      </c>
      <c r="W966" s="158"/>
      <c r="X966" s="158" t="s">
        <v>919</v>
      </c>
      <c r="Y966" s="147"/>
      <c r="Z966" s="147"/>
      <c r="AA966" s="147"/>
      <c r="AB966" s="147"/>
      <c r="AC966" s="147"/>
      <c r="AD966" s="147"/>
      <c r="AE966" s="147"/>
      <c r="AF966" s="147"/>
      <c r="AG966" s="147" t="s">
        <v>978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ht="22.5" outlineLevel="1" x14ac:dyDescent="0.2">
      <c r="A967" s="154"/>
      <c r="B967" s="155"/>
      <c r="C967" s="260" t="s">
        <v>990</v>
      </c>
      <c r="D967" s="261"/>
      <c r="E967" s="261"/>
      <c r="F967" s="261"/>
      <c r="G967" s="261"/>
      <c r="H967" s="158"/>
      <c r="I967" s="158"/>
      <c r="J967" s="158"/>
      <c r="K967" s="158"/>
      <c r="L967" s="158"/>
      <c r="M967" s="158"/>
      <c r="N967" s="157"/>
      <c r="O967" s="157"/>
      <c r="P967" s="157"/>
      <c r="Q967" s="157"/>
      <c r="R967" s="158"/>
      <c r="S967" s="158"/>
      <c r="T967" s="158"/>
      <c r="U967" s="158"/>
      <c r="V967" s="158"/>
      <c r="W967" s="158"/>
      <c r="X967" s="158"/>
      <c r="Y967" s="147"/>
      <c r="Z967" s="147"/>
      <c r="AA967" s="147"/>
      <c r="AB967" s="147"/>
      <c r="AC967" s="147"/>
      <c r="AD967" s="147"/>
      <c r="AE967" s="147"/>
      <c r="AF967" s="147"/>
      <c r="AG967" s="147" t="s">
        <v>401</v>
      </c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80" t="str">
        <f>C967</f>
        <v>Oškrabání, jednonásobné mydlení, částečné vyhlazení malířskou masou jednonásobné, malba dvojnásobná, bez pačokování, jednobarevná s bílým stropem.</v>
      </c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85" t="s">
        <v>991</v>
      </c>
      <c r="D968" s="160"/>
      <c r="E968" s="161"/>
      <c r="F968" s="158"/>
      <c r="G968" s="158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47"/>
      <c r="Z968" s="147"/>
      <c r="AA968" s="147"/>
      <c r="AB968" s="147"/>
      <c r="AC968" s="147"/>
      <c r="AD968" s="147"/>
      <c r="AE968" s="147"/>
      <c r="AF968" s="147"/>
      <c r="AG968" s="147" t="s">
        <v>382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85" t="s">
        <v>992</v>
      </c>
      <c r="D969" s="160"/>
      <c r="E969" s="161">
        <v>100</v>
      </c>
      <c r="F969" s="158"/>
      <c r="G969" s="158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47"/>
      <c r="Z969" s="147"/>
      <c r="AA969" s="147"/>
      <c r="AB969" s="147"/>
      <c r="AC969" s="147"/>
      <c r="AD969" s="147"/>
      <c r="AE969" s="147"/>
      <c r="AF969" s="147"/>
      <c r="AG969" s="147" t="s">
        <v>382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245"/>
      <c r="D970" s="246"/>
      <c r="E970" s="246"/>
      <c r="F970" s="246"/>
      <c r="G970" s="246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47"/>
      <c r="Z970" s="147"/>
      <c r="AA970" s="147"/>
      <c r="AB970" s="147"/>
      <c r="AC970" s="147"/>
      <c r="AD970" s="147"/>
      <c r="AE970" s="147"/>
      <c r="AF970" s="147"/>
      <c r="AG970" s="147" t="s">
        <v>329</v>
      </c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x14ac:dyDescent="0.2">
      <c r="A971" s="163" t="s">
        <v>318</v>
      </c>
      <c r="B971" s="164" t="s">
        <v>217</v>
      </c>
      <c r="C971" s="183" t="s">
        <v>218</v>
      </c>
      <c r="D971" s="165"/>
      <c r="E971" s="166"/>
      <c r="F971" s="167"/>
      <c r="G971" s="167">
        <f>SUMIF(AG972:AG983,"&lt;&gt;NOR",G972:G983)</f>
        <v>0</v>
      </c>
      <c r="H971" s="167"/>
      <c r="I971" s="167">
        <f>SUM(I972:I983)</f>
        <v>0</v>
      </c>
      <c r="J971" s="167"/>
      <c r="K971" s="167">
        <f>SUM(K972:K983)</f>
        <v>0</v>
      </c>
      <c r="L971" s="167"/>
      <c r="M971" s="167">
        <f>SUM(M972:M983)</f>
        <v>0</v>
      </c>
      <c r="N971" s="166"/>
      <c r="O971" s="166">
        <f>SUM(O972:O983)</f>
        <v>0</v>
      </c>
      <c r="P971" s="166"/>
      <c r="Q971" s="166">
        <f>SUM(Q972:Q983)</f>
        <v>0</v>
      </c>
      <c r="R971" s="167"/>
      <c r="S971" s="167"/>
      <c r="T971" s="168"/>
      <c r="U971" s="162"/>
      <c r="V971" s="162">
        <f>SUM(V972:V983)</f>
        <v>0</v>
      </c>
      <c r="W971" s="162"/>
      <c r="X971" s="162"/>
      <c r="AG971" t="s">
        <v>319</v>
      </c>
    </row>
    <row r="972" spans="1:60" ht="22.5" outlineLevel="1" x14ac:dyDescent="0.2">
      <c r="A972" s="173">
        <v>162</v>
      </c>
      <c r="B972" s="174" t="s">
        <v>993</v>
      </c>
      <c r="C972" s="184" t="s">
        <v>994</v>
      </c>
      <c r="D972" s="175" t="s">
        <v>577</v>
      </c>
      <c r="E972" s="176">
        <v>1</v>
      </c>
      <c r="F972" s="177"/>
      <c r="G972" s="178">
        <f>ROUND(E972*F972,2)</f>
        <v>0</v>
      </c>
      <c r="H972" s="177"/>
      <c r="I972" s="178">
        <f>ROUND(E972*H972,2)</f>
        <v>0</v>
      </c>
      <c r="J972" s="177"/>
      <c r="K972" s="178">
        <f>ROUND(E972*J972,2)</f>
        <v>0</v>
      </c>
      <c r="L972" s="178">
        <v>21</v>
      </c>
      <c r="M972" s="178">
        <f>G972*(1+L972/100)</f>
        <v>0</v>
      </c>
      <c r="N972" s="176">
        <v>0</v>
      </c>
      <c r="O972" s="176">
        <f>ROUND(E972*N972,2)</f>
        <v>0</v>
      </c>
      <c r="P972" s="176">
        <v>0</v>
      </c>
      <c r="Q972" s="176">
        <f>ROUND(E972*P972,2)</f>
        <v>0</v>
      </c>
      <c r="R972" s="178"/>
      <c r="S972" s="178" t="s">
        <v>344</v>
      </c>
      <c r="T972" s="179" t="s">
        <v>324</v>
      </c>
      <c r="U972" s="158">
        <v>0</v>
      </c>
      <c r="V972" s="158">
        <f>ROUND(E972*U972,2)</f>
        <v>0</v>
      </c>
      <c r="W972" s="158"/>
      <c r="X972" s="158" t="s">
        <v>387</v>
      </c>
      <c r="Y972" s="147"/>
      <c r="Z972" s="147"/>
      <c r="AA972" s="147"/>
      <c r="AB972" s="147"/>
      <c r="AC972" s="147"/>
      <c r="AD972" s="147"/>
      <c r="AE972" s="147"/>
      <c r="AF972" s="147"/>
      <c r="AG972" s="147" t="s">
        <v>388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249"/>
      <c r="D973" s="250"/>
      <c r="E973" s="250"/>
      <c r="F973" s="250"/>
      <c r="G973" s="250"/>
      <c r="H973" s="158"/>
      <c r="I973" s="158"/>
      <c r="J973" s="158"/>
      <c r="K973" s="158"/>
      <c r="L973" s="158"/>
      <c r="M973" s="158"/>
      <c r="N973" s="157"/>
      <c r="O973" s="157"/>
      <c r="P973" s="157"/>
      <c r="Q973" s="157"/>
      <c r="R973" s="158"/>
      <c r="S973" s="158"/>
      <c r="T973" s="158"/>
      <c r="U973" s="158"/>
      <c r="V973" s="158"/>
      <c r="W973" s="158"/>
      <c r="X973" s="158"/>
      <c r="Y973" s="147"/>
      <c r="Z973" s="147"/>
      <c r="AA973" s="147"/>
      <c r="AB973" s="147"/>
      <c r="AC973" s="147"/>
      <c r="AD973" s="147"/>
      <c r="AE973" s="147"/>
      <c r="AF973" s="147"/>
      <c r="AG973" s="147" t="s">
        <v>329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ht="22.5" outlineLevel="1" x14ac:dyDescent="0.2">
      <c r="A974" s="173">
        <v>163</v>
      </c>
      <c r="B974" s="174" t="s">
        <v>995</v>
      </c>
      <c r="C974" s="184" t="s">
        <v>996</v>
      </c>
      <c r="D974" s="175" t="s">
        <v>577</v>
      </c>
      <c r="E974" s="176">
        <v>1</v>
      </c>
      <c r="F974" s="177"/>
      <c r="G974" s="178">
        <f>ROUND(E974*F974,2)</f>
        <v>0</v>
      </c>
      <c r="H974" s="177"/>
      <c r="I974" s="178">
        <f>ROUND(E974*H974,2)</f>
        <v>0</v>
      </c>
      <c r="J974" s="177"/>
      <c r="K974" s="178">
        <f>ROUND(E974*J974,2)</f>
        <v>0</v>
      </c>
      <c r="L974" s="178">
        <v>21</v>
      </c>
      <c r="M974" s="178">
        <f>G974*(1+L974/100)</f>
        <v>0</v>
      </c>
      <c r="N974" s="176">
        <v>0</v>
      </c>
      <c r="O974" s="176">
        <f>ROUND(E974*N974,2)</f>
        <v>0</v>
      </c>
      <c r="P974" s="176">
        <v>0</v>
      </c>
      <c r="Q974" s="176">
        <f>ROUND(E974*P974,2)</f>
        <v>0</v>
      </c>
      <c r="R974" s="178"/>
      <c r="S974" s="178" t="s">
        <v>344</v>
      </c>
      <c r="T974" s="179" t="s">
        <v>324</v>
      </c>
      <c r="U974" s="158">
        <v>0</v>
      </c>
      <c r="V974" s="158">
        <f>ROUND(E974*U974,2)</f>
        <v>0</v>
      </c>
      <c r="W974" s="158"/>
      <c r="X974" s="158" t="s">
        <v>387</v>
      </c>
      <c r="Y974" s="147"/>
      <c r="Z974" s="147"/>
      <c r="AA974" s="147"/>
      <c r="AB974" s="147"/>
      <c r="AC974" s="147"/>
      <c r="AD974" s="147"/>
      <c r="AE974" s="147"/>
      <c r="AF974" s="147"/>
      <c r="AG974" s="147" t="s">
        <v>388</v>
      </c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249"/>
      <c r="D975" s="250"/>
      <c r="E975" s="250"/>
      <c r="F975" s="250"/>
      <c r="G975" s="250"/>
      <c r="H975" s="158"/>
      <c r="I975" s="158"/>
      <c r="J975" s="158"/>
      <c r="K975" s="158"/>
      <c r="L975" s="158"/>
      <c r="M975" s="158"/>
      <c r="N975" s="157"/>
      <c r="O975" s="157"/>
      <c r="P975" s="157"/>
      <c r="Q975" s="157"/>
      <c r="R975" s="158"/>
      <c r="S975" s="158"/>
      <c r="T975" s="158"/>
      <c r="U975" s="158"/>
      <c r="V975" s="158"/>
      <c r="W975" s="158"/>
      <c r="X975" s="158"/>
      <c r="Y975" s="147"/>
      <c r="Z975" s="147"/>
      <c r="AA975" s="147"/>
      <c r="AB975" s="147"/>
      <c r="AC975" s="147"/>
      <c r="AD975" s="147"/>
      <c r="AE975" s="147"/>
      <c r="AF975" s="147"/>
      <c r="AG975" s="147" t="s">
        <v>329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ht="22.5" outlineLevel="1" x14ac:dyDescent="0.2">
      <c r="A976" s="173">
        <v>164</v>
      </c>
      <c r="B976" s="174" t="s">
        <v>997</v>
      </c>
      <c r="C976" s="184" t="s">
        <v>998</v>
      </c>
      <c r="D976" s="175" t="s">
        <v>577</v>
      </c>
      <c r="E976" s="176">
        <v>1</v>
      </c>
      <c r="F976" s="177"/>
      <c r="G976" s="178">
        <f>ROUND(E976*F976,2)</f>
        <v>0</v>
      </c>
      <c r="H976" s="177"/>
      <c r="I976" s="178">
        <f>ROUND(E976*H976,2)</f>
        <v>0</v>
      </c>
      <c r="J976" s="177"/>
      <c r="K976" s="178">
        <f>ROUND(E976*J976,2)</f>
        <v>0</v>
      </c>
      <c r="L976" s="178">
        <v>21</v>
      </c>
      <c r="M976" s="178">
        <f>G976*(1+L976/100)</f>
        <v>0</v>
      </c>
      <c r="N976" s="176">
        <v>0</v>
      </c>
      <c r="O976" s="176">
        <f>ROUND(E976*N976,2)</f>
        <v>0</v>
      </c>
      <c r="P976" s="176">
        <v>0</v>
      </c>
      <c r="Q976" s="176">
        <f>ROUND(E976*P976,2)</f>
        <v>0</v>
      </c>
      <c r="R976" s="178"/>
      <c r="S976" s="178" t="s">
        <v>344</v>
      </c>
      <c r="T976" s="179" t="s">
        <v>324</v>
      </c>
      <c r="U976" s="158">
        <v>0</v>
      </c>
      <c r="V976" s="158">
        <f>ROUND(E976*U976,2)</f>
        <v>0</v>
      </c>
      <c r="W976" s="158"/>
      <c r="X976" s="158" t="s">
        <v>387</v>
      </c>
      <c r="Y976" s="147"/>
      <c r="Z976" s="147"/>
      <c r="AA976" s="147"/>
      <c r="AB976" s="147"/>
      <c r="AC976" s="147"/>
      <c r="AD976" s="147"/>
      <c r="AE976" s="147"/>
      <c r="AF976" s="147"/>
      <c r="AG976" s="147" t="s">
        <v>388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249"/>
      <c r="D977" s="250"/>
      <c r="E977" s="250"/>
      <c r="F977" s="250"/>
      <c r="G977" s="250"/>
      <c r="H977" s="158"/>
      <c r="I977" s="158"/>
      <c r="J977" s="158"/>
      <c r="K977" s="158"/>
      <c r="L977" s="158"/>
      <c r="M977" s="158"/>
      <c r="N977" s="157"/>
      <c r="O977" s="157"/>
      <c r="P977" s="157"/>
      <c r="Q977" s="157"/>
      <c r="R977" s="158"/>
      <c r="S977" s="158"/>
      <c r="T977" s="158"/>
      <c r="U977" s="158"/>
      <c r="V977" s="158"/>
      <c r="W977" s="158"/>
      <c r="X977" s="158"/>
      <c r="Y977" s="147"/>
      <c r="Z977" s="147"/>
      <c r="AA977" s="147"/>
      <c r="AB977" s="147"/>
      <c r="AC977" s="147"/>
      <c r="AD977" s="147"/>
      <c r="AE977" s="147"/>
      <c r="AF977" s="147"/>
      <c r="AG977" s="147" t="s">
        <v>329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ht="22.5" outlineLevel="1" x14ac:dyDescent="0.2">
      <c r="A978" s="173">
        <v>165</v>
      </c>
      <c r="B978" s="174" t="s">
        <v>999</v>
      </c>
      <c r="C978" s="184" t="s">
        <v>998</v>
      </c>
      <c r="D978" s="175" t="s">
        <v>577</v>
      </c>
      <c r="E978" s="176">
        <v>1</v>
      </c>
      <c r="F978" s="177"/>
      <c r="G978" s="178">
        <f>ROUND(E978*F978,2)</f>
        <v>0</v>
      </c>
      <c r="H978" s="177"/>
      <c r="I978" s="178">
        <f>ROUND(E978*H978,2)</f>
        <v>0</v>
      </c>
      <c r="J978" s="177"/>
      <c r="K978" s="178">
        <f>ROUND(E978*J978,2)</f>
        <v>0</v>
      </c>
      <c r="L978" s="178">
        <v>21</v>
      </c>
      <c r="M978" s="178">
        <f>G978*(1+L978/100)</f>
        <v>0</v>
      </c>
      <c r="N978" s="176">
        <v>0</v>
      </c>
      <c r="O978" s="176">
        <f>ROUND(E978*N978,2)</f>
        <v>0</v>
      </c>
      <c r="P978" s="176">
        <v>0</v>
      </c>
      <c r="Q978" s="176">
        <f>ROUND(E978*P978,2)</f>
        <v>0</v>
      </c>
      <c r="R978" s="178"/>
      <c r="S978" s="178" t="s">
        <v>344</v>
      </c>
      <c r="T978" s="179" t="s">
        <v>324</v>
      </c>
      <c r="U978" s="158">
        <v>0</v>
      </c>
      <c r="V978" s="158">
        <f>ROUND(E978*U978,2)</f>
        <v>0</v>
      </c>
      <c r="W978" s="158"/>
      <c r="X978" s="158" t="s">
        <v>387</v>
      </c>
      <c r="Y978" s="147"/>
      <c r="Z978" s="147"/>
      <c r="AA978" s="147"/>
      <c r="AB978" s="147"/>
      <c r="AC978" s="147"/>
      <c r="AD978" s="147"/>
      <c r="AE978" s="147"/>
      <c r="AF978" s="147"/>
      <c r="AG978" s="147" t="s">
        <v>388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54"/>
      <c r="B979" s="155"/>
      <c r="C979" s="249"/>
      <c r="D979" s="250"/>
      <c r="E979" s="250"/>
      <c r="F979" s="250"/>
      <c r="G979" s="250"/>
      <c r="H979" s="158"/>
      <c r="I979" s="158"/>
      <c r="J979" s="158"/>
      <c r="K979" s="158"/>
      <c r="L979" s="158"/>
      <c r="M979" s="158"/>
      <c r="N979" s="157"/>
      <c r="O979" s="157"/>
      <c r="P979" s="157"/>
      <c r="Q979" s="157"/>
      <c r="R979" s="158"/>
      <c r="S979" s="158"/>
      <c r="T979" s="158"/>
      <c r="U979" s="158"/>
      <c r="V979" s="158"/>
      <c r="W979" s="158"/>
      <c r="X979" s="158"/>
      <c r="Y979" s="147"/>
      <c r="Z979" s="147"/>
      <c r="AA979" s="147"/>
      <c r="AB979" s="147"/>
      <c r="AC979" s="147"/>
      <c r="AD979" s="147"/>
      <c r="AE979" s="147"/>
      <c r="AF979" s="147"/>
      <c r="AG979" s="147" t="s">
        <v>329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ht="22.5" outlineLevel="1" x14ac:dyDescent="0.2">
      <c r="A980" s="173">
        <v>166</v>
      </c>
      <c r="B980" s="174" t="s">
        <v>1000</v>
      </c>
      <c r="C980" s="184" t="s">
        <v>1001</v>
      </c>
      <c r="D980" s="175" t="s">
        <v>577</v>
      </c>
      <c r="E980" s="176">
        <v>1</v>
      </c>
      <c r="F980" s="177"/>
      <c r="G980" s="178">
        <f>ROUND(E980*F980,2)</f>
        <v>0</v>
      </c>
      <c r="H980" s="177"/>
      <c r="I980" s="178">
        <f>ROUND(E980*H980,2)</f>
        <v>0</v>
      </c>
      <c r="J980" s="177"/>
      <c r="K980" s="178">
        <f>ROUND(E980*J980,2)</f>
        <v>0</v>
      </c>
      <c r="L980" s="178">
        <v>21</v>
      </c>
      <c r="M980" s="178">
        <f>G980*(1+L980/100)</f>
        <v>0</v>
      </c>
      <c r="N980" s="176">
        <v>0</v>
      </c>
      <c r="O980" s="176">
        <f>ROUND(E980*N980,2)</f>
        <v>0</v>
      </c>
      <c r="P980" s="176">
        <v>0</v>
      </c>
      <c r="Q980" s="176">
        <f>ROUND(E980*P980,2)</f>
        <v>0</v>
      </c>
      <c r="R980" s="178"/>
      <c r="S980" s="178" t="s">
        <v>344</v>
      </c>
      <c r="T980" s="179" t="s">
        <v>324</v>
      </c>
      <c r="U980" s="158">
        <v>0</v>
      </c>
      <c r="V980" s="158">
        <f>ROUND(E980*U980,2)</f>
        <v>0</v>
      </c>
      <c r="W980" s="158"/>
      <c r="X980" s="158" t="s">
        <v>387</v>
      </c>
      <c r="Y980" s="147"/>
      <c r="Z980" s="147"/>
      <c r="AA980" s="147"/>
      <c r="AB980" s="147"/>
      <c r="AC980" s="147"/>
      <c r="AD980" s="147"/>
      <c r="AE980" s="147"/>
      <c r="AF980" s="147"/>
      <c r="AG980" s="147" t="s">
        <v>388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249"/>
      <c r="D981" s="250"/>
      <c r="E981" s="250"/>
      <c r="F981" s="250"/>
      <c r="G981" s="250"/>
      <c r="H981" s="158"/>
      <c r="I981" s="158"/>
      <c r="J981" s="158"/>
      <c r="K981" s="158"/>
      <c r="L981" s="158"/>
      <c r="M981" s="158"/>
      <c r="N981" s="157"/>
      <c r="O981" s="157"/>
      <c r="P981" s="157"/>
      <c r="Q981" s="157"/>
      <c r="R981" s="158"/>
      <c r="S981" s="158"/>
      <c r="T981" s="158"/>
      <c r="U981" s="158"/>
      <c r="V981" s="158"/>
      <c r="W981" s="158"/>
      <c r="X981" s="158"/>
      <c r="Y981" s="147"/>
      <c r="Z981" s="147"/>
      <c r="AA981" s="147"/>
      <c r="AB981" s="147"/>
      <c r="AC981" s="147"/>
      <c r="AD981" s="147"/>
      <c r="AE981" s="147"/>
      <c r="AF981" s="147"/>
      <c r="AG981" s="147" t="s">
        <v>329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ht="22.5" outlineLevel="1" x14ac:dyDescent="0.2">
      <c r="A982" s="173">
        <v>167</v>
      </c>
      <c r="B982" s="174" t="s">
        <v>1002</v>
      </c>
      <c r="C982" s="184" t="s">
        <v>1003</v>
      </c>
      <c r="D982" s="175" t="s">
        <v>577</v>
      </c>
      <c r="E982" s="176">
        <v>1</v>
      </c>
      <c r="F982" s="177"/>
      <c r="G982" s="178">
        <f>ROUND(E982*F982,2)</f>
        <v>0</v>
      </c>
      <c r="H982" s="177"/>
      <c r="I982" s="178">
        <f>ROUND(E982*H982,2)</f>
        <v>0</v>
      </c>
      <c r="J982" s="177"/>
      <c r="K982" s="178">
        <f>ROUND(E982*J982,2)</f>
        <v>0</v>
      </c>
      <c r="L982" s="178">
        <v>21</v>
      </c>
      <c r="M982" s="178">
        <f>G982*(1+L982/100)</f>
        <v>0</v>
      </c>
      <c r="N982" s="176">
        <v>0</v>
      </c>
      <c r="O982" s="176">
        <f>ROUND(E982*N982,2)</f>
        <v>0</v>
      </c>
      <c r="P982" s="176">
        <v>0</v>
      </c>
      <c r="Q982" s="176">
        <f>ROUND(E982*P982,2)</f>
        <v>0</v>
      </c>
      <c r="R982" s="178"/>
      <c r="S982" s="178" t="s">
        <v>344</v>
      </c>
      <c r="T982" s="179" t="s">
        <v>324</v>
      </c>
      <c r="U982" s="158">
        <v>0</v>
      </c>
      <c r="V982" s="158">
        <f>ROUND(E982*U982,2)</f>
        <v>0</v>
      </c>
      <c r="W982" s="158"/>
      <c r="X982" s="158" t="s">
        <v>387</v>
      </c>
      <c r="Y982" s="147"/>
      <c r="Z982" s="147"/>
      <c r="AA982" s="147"/>
      <c r="AB982" s="147"/>
      <c r="AC982" s="147"/>
      <c r="AD982" s="147"/>
      <c r="AE982" s="147"/>
      <c r="AF982" s="147"/>
      <c r="AG982" s="147" t="s">
        <v>388</v>
      </c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249"/>
      <c r="D983" s="250"/>
      <c r="E983" s="250"/>
      <c r="F983" s="250"/>
      <c r="G983" s="250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47"/>
      <c r="Z983" s="147"/>
      <c r="AA983" s="147"/>
      <c r="AB983" s="147"/>
      <c r="AC983" s="147"/>
      <c r="AD983" s="147"/>
      <c r="AE983" s="147"/>
      <c r="AF983" s="147"/>
      <c r="AG983" s="147" t="s">
        <v>329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x14ac:dyDescent="0.2">
      <c r="A984" s="163" t="s">
        <v>318</v>
      </c>
      <c r="B984" s="164" t="s">
        <v>287</v>
      </c>
      <c r="C984" s="183" t="s">
        <v>288</v>
      </c>
      <c r="D984" s="165"/>
      <c r="E984" s="166"/>
      <c r="F984" s="167"/>
      <c r="G984" s="167">
        <f>SUMIF(AG985:AG1021,"&lt;&gt;NOR",G985:G1021)</f>
        <v>0</v>
      </c>
      <c r="H984" s="167"/>
      <c r="I984" s="167">
        <f>SUM(I985:I1021)</f>
        <v>0</v>
      </c>
      <c r="J984" s="167"/>
      <c r="K984" s="167">
        <f>SUM(K985:K1021)</f>
        <v>0</v>
      </c>
      <c r="L984" s="167"/>
      <c r="M984" s="167">
        <f>SUM(M985:M1021)</f>
        <v>0</v>
      </c>
      <c r="N984" s="166"/>
      <c r="O984" s="166">
        <f>SUM(O985:O1021)</f>
        <v>0</v>
      </c>
      <c r="P984" s="166"/>
      <c r="Q984" s="166">
        <f>SUM(Q985:Q1021)</f>
        <v>0</v>
      </c>
      <c r="R984" s="167"/>
      <c r="S984" s="167"/>
      <c r="T984" s="168"/>
      <c r="U984" s="162"/>
      <c r="V984" s="162">
        <f>SUM(V985:V1021)</f>
        <v>89.039999999999992</v>
      </c>
      <c r="W984" s="162"/>
      <c r="X984" s="162"/>
      <c r="AG984" t="s">
        <v>319</v>
      </c>
    </row>
    <row r="985" spans="1:60" ht="22.5" outlineLevel="1" x14ac:dyDescent="0.2">
      <c r="A985" s="173">
        <v>168</v>
      </c>
      <c r="B985" s="174" t="s">
        <v>1004</v>
      </c>
      <c r="C985" s="184" t="s">
        <v>1005</v>
      </c>
      <c r="D985" s="175" t="s">
        <v>527</v>
      </c>
      <c r="E985" s="176">
        <v>39.363190000000003</v>
      </c>
      <c r="F985" s="177"/>
      <c r="G985" s="178">
        <f>ROUND(E985*F985,2)</f>
        <v>0</v>
      </c>
      <c r="H985" s="177"/>
      <c r="I985" s="178">
        <f>ROUND(E985*H985,2)</f>
        <v>0</v>
      </c>
      <c r="J985" s="177"/>
      <c r="K985" s="178">
        <f>ROUND(E985*J985,2)</f>
        <v>0</v>
      </c>
      <c r="L985" s="178">
        <v>21</v>
      </c>
      <c r="M985" s="178">
        <f>G985*(1+L985/100)</f>
        <v>0</v>
      </c>
      <c r="N985" s="176">
        <v>0</v>
      </c>
      <c r="O985" s="176">
        <f>ROUND(E985*N985,2)</f>
        <v>0</v>
      </c>
      <c r="P985" s="176">
        <v>0</v>
      </c>
      <c r="Q985" s="176">
        <f>ROUND(E985*P985,2)</f>
        <v>0</v>
      </c>
      <c r="R985" s="178" t="s">
        <v>1006</v>
      </c>
      <c r="S985" s="178" t="s">
        <v>323</v>
      </c>
      <c r="T985" s="179" t="s">
        <v>399</v>
      </c>
      <c r="U985" s="158">
        <v>0.28000000000000003</v>
      </c>
      <c r="V985" s="158">
        <f>ROUND(E985*U985,2)</f>
        <v>11.02</v>
      </c>
      <c r="W985" s="158"/>
      <c r="X985" s="158" t="s">
        <v>1007</v>
      </c>
      <c r="Y985" s="147"/>
      <c r="Z985" s="147"/>
      <c r="AA985" s="147"/>
      <c r="AB985" s="147"/>
      <c r="AC985" s="147"/>
      <c r="AD985" s="147"/>
      <c r="AE985" s="147"/>
      <c r="AF985" s="147"/>
      <c r="AG985" s="147" t="s">
        <v>1008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260" t="s">
        <v>1009</v>
      </c>
      <c r="D986" s="261"/>
      <c r="E986" s="261"/>
      <c r="F986" s="261"/>
      <c r="G986" s="261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47"/>
      <c r="Z986" s="147"/>
      <c r="AA986" s="147"/>
      <c r="AB986" s="147"/>
      <c r="AC986" s="147"/>
      <c r="AD986" s="147"/>
      <c r="AE986" s="147"/>
      <c r="AF986" s="147"/>
      <c r="AG986" s="147" t="s">
        <v>401</v>
      </c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54"/>
      <c r="B987" s="155"/>
      <c r="C987" s="247" t="s">
        <v>1010</v>
      </c>
      <c r="D987" s="248"/>
      <c r="E987" s="248"/>
      <c r="F987" s="248"/>
      <c r="G987" s="248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47"/>
      <c r="Z987" s="147"/>
      <c r="AA987" s="147"/>
      <c r="AB987" s="147"/>
      <c r="AC987" s="147"/>
      <c r="AD987" s="147"/>
      <c r="AE987" s="147"/>
      <c r="AF987" s="147"/>
      <c r="AG987" s="147" t="s">
        <v>328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247" t="s">
        <v>1011</v>
      </c>
      <c r="D988" s="248"/>
      <c r="E988" s="248"/>
      <c r="F988" s="248"/>
      <c r="G988" s="248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47"/>
      <c r="Z988" s="147"/>
      <c r="AA988" s="147"/>
      <c r="AB988" s="147"/>
      <c r="AC988" s="147"/>
      <c r="AD988" s="147"/>
      <c r="AE988" s="147"/>
      <c r="AF988" s="147"/>
      <c r="AG988" s="147" t="s">
        <v>328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ht="22.5" outlineLevel="1" x14ac:dyDescent="0.2">
      <c r="A989" s="154"/>
      <c r="B989" s="155"/>
      <c r="C989" s="247" t="s">
        <v>1012</v>
      </c>
      <c r="D989" s="248"/>
      <c r="E989" s="248"/>
      <c r="F989" s="248"/>
      <c r="G989" s="24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47"/>
      <c r="Z989" s="147"/>
      <c r="AA989" s="147"/>
      <c r="AB989" s="147"/>
      <c r="AC989" s="147"/>
      <c r="AD989" s="147"/>
      <c r="AE989" s="147"/>
      <c r="AF989" s="147"/>
      <c r="AG989" s="147" t="s">
        <v>328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80" t="str">
        <f>C989</f>
        <v>- při vodorovné dopravě po vodě : vyložení na hromady na suchu nebo na přeložení na dopravní prostředek na suchu do 15 m vodorovně a současně do 4 m svisle,</v>
      </c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247" t="s">
        <v>1013</v>
      </c>
      <c r="D990" s="248"/>
      <c r="E990" s="248"/>
      <c r="F990" s="248"/>
      <c r="G990" s="248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47"/>
      <c r="Z990" s="147"/>
      <c r="AA990" s="147"/>
      <c r="AB990" s="147"/>
      <c r="AC990" s="147"/>
      <c r="AD990" s="147"/>
      <c r="AE990" s="147"/>
      <c r="AF990" s="147"/>
      <c r="AG990" s="147" t="s">
        <v>328</v>
      </c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185" t="s">
        <v>1014</v>
      </c>
      <c r="D991" s="160"/>
      <c r="E991" s="161"/>
      <c r="F991" s="158"/>
      <c r="G991" s="158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47"/>
      <c r="Z991" s="147"/>
      <c r="AA991" s="147"/>
      <c r="AB991" s="147"/>
      <c r="AC991" s="147"/>
      <c r="AD991" s="147"/>
      <c r="AE991" s="147"/>
      <c r="AF991" s="147"/>
      <c r="AG991" s="147" t="s">
        <v>382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54"/>
      <c r="B992" s="155"/>
      <c r="C992" s="185" t="s">
        <v>1015</v>
      </c>
      <c r="D992" s="160"/>
      <c r="E992" s="161"/>
      <c r="F992" s="158"/>
      <c r="G992" s="158"/>
      <c r="H992" s="158"/>
      <c r="I992" s="158"/>
      <c r="J992" s="158"/>
      <c r="K992" s="158"/>
      <c r="L992" s="158"/>
      <c r="M992" s="158"/>
      <c r="N992" s="157"/>
      <c r="O992" s="157"/>
      <c r="P992" s="157"/>
      <c r="Q992" s="157"/>
      <c r="R992" s="158"/>
      <c r="S992" s="158"/>
      <c r="T992" s="158"/>
      <c r="U992" s="158"/>
      <c r="V992" s="158"/>
      <c r="W992" s="158"/>
      <c r="X992" s="158"/>
      <c r="Y992" s="147"/>
      <c r="Z992" s="147"/>
      <c r="AA992" s="147"/>
      <c r="AB992" s="147"/>
      <c r="AC992" s="147"/>
      <c r="AD992" s="147"/>
      <c r="AE992" s="147"/>
      <c r="AF992" s="147"/>
      <c r="AG992" s="147" t="s">
        <v>382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185" t="s">
        <v>1016</v>
      </c>
      <c r="D993" s="160"/>
      <c r="E993" s="161">
        <v>39.363190000000003</v>
      </c>
      <c r="F993" s="158"/>
      <c r="G993" s="158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47"/>
      <c r="Z993" s="147"/>
      <c r="AA993" s="147"/>
      <c r="AB993" s="147"/>
      <c r="AC993" s="147"/>
      <c r="AD993" s="147"/>
      <c r="AE993" s="147"/>
      <c r="AF993" s="147"/>
      <c r="AG993" s="147" t="s">
        <v>382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245"/>
      <c r="D994" s="246"/>
      <c r="E994" s="246"/>
      <c r="F994" s="246"/>
      <c r="G994" s="246"/>
      <c r="H994" s="158"/>
      <c r="I994" s="158"/>
      <c r="J994" s="158"/>
      <c r="K994" s="158"/>
      <c r="L994" s="158"/>
      <c r="M994" s="158"/>
      <c r="N994" s="157"/>
      <c r="O994" s="157"/>
      <c r="P994" s="157"/>
      <c r="Q994" s="157"/>
      <c r="R994" s="158"/>
      <c r="S994" s="158"/>
      <c r="T994" s="158"/>
      <c r="U994" s="158"/>
      <c r="V994" s="158"/>
      <c r="W994" s="158"/>
      <c r="X994" s="158"/>
      <c r="Y994" s="147"/>
      <c r="Z994" s="147"/>
      <c r="AA994" s="147"/>
      <c r="AB994" s="147"/>
      <c r="AC994" s="147"/>
      <c r="AD994" s="147"/>
      <c r="AE994" s="147"/>
      <c r="AF994" s="147"/>
      <c r="AG994" s="147" t="s">
        <v>329</v>
      </c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73">
        <v>169</v>
      </c>
      <c r="B995" s="174" t="s">
        <v>1017</v>
      </c>
      <c r="C995" s="184" t="s">
        <v>1018</v>
      </c>
      <c r="D995" s="175" t="s">
        <v>527</v>
      </c>
      <c r="E995" s="176">
        <v>39.363190000000003</v>
      </c>
      <c r="F995" s="177"/>
      <c r="G995" s="178">
        <f>ROUND(E995*F995,2)</f>
        <v>0</v>
      </c>
      <c r="H995" s="177"/>
      <c r="I995" s="178">
        <f>ROUND(E995*H995,2)</f>
        <v>0</v>
      </c>
      <c r="J995" s="177"/>
      <c r="K995" s="178">
        <f>ROUND(E995*J995,2)</f>
        <v>0</v>
      </c>
      <c r="L995" s="178">
        <v>21</v>
      </c>
      <c r="M995" s="178">
        <f>G995*(1+L995/100)</f>
        <v>0</v>
      </c>
      <c r="N995" s="176">
        <v>0</v>
      </c>
      <c r="O995" s="176">
        <f>ROUND(E995*N995,2)</f>
        <v>0</v>
      </c>
      <c r="P995" s="176">
        <v>0</v>
      </c>
      <c r="Q995" s="176">
        <f>ROUND(E995*P995,2)</f>
        <v>0</v>
      </c>
      <c r="R995" s="178" t="s">
        <v>608</v>
      </c>
      <c r="S995" s="178" t="s">
        <v>323</v>
      </c>
      <c r="T995" s="179" t="s">
        <v>399</v>
      </c>
      <c r="U995" s="158">
        <v>0.49</v>
      </c>
      <c r="V995" s="158">
        <f>ROUND(E995*U995,2)</f>
        <v>19.29</v>
      </c>
      <c r="W995" s="158"/>
      <c r="X995" s="158" t="s">
        <v>1007</v>
      </c>
      <c r="Y995" s="147"/>
      <c r="Z995" s="147"/>
      <c r="AA995" s="147"/>
      <c r="AB995" s="147"/>
      <c r="AC995" s="147"/>
      <c r="AD995" s="147"/>
      <c r="AE995" s="147"/>
      <c r="AF995" s="147"/>
      <c r="AG995" s="147" t="s">
        <v>1008</v>
      </c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">
      <c r="A996" s="154"/>
      <c r="B996" s="155"/>
      <c r="C996" s="251" t="s">
        <v>1019</v>
      </c>
      <c r="D996" s="252"/>
      <c r="E996" s="252"/>
      <c r="F996" s="252"/>
      <c r="G996" s="252"/>
      <c r="H996" s="158"/>
      <c r="I996" s="158"/>
      <c r="J996" s="158"/>
      <c r="K996" s="158"/>
      <c r="L996" s="158"/>
      <c r="M996" s="158"/>
      <c r="N996" s="157"/>
      <c r="O996" s="157"/>
      <c r="P996" s="157"/>
      <c r="Q996" s="157"/>
      <c r="R996" s="158"/>
      <c r="S996" s="158"/>
      <c r="T996" s="158"/>
      <c r="U996" s="158"/>
      <c r="V996" s="158"/>
      <c r="W996" s="158"/>
      <c r="X996" s="158"/>
      <c r="Y996" s="147"/>
      <c r="Z996" s="147"/>
      <c r="AA996" s="147"/>
      <c r="AB996" s="147"/>
      <c r="AC996" s="147"/>
      <c r="AD996" s="147"/>
      <c r="AE996" s="147"/>
      <c r="AF996" s="147"/>
      <c r="AG996" s="147" t="s">
        <v>328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185" t="s">
        <v>1014</v>
      </c>
      <c r="D997" s="160"/>
      <c r="E997" s="161"/>
      <c r="F997" s="158"/>
      <c r="G997" s="158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47"/>
      <c r="Z997" s="147"/>
      <c r="AA997" s="147"/>
      <c r="AB997" s="147"/>
      <c r="AC997" s="147"/>
      <c r="AD997" s="147"/>
      <c r="AE997" s="147"/>
      <c r="AF997" s="147"/>
      <c r="AG997" s="147" t="s">
        <v>382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">
      <c r="A998" s="154"/>
      <c r="B998" s="155"/>
      <c r="C998" s="185" t="s">
        <v>1015</v>
      </c>
      <c r="D998" s="160"/>
      <c r="E998" s="161"/>
      <c r="F998" s="158"/>
      <c r="G998" s="158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47"/>
      <c r="Z998" s="147"/>
      <c r="AA998" s="147"/>
      <c r="AB998" s="147"/>
      <c r="AC998" s="147"/>
      <c r="AD998" s="147"/>
      <c r="AE998" s="147"/>
      <c r="AF998" s="147"/>
      <c r="AG998" s="147" t="s">
        <v>382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54"/>
      <c r="B999" s="155"/>
      <c r="C999" s="185" t="s">
        <v>1016</v>
      </c>
      <c r="D999" s="160"/>
      <c r="E999" s="161">
        <v>39.363190000000003</v>
      </c>
      <c r="F999" s="158"/>
      <c r="G999" s="158"/>
      <c r="H999" s="158"/>
      <c r="I999" s="158"/>
      <c r="J999" s="158"/>
      <c r="K999" s="158"/>
      <c r="L999" s="158"/>
      <c r="M999" s="158"/>
      <c r="N999" s="157"/>
      <c r="O999" s="157"/>
      <c r="P999" s="157"/>
      <c r="Q999" s="157"/>
      <c r="R999" s="158"/>
      <c r="S999" s="158"/>
      <c r="T999" s="158"/>
      <c r="U999" s="158"/>
      <c r="V999" s="158"/>
      <c r="W999" s="158"/>
      <c r="X999" s="158"/>
      <c r="Y999" s="147"/>
      <c r="Z999" s="147"/>
      <c r="AA999" s="147"/>
      <c r="AB999" s="147"/>
      <c r="AC999" s="147"/>
      <c r="AD999" s="147"/>
      <c r="AE999" s="147"/>
      <c r="AF999" s="147"/>
      <c r="AG999" s="147" t="s">
        <v>382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245"/>
      <c r="D1000" s="246"/>
      <c r="E1000" s="246"/>
      <c r="F1000" s="246"/>
      <c r="G1000" s="246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329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73">
        <v>170</v>
      </c>
      <c r="B1001" s="174" t="s">
        <v>1020</v>
      </c>
      <c r="C1001" s="184" t="s">
        <v>1021</v>
      </c>
      <c r="D1001" s="175" t="s">
        <v>527</v>
      </c>
      <c r="E1001" s="176">
        <v>747.90061000000003</v>
      </c>
      <c r="F1001" s="177"/>
      <c r="G1001" s="178">
        <f>ROUND(E1001*F1001,2)</f>
        <v>0</v>
      </c>
      <c r="H1001" s="177"/>
      <c r="I1001" s="178">
        <f>ROUND(E1001*H1001,2)</f>
        <v>0</v>
      </c>
      <c r="J1001" s="177"/>
      <c r="K1001" s="178">
        <f>ROUND(E1001*J1001,2)</f>
        <v>0</v>
      </c>
      <c r="L1001" s="178">
        <v>21</v>
      </c>
      <c r="M1001" s="178">
        <f>G1001*(1+L1001/100)</f>
        <v>0</v>
      </c>
      <c r="N1001" s="176">
        <v>0</v>
      </c>
      <c r="O1001" s="176">
        <f>ROUND(E1001*N1001,2)</f>
        <v>0</v>
      </c>
      <c r="P1001" s="176">
        <v>0</v>
      </c>
      <c r="Q1001" s="176">
        <f>ROUND(E1001*P1001,2)</f>
        <v>0</v>
      </c>
      <c r="R1001" s="178" t="s">
        <v>608</v>
      </c>
      <c r="S1001" s="178" t="s">
        <v>323</v>
      </c>
      <c r="T1001" s="179" t="s">
        <v>399</v>
      </c>
      <c r="U1001" s="158">
        <v>0</v>
      </c>
      <c r="V1001" s="158">
        <f>ROUND(E1001*U1001,2)</f>
        <v>0</v>
      </c>
      <c r="W1001" s="158"/>
      <c r="X1001" s="158" t="s">
        <v>1007</v>
      </c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1008</v>
      </c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185" t="s">
        <v>1014</v>
      </c>
      <c r="D1002" s="160"/>
      <c r="E1002" s="161"/>
      <c r="F1002" s="158"/>
      <c r="G1002" s="158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382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54"/>
      <c r="B1003" s="155"/>
      <c r="C1003" s="185" t="s">
        <v>1015</v>
      </c>
      <c r="D1003" s="160"/>
      <c r="E1003" s="161"/>
      <c r="F1003" s="158"/>
      <c r="G1003" s="158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382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185" t="s">
        <v>1022</v>
      </c>
      <c r="D1004" s="160"/>
      <c r="E1004" s="161">
        <v>747.90061000000003</v>
      </c>
      <c r="F1004" s="158"/>
      <c r="G1004" s="158"/>
      <c r="H1004" s="158"/>
      <c r="I1004" s="158"/>
      <c r="J1004" s="158"/>
      <c r="K1004" s="158"/>
      <c r="L1004" s="158"/>
      <c r="M1004" s="158"/>
      <c r="N1004" s="157"/>
      <c r="O1004" s="157"/>
      <c r="P1004" s="157"/>
      <c r="Q1004" s="157"/>
      <c r="R1004" s="158"/>
      <c r="S1004" s="158"/>
      <c r="T1004" s="158"/>
      <c r="U1004" s="158"/>
      <c r="V1004" s="158"/>
      <c r="W1004" s="158"/>
      <c r="X1004" s="158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382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245"/>
      <c r="D1005" s="246"/>
      <c r="E1005" s="246"/>
      <c r="F1005" s="246"/>
      <c r="G1005" s="246"/>
      <c r="H1005" s="158"/>
      <c r="I1005" s="158"/>
      <c r="J1005" s="158"/>
      <c r="K1005" s="158"/>
      <c r="L1005" s="158"/>
      <c r="M1005" s="158"/>
      <c r="N1005" s="157"/>
      <c r="O1005" s="157"/>
      <c r="P1005" s="157"/>
      <c r="Q1005" s="157"/>
      <c r="R1005" s="158"/>
      <c r="S1005" s="158"/>
      <c r="T1005" s="158"/>
      <c r="U1005" s="158"/>
      <c r="V1005" s="158"/>
      <c r="W1005" s="158"/>
      <c r="X1005" s="158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329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73">
        <v>171</v>
      </c>
      <c r="B1006" s="174" t="s">
        <v>1023</v>
      </c>
      <c r="C1006" s="184" t="s">
        <v>1024</v>
      </c>
      <c r="D1006" s="175" t="s">
        <v>527</v>
      </c>
      <c r="E1006" s="176">
        <v>39.363190000000003</v>
      </c>
      <c r="F1006" s="177"/>
      <c r="G1006" s="178">
        <f>ROUND(E1006*F1006,2)</f>
        <v>0</v>
      </c>
      <c r="H1006" s="177"/>
      <c r="I1006" s="178">
        <f>ROUND(E1006*H1006,2)</f>
        <v>0</v>
      </c>
      <c r="J1006" s="177"/>
      <c r="K1006" s="178">
        <f>ROUND(E1006*J1006,2)</f>
        <v>0</v>
      </c>
      <c r="L1006" s="178">
        <v>21</v>
      </c>
      <c r="M1006" s="178">
        <f>G1006*(1+L1006/100)</f>
        <v>0</v>
      </c>
      <c r="N1006" s="176">
        <v>0</v>
      </c>
      <c r="O1006" s="176">
        <f>ROUND(E1006*N1006,2)</f>
        <v>0</v>
      </c>
      <c r="P1006" s="176">
        <v>0</v>
      </c>
      <c r="Q1006" s="176">
        <f>ROUND(E1006*P1006,2)</f>
        <v>0</v>
      </c>
      <c r="R1006" s="178" t="s">
        <v>608</v>
      </c>
      <c r="S1006" s="178" t="s">
        <v>323</v>
      </c>
      <c r="T1006" s="179" t="s">
        <v>399</v>
      </c>
      <c r="U1006" s="158">
        <v>0.94199999999999995</v>
      </c>
      <c r="V1006" s="158">
        <f>ROUND(E1006*U1006,2)</f>
        <v>37.08</v>
      </c>
      <c r="W1006" s="158"/>
      <c r="X1006" s="158" t="s">
        <v>1007</v>
      </c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1008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251" t="s">
        <v>1025</v>
      </c>
      <c r="D1007" s="252"/>
      <c r="E1007" s="252"/>
      <c r="F1007" s="252"/>
      <c r="G1007" s="252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328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185" t="s">
        <v>1014</v>
      </c>
      <c r="D1008" s="160"/>
      <c r="E1008" s="161"/>
      <c r="F1008" s="158"/>
      <c r="G1008" s="158"/>
      <c r="H1008" s="158"/>
      <c r="I1008" s="158"/>
      <c r="J1008" s="158"/>
      <c r="K1008" s="158"/>
      <c r="L1008" s="158"/>
      <c r="M1008" s="158"/>
      <c r="N1008" s="157"/>
      <c r="O1008" s="157"/>
      <c r="P1008" s="157"/>
      <c r="Q1008" s="157"/>
      <c r="R1008" s="158"/>
      <c r="S1008" s="158"/>
      <c r="T1008" s="158"/>
      <c r="U1008" s="158"/>
      <c r="V1008" s="158"/>
      <c r="W1008" s="158"/>
      <c r="X1008" s="158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382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">
      <c r="A1009" s="154"/>
      <c r="B1009" s="155"/>
      <c r="C1009" s="185" t="s">
        <v>1015</v>
      </c>
      <c r="D1009" s="160"/>
      <c r="E1009" s="161"/>
      <c r="F1009" s="158"/>
      <c r="G1009" s="158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382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">
      <c r="A1010" s="154"/>
      <c r="B1010" s="155"/>
      <c r="C1010" s="185" t="s">
        <v>1016</v>
      </c>
      <c r="D1010" s="160"/>
      <c r="E1010" s="161">
        <v>39.363190000000003</v>
      </c>
      <c r="F1010" s="158"/>
      <c r="G1010" s="158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382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54"/>
      <c r="B1011" s="155"/>
      <c r="C1011" s="245"/>
      <c r="D1011" s="246"/>
      <c r="E1011" s="246"/>
      <c r="F1011" s="246"/>
      <c r="G1011" s="246"/>
      <c r="H1011" s="158"/>
      <c r="I1011" s="158"/>
      <c r="J1011" s="158"/>
      <c r="K1011" s="158"/>
      <c r="L1011" s="158"/>
      <c r="M1011" s="158"/>
      <c r="N1011" s="157"/>
      <c r="O1011" s="157"/>
      <c r="P1011" s="157"/>
      <c r="Q1011" s="157"/>
      <c r="R1011" s="158"/>
      <c r="S1011" s="158"/>
      <c r="T1011" s="158"/>
      <c r="U1011" s="158"/>
      <c r="V1011" s="158"/>
      <c r="W1011" s="158"/>
      <c r="X1011" s="158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329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ht="22.5" outlineLevel="1" x14ac:dyDescent="0.2">
      <c r="A1012" s="173">
        <v>172</v>
      </c>
      <c r="B1012" s="174" t="s">
        <v>1026</v>
      </c>
      <c r="C1012" s="184" t="s">
        <v>1027</v>
      </c>
      <c r="D1012" s="175" t="s">
        <v>527</v>
      </c>
      <c r="E1012" s="176">
        <v>196.81594999999999</v>
      </c>
      <c r="F1012" s="177"/>
      <c r="G1012" s="178">
        <f>ROUND(E1012*F1012,2)</f>
        <v>0</v>
      </c>
      <c r="H1012" s="177"/>
      <c r="I1012" s="178">
        <f>ROUND(E1012*H1012,2)</f>
        <v>0</v>
      </c>
      <c r="J1012" s="177"/>
      <c r="K1012" s="178">
        <f>ROUND(E1012*J1012,2)</f>
        <v>0</v>
      </c>
      <c r="L1012" s="178">
        <v>21</v>
      </c>
      <c r="M1012" s="178">
        <f>G1012*(1+L1012/100)</f>
        <v>0</v>
      </c>
      <c r="N1012" s="176">
        <v>0</v>
      </c>
      <c r="O1012" s="176">
        <f>ROUND(E1012*N1012,2)</f>
        <v>0</v>
      </c>
      <c r="P1012" s="176">
        <v>0</v>
      </c>
      <c r="Q1012" s="176">
        <f>ROUND(E1012*P1012,2)</f>
        <v>0</v>
      </c>
      <c r="R1012" s="178" t="s">
        <v>608</v>
      </c>
      <c r="S1012" s="178" t="s">
        <v>323</v>
      </c>
      <c r="T1012" s="179" t="s">
        <v>399</v>
      </c>
      <c r="U1012" s="158">
        <v>0.11</v>
      </c>
      <c r="V1012" s="158">
        <f>ROUND(E1012*U1012,2)</f>
        <v>21.65</v>
      </c>
      <c r="W1012" s="158"/>
      <c r="X1012" s="158" t="s">
        <v>1007</v>
      </c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1008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185" t="s">
        <v>1014</v>
      </c>
      <c r="D1013" s="160"/>
      <c r="E1013" s="161"/>
      <c r="F1013" s="158"/>
      <c r="G1013" s="158"/>
      <c r="H1013" s="158"/>
      <c r="I1013" s="158"/>
      <c r="J1013" s="158"/>
      <c r="K1013" s="158"/>
      <c r="L1013" s="158"/>
      <c r="M1013" s="158"/>
      <c r="N1013" s="157"/>
      <c r="O1013" s="157"/>
      <c r="P1013" s="157"/>
      <c r="Q1013" s="157"/>
      <c r="R1013" s="158"/>
      <c r="S1013" s="158"/>
      <c r="T1013" s="158"/>
      <c r="U1013" s="158"/>
      <c r="V1013" s="158"/>
      <c r="W1013" s="158"/>
      <c r="X1013" s="158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382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185" t="s">
        <v>1015</v>
      </c>
      <c r="D1014" s="160"/>
      <c r="E1014" s="161"/>
      <c r="F1014" s="158"/>
      <c r="G1014" s="158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382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54"/>
      <c r="B1015" s="155"/>
      <c r="C1015" s="185" t="s">
        <v>1028</v>
      </c>
      <c r="D1015" s="160"/>
      <c r="E1015" s="161">
        <v>196.81594999999999</v>
      </c>
      <c r="F1015" s="158"/>
      <c r="G1015" s="158"/>
      <c r="H1015" s="158"/>
      <c r="I1015" s="158"/>
      <c r="J1015" s="158"/>
      <c r="K1015" s="158"/>
      <c r="L1015" s="158"/>
      <c r="M1015" s="158"/>
      <c r="N1015" s="157"/>
      <c r="O1015" s="157"/>
      <c r="P1015" s="157"/>
      <c r="Q1015" s="157"/>
      <c r="R1015" s="158"/>
      <c r="S1015" s="158"/>
      <c r="T1015" s="158"/>
      <c r="U1015" s="158"/>
      <c r="V1015" s="158"/>
      <c r="W1015" s="158"/>
      <c r="X1015" s="158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382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54"/>
      <c r="B1016" s="155"/>
      <c r="C1016" s="245"/>
      <c r="D1016" s="246"/>
      <c r="E1016" s="246"/>
      <c r="F1016" s="246"/>
      <c r="G1016" s="246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329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73">
        <v>173</v>
      </c>
      <c r="B1017" s="174" t="s">
        <v>1029</v>
      </c>
      <c r="C1017" s="184" t="s">
        <v>1030</v>
      </c>
      <c r="D1017" s="175" t="s">
        <v>527</v>
      </c>
      <c r="E1017" s="176">
        <v>39.363190000000003</v>
      </c>
      <c r="F1017" s="177"/>
      <c r="G1017" s="178">
        <f>ROUND(E1017*F1017,2)</f>
        <v>0</v>
      </c>
      <c r="H1017" s="177"/>
      <c r="I1017" s="178">
        <f>ROUND(E1017*H1017,2)</f>
        <v>0</v>
      </c>
      <c r="J1017" s="177"/>
      <c r="K1017" s="178">
        <f>ROUND(E1017*J1017,2)</f>
        <v>0</v>
      </c>
      <c r="L1017" s="178">
        <v>21</v>
      </c>
      <c r="M1017" s="178">
        <f>G1017*(1+L1017/100)</f>
        <v>0</v>
      </c>
      <c r="N1017" s="176">
        <v>0</v>
      </c>
      <c r="O1017" s="176">
        <f>ROUND(E1017*N1017,2)</f>
        <v>0</v>
      </c>
      <c r="P1017" s="176">
        <v>0</v>
      </c>
      <c r="Q1017" s="176">
        <f>ROUND(E1017*P1017,2)</f>
        <v>0</v>
      </c>
      <c r="R1017" s="178"/>
      <c r="S1017" s="178" t="s">
        <v>344</v>
      </c>
      <c r="T1017" s="179" t="s">
        <v>324</v>
      </c>
      <c r="U1017" s="158">
        <v>0</v>
      </c>
      <c r="V1017" s="158">
        <f>ROUND(E1017*U1017,2)</f>
        <v>0</v>
      </c>
      <c r="W1017" s="158"/>
      <c r="X1017" s="158" t="s">
        <v>1007</v>
      </c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1008</v>
      </c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54"/>
      <c r="B1018" s="155"/>
      <c r="C1018" s="185" t="s">
        <v>1014</v>
      </c>
      <c r="D1018" s="160"/>
      <c r="E1018" s="161"/>
      <c r="F1018" s="158"/>
      <c r="G1018" s="158"/>
      <c r="H1018" s="158"/>
      <c r="I1018" s="158"/>
      <c r="J1018" s="158"/>
      <c r="K1018" s="158"/>
      <c r="L1018" s="158"/>
      <c r="M1018" s="158"/>
      <c r="N1018" s="157"/>
      <c r="O1018" s="157"/>
      <c r="P1018" s="157"/>
      <c r="Q1018" s="157"/>
      <c r="R1018" s="158"/>
      <c r="S1018" s="158"/>
      <c r="T1018" s="158"/>
      <c r="U1018" s="158"/>
      <c r="V1018" s="158"/>
      <c r="W1018" s="158"/>
      <c r="X1018" s="158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382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185" t="s">
        <v>1015</v>
      </c>
      <c r="D1019" s="160"/>
      <c r="E1019" s="161"/>
      <c r="F1019" s="158"/>
      <c r="G1019" s="158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382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54"/>
      <c r="B1020" s="155"/>
      <c r="C1020" s="185" t="s">
        <v>1016</v>
      </c>
      <c r="D1020" s="160"/>
      <c r="E1020" s="161">
        <v>39.363190000000003</v>
      </c>
      <c r="F1020" s="158"/>
      <c r="G1020" s="15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382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245"/>
      <c r="D1021" s="246"/>
      <c r="E1021" s="246"/>
      <c r="F1021" s="246"/>
      <c r="G1021" s="246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329</v>
      </c>
      <c r="AH1021" s="147"/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x14ac:dyDescent="0.2">
      <c r="A1022" s="3"/>
      <c r="B1022" s="4"/>
      <c r="C1022" s="186"/>
      <c r="D1022" s="6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AE1022">
        <v>15</v>
      </c>
      <c r="AF1022">
        <v>21</v>
      </c>
      <c r="AG1022" t="s">
        <v>305</v>
      </c>
    </row>
    <row r="1023" spans="1:60" x14ac:dyDescent="0.2">
      <c r="A1023" s="150"/>
      <c r="B1023" s="151" t="s">
        <v>29</v>
      </c>
      <c r="C1023" s="187"/>
      <c r="D1023" s="152"/>
      <c r="E1023" s="153"/>
      <c r="F1023" s="153"/>
      <c r="G1023" s="182">
        <f>G8+G11+G17+G111+G174+G256+G261+G302+G365+G584+G592+G599+G614+G624+G675+G688+G696+G705+G729+G744+G749+G775+G875+G918+G926+G971+G984</f>
        <v>0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AE1023">
        <f>SUMIF(L7:L1021,AE1022,G7:G1021)</f>
        <v>0</v>
      </c>
      <c r="AF1023">
        <f>SUMIF(L7:L1021,AF1022,G7:G1021)</f>
        <v>0</v>
      </c>
      <c r="AG1023" t="s">
        <v>384</v>
      </c>
    </row>
    <row r="1024" spans="1:60" x14ac:dyDescent="0.2">
      <c r="C1024" s="188"/>
      <c r="D1024" s="10"/>
      <c r="AG1024" t="s">
        <v>385</v>
      </c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244">
    <mergeCell ref="A1:G1"/>
    <mergeCell ref="C2:G2"/>
    <mergeCell ref="C3:G3"/>
    <mergeCell ref="C4:G4"/>
    <mergeCell ref="C10:G10"/>
    <mergeCell ref="C13:G13"/>
    <mergeCell ref="C39:G39"/>
    <mergeCell ref="C43:G43"/>
    <mergeCell ref="C51:G51"/>
    <mergeCell ref="C55:G55"/>
    <mergeCell ref="C61:G61"/>
    <mergeCell ref="C65:G65"/>
    <mergeCell ref="C16:G16"/>
    <mergeCell ref="C19:G19"/>
    <mergeCell ref="C24:G24"/>
    <mergeCell ref="C26:G26"/>
    <mergeCell ref="C31:G31"/>
    <mergeCell ref="C35:G35"/>
    <mergeCell ref="C85:G85"/>
    <mergeCell ref="C86:G86"/>
    <mergeCell ref="C89:G89"/>
    <mergeCell ref="C93:G93"/>
    <mergeCell ref="C97:G97"/>
    <mergeCell ref="C101:G101"/>
    <mergeCell ref="C69:G69"/>
    <mergeCell ref="C73:G73"/>
    <mergeCell ref="C77:G77"/>
    <mergeCell ref="C81:G81"/>
    <mergeCell ref="C83:G83"/>
    <mergeCell ref="C84:G84"/>
    <mergeCell ref="C136:G136"/>
    <mergeCell ref="C138:G138"/>
    <mergeCell ref="C151:G151"/>
    <mergeCell ref="C160:G160"/>
    <mergeCell ref="C165:G165"/>
    <mergeCell ref="C173:G173"/>
    <mergeCell ref="C110:G110"/>
    <mergeCell ref="C113:G113"/>
    <mergeCell ref="C119:G119"/>
    <mergeCell ref="C123:G123"/>
    <mergeCell ref="C131:G131"/>
    <mergeCell ref="C133:G133"/>
    <mergeCell ref="C193:G193"/>
    <mergeCell ref="C195:G195"/>
    <mergeCell ref="C199:G199"/>
    <mergeCell ref="C201:G201"/>
    <mergeCell ref="C210:G210"/>
    <mergeCell ref="C212:G212"/>
    <mergeCell ref="C176:G176"/>
    <mergeCell ref="C177:G177"/>
    <mergeCell ref="C181:G181"/>
    <mergeCell ref="C183:G183"/>
    <mergeCell ref="C187:G187"/>
    <mergeCell ref="C189:G189"/>
    <mergeCell ref="C260:G260"/>
    <mergeCell ref="C276:G276"/>
    <mergeCell ref="C281:G281"/>
    <mergeCell ref="C285:G285"/>
    <mergeCell ref="C289:G289"/>
    <mergeCell ref="C293:G293"/>
    <mergeCell ref="C225:G225"/>
    <mergeCell ref="C227:G227"/>
    <mergeCell ref="C236:G236"/>
    <mergeCell ref="C238:G238"/>
    <mergeCell ref="C251:G251"/>
    <mergeCell ref="C255:G255"/>
    <mergeCell ref="C312:G312"/>
    <mergeCell ref="C314:G314"/>
    <mergeCell ref="C317:G317"/>
    <mergeCell ref="C321:G321"/>
    <mergeCell ref="C325:G325"/>
    <mergeCell ref="C329:G329"/>
    <mergeCell ref="C297:G297"/>
    <mergeCell ref="C299:G299"/>
    <mergeCell ref="C301:G301"/>
    <mergeCell ref="C304:G304"/>
    <mergeCell ref="C307:G307"/>
    <mergeCell ref="C309:G309"/>
    <mergeCell ref="C349:G349"/>
    <mergeCell ref="C351:G351"/>
    <mergeCell ref="C352:G352"/>
    <mergeCell ref="C354:G354"/>
    <mergeCell ref="C358:G358"/>
    <mergeCell ref="C362:G362"/>
    <mergeCell ref="C333:G333"/>
    <mergeCell ref="C335:G335"/>
    <mergeCell ref="C337:G337"/>
    <mergeCell ref="C341:G341"/>
    <mergeCell ref="C345:G345"/>
    <mergeCell ref="C347:G347"/>
    <mergeCell ref="C388:G388"/>
    <mergeCell ref="C396:G396"/>
    <mergeCell ref="C406:G406"/>
    <mergeCell ref="C408:G408"/>
    <mergeCell ref="C412:G412"/>
    <mergeCell ref="C414:G414"/>
    <mergeCell ref="C364:G364"/>
    <mergeCell ref="C367:G367"/>
    <mergeCell ref="C371:G371"/>
    <mergeCell ref="C373:G373"/>
    <mergeCell ref="C376:G376"/>
    <mergeCell ref="C382:G382"/>
    <mergeCell ref="C435:G435"/>
    <mergeCell ref="C440:G440"/>
    <mergeCell ref="C442:G442"/>
    <mergeCell ref="C447:G447"/>
    <mergeCell ref="C476:G476"/>
    <mergeCell ref="C480:G480"/>
    <mergeCell ref="C417:G417"/>
    <mergeCell ref="C419:G419"/>
    <mergeCell ref="C422:G422"/>
    <mergeCell ref="C424:G424"/>
    <mergeCell ref="C427:G427"/>
    <mergeCell ref="C431:G431"/>
    <mergeCell ref="C517:G517"/>
    <mergeCell ref="C522:G522"/>
    <mergeCell ref="C528:G528"/>
    <mergeCell ref="C533:G533"/>
    <mergeCell ref="C538:G538"/>
    <mergeCell ref="C547:G547"/>
    <mergeCell ref="C482:G482"/>
    <mergeCell ref="C486:G486"/>
    <mergeCell ref="C491:G491"/>
    <mergeCell ref="C498:G498"/>
    <mergeCell ref="C504:G504"/>
    <mergeCell ref="C510:G510"/>
    <mergeCell ref="C583:G583"/>
    <mergeCell ref="C586:G586"/>
    <mergeCell ref="C591:G591"/>
    <mergeCell ref="C594:G594"/>
    <mergeCell ref="C596:G596"/>
    <mergeCell ref="C598:G598"/>
    <mergeCell ref="C551:G551"/>
    <mergeCell ref="C556:G556"/>
    <mergeCell ref="C564:G564"/>
    <mergeCell ref="C575:G575"/>
    <mergeCell ref="C577:G577"/>
    <mergeCell ref="C581:G581"/>
    <mergeCell ref="C623:G623"/>
    <mergeCell ref="C636:G636"/>
    <mergeCell ref="C648:G648"/>
    <mergeCell ref="C653:G653"/>
    <mergeCell ref="C659:G659"/>
    <mergeCell ref="C671:G671"/>
    <mergeCell ref="C601:G601"/>
    <mergeCell ref="C610:G610"/>
    <mergeCell ref="C612:G612"/>
    <mergeCell ref="C613:G613"/>
    <mergeCell ref="C620:G620"/>
    <mergeCell ref="C622:G622"/>
    <mergeCell ref="C694:G694"/>
    <mergeCell ref="C695:G695"/>
    <mergeCell ref="C698:G698"/>
    <mergeCell ref="C700:G700"/>
    <mergeCell ref="C702:G702"/>
    <mergeCell ref="C704:G704"/>
    <mergeCell ref="C673:G673"/>
    <mergeCell ref="C674:G674"/>
    <mergeCell ref="C681:G681"/>
    <mergeCell ref="C687:G687"/>
    <mergeCell ref="C690:G690"/>
    <mergeCell ref="C692:G692"/>
    <mergeCell ref="C719:G719"/>
    <mergeCell ref="C721:G721"/>
    <mergeCell ref="C723:G723"/>
    <mergeCell ref="C725:G725"/>
    <mergeCell ref="C727:G727"/>
    <mergeCell ref="C728:G728"/>
    <mergeCell ref="C707:G707"/>
    <mergeCell ref="C709:G709"/>
    <mergeCell ref="C711:G711"/>
    <mergeCell ref="C713:G713"/>
    <mergeCell ref="C715:G715"/>
    <mergeCell ref="C717:G717"/>
    <mergeCell ref="C751:G751"/>
    <mergeCell ref="C753:G753"/>
    <mergeCell ref="C755:G755"/>
    <mergeCell ref="C758:G758"/>
    <mergeCell ref="C760:G760"/>
    <mergeCell ref="C761:G761"/>
    <mergeCell ref="C735:G735"/>
    <mergeCell ref="C740:G740"/>
    <mergeCell ref="C742:G742"/>
    <mergeCell ref="C743:G743"/>
    <mergeCell ref="C746:G746"/>
    <mergeCell ref="C748:G748"/>
    <mergeCell ref="C768:G768"/>
    <mergeCell ref="C769:G769"/>
    <mergeCell ref="C770:G770"/>
    <mergeCell ref="C771:G771"/>
    <mergeCell ref="C772:G772"/>
    <mergeCell ref="C773:G773"/>
    <mergeCell ref="C762:G762"/>
    <mergeCell ref="C763:G763"/>
    <mergeCell ref="C764:G764"/>
    <mergeCell ref="C765:G765"/>
    <mergeCell ref="C766:G766"/>
    <mergeCell ref="C767:G767"/>
    <mergeCell ref="C821:G821"/>
    <mergeCell ref="C823:G823"/>
    <mergeCell ref="C829:G829"/>
    <mergeCell ref="C840:G840"/>
    <mergeCell ref="C849:G849"/>
    <mergeCell ref="C860:G860"/>
    <mergeCell ref="C774:G774"/>
    <mergeCell ref="C777:G777"/>
    <mergeCell ref="C791:G791"/>
    <mergeCell ref="C800:G800"/>
    <mergeCell ref="C809:G809"/>
    <mergeCell ref="C811:G811"/>
    <mergeCell ref="C888:G888"/>
    <mergeCell ref="C907:G907"/>
    <mergeCell ref="C911:G911"/>
    <mergeCell ref="C915:G915"/>
    <mergeCell ref="C917:G917"/>
    <mergeCell ref="C925:G925"/>
    <mergeCell ref="C871:G871"/>
    <mergeCell ref="C873:G873"/>
    <mergeCell ref="C874:G874"/>
    <mergeCell ref="C879:G879"/>
    <mergeCell ref="C881:G881"/>
    <mergeCell ref="C884:G884"/>
    <mergeCell ref="C979:G979"/>
    <mergeCell ref="C981:G981"/>
    <mergeCell ref="C983:G983"/>
    <mergeCell ref="C986:G986"/>
    <mergeCell ref="C987:G987"/>
    <mergeCell ref="C988:G988"/>
    <mergeCell ref="C965:G965"/>
    <mergeCell ref="C967:G967"/>
    <mergeCell ref="C970:G970"/>
    <mergeCell ref="C973:G973"/>
    <mergeCell ref="C975:G975"/>
    <mergeCell ref="C977:G977"/>
    <mergeCell ref="C1007:G1007"/>
    <mergeCell ref="C1011:G1011"/>
    <mergeCell ref="C1016:G1016"/>
    <mergeCell ref="C1021:G1021"/>
    <mergeCell ref="C989:G989"/>
    <mergeCell ref="C990:G990"/>
    <mergeCell ref="C994:G994"/>
    <mergeCell ref="C996:G996"/>
    <mergeCell ref="C1000:G1000"/>
    <mergeCell ref="C1005:G100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51</v>
      </c>
      <c r="C4" s="257" t="s">
        <v>52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177</v>
      </c>
      <c r="C8" s="183" t="s">
        <v>178</v>
      </c>
      <c r="D8" s="165"/>
      <c r="E8" s="166"/>
      <c r="F8" s="167"/>
      <c r="G8" s="167">
        <f>SUMIF(AG9:AG95,"&lt;&gt;NOR",G9:G95)</f>
        <v>0</v>
      </c>
      <c r="H8" s="167"/>
      <c r="I8" s="167">
        <f>SUM(I9:I95)</f>
        <v>0</v>
      </c>
      <c r="J8" s="167"/>
      <c r="K8" s="167">
        <f>SUM(K9:K95)</f>
        <v>0</v>
      </c>
      <c r="L8" s="167"/>
      <c r="M8" s="167">
        <f>SUM(M9:M95)</f>
        <v>0</v>
      </c>
      <c r="N8" s="166"/>
      <c r="O8" s="166">
        <f>SUM(O9:O95)</f>
        <v>0.26</v>
      </c>
      <c r="P8" s="166"/>
      <c r="Q8" s="166">
        <f>SUM(Q9:Q95)</f>
        <v>0</v>
      </c>
      <c r="R8" s="167"/>
      <c r="S8" s="167"/>
      <c r="T8" s="168"/>
      <c r="U8" s="162"/>
      <c r="V8" s="162">
        <f>SUM(V9:V95)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1032</v>
      </c>
      <c r="C9" s="184" t="s">
        <v>1033</v>
      </c>
      <c r="D9" s="175" t="s">
        <v>376</v>
      </c>
      <c r="E9" s="176">
        <v>40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1034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257</v>
      </c>
      <c r="D11" s="160"/>
      <c r="E11" s="161">
        <v>40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5"/>
      <c r="D12" s="246"/>
      <c r="E12" s="246"/>
      <c r="F12" s="246"/>
      <c r="G12" s="24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2</v>
      </c>
      <c r="B13" s="174" t="s">
        <v>1035</v>
      </c>
      <c r="C13" s="184" t="s">
        <v>1036</v>
      </c>
      <c r="D13" s="175" t="s">
        <v>1037</v>
      </c>
      <c r="E13" s="176">
        <v>2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5.0000000000000001E-3</v>
      </c>
      <c r="O13" s="176">
        <f>ROUND(E13*N13,2)</f>
        <v>0.01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817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1038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1039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382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232</v>
      </c>
      <c r="D15" s="160"/>
      <c r="E15" s="161">
        <v>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5"/>
      <c r="D16" s="246"/>
      <c r="E16" s="246"/>
      <c r="F16" s="246"/>
      <c r="G16" s="24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3</v>
      </c>
      <c r="B17" s="174" t="s">
        <v>1040</v>
      </c>
      <c r="C17" s="184" t="s">
        <v>1041</v>
      </c>
      <c r="D17" s="175" t="s">
        <v>411</v>
      </c>
      <c r="E17" s="176">
        <v>4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1.4599999999999999E-3</v>
      </c>
      <c r="O17" s="176">
        <f>ROUND(E17*N17,2)</f>
        <v>0.01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387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5" t="s">
        <v>1042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382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5" t="s">
        <v>252</v>
      </c>
      <c r="D19" s="160"/>
      <c r="E19" s="161">
        <v>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382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5"/>
      <c r="D20" s="246"/>
      <c r="E20" s="246"/>
      <c r="F20" s="246"/>
      <c r="G20" s="246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4</v>
      </c>
      <c r="B21" s="174" t="s">
        <v>1043</v>
      </c>
      <c r="C21" s="184" t="s">
        <v>1044</v>
      </c>
      <c r="D21" s="175" t="s">
        <v>411</v>
      </c>
      <c r="E21" s="176">
        <v>20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1.0000000000000001E-5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344</v>
      </c>
      <c r="T21" s="179" t="s">
        <v>324</v>
      </c>
      <c r="U21" s="158">
        <v>0</v>
      </c>
      <c r="V21" s="158">
        <f>ROUND(E21*U21,2)</f>
        <v>0</v>
      </c>
      <c r="W21" s="158"/>
      <c r="X21" s="158" t="s">
        <v>387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547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1045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234</v>
      </c>
      <c r="D23" s="160"/>
      <c r="E23" s="161">
        <v>20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382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5</v>
      </c>
      <c r="B25" s="174" t="s">
        <v>1046</v>
      </c>
      <c r="C25" s="184" t="s">
        <v>1047</v>
      </c>
      <c r="D25" s="175" t="s">
        <v>1037</v>
      </c>
      <c r="E25" s="176">
        <v>8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1.4999999999999999E-2</v>
      </c>
      <c r="O25" s="176">
        <f>ROUND(E25*N25,2)</f>
        <v>0.12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547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1048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275</v>
      </c>
      <c r="D27" s="160"/>
      <c r="E27" s="161">
        <v>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5"/>
      <c r="D28" s="246"/>
      <c r="E28" s="246"/>
      <c r="F28" s="246"/>
      <c r="G28" s="24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6</v>
      </c>
      <c r="B29" s="174" t="s">
        <v>1049</v>
      </c>
      <c r="C29" s="184" t="s">
        <v>1050</v>
      </c>
      <c r="D29" s="175" t="s">
        <v>476</v>
      </c>
      <c r="E29" s="176">
        <v>4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1E-3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344</v>
      </c>
      <c r="T29" s="179" t="s">
        <v>324</v>
      </c>
      <c r="U29" s="158">
        <v>0</v>
      </c>
      <c r="V29" s="158">
        <f>ROUND(E29*U29,2)</f>
        <v>0</v>
      </c>
      <c r="W29" s="158"/>
      <c r="X29" s="158" t="s">
        <v>817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1038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1051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252</v>
      </c>
      <c r="D31" s="160"/>
      <c r="E31" s="161">
        <v>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5"/>
      <c r="D32" s="246"/>
      <c r="E32" s="246"/>
      <c r="F32" s="246"/>
      <c r="G32" s="24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7</v>
      </c>
      <c r="B33" s="174" t="s">
        <v>1052</v>
      </c>
      <c r="C33" s="184" t="s">
        <v>1053</v>
      </c>
      <c r="D33" s="175" t="s">
        <v>476</v>
      </c>
      <c r="E33" s="176">
        <v>14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3.4000000000000002E-4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344</v>
      </c>
      <c r="T33" s="179" t="s">
        <v>324</v>
      </c>
      <c r="U33" s="158">
        <v>0</v>
      </c>
      <c r="V33" s="158">
        <f>ROUND(E33*U33,2)</f>
        <v>0</v>
      </c>
      <c r="W33" s="158"/>
      <c r="X33" s="158" t="s">
        <v>387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547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1054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5" t="s">
        <v>374</v>
      </c>
      <c r="D35" s="160"/>
      <c r="E35" s="161">
        <v>14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382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8</v>
      </c>
      <c r="B37" s="174" t="s">
        <v>1055</v>
      </c>
      <c r="C37" s="184" t="s">
        <v>1056</v>
      </c>
      <c r="D37" s="175" t="s">
        <v>476</v>
      </c>
      <c r="E37" s="176">
        <v>15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4.8999999999999998E-4</v>
      </c>
      <c r="O37" s="176">
        <f>ROUND(E37*N37,2)</f>
        <v>0.01</v>
      </c>
      <c r="P37" s="176">
        <v>0</v>
      </c>
      <c r="Q37" s="176">
        <f>ROUND(E37*P37,2)</f>
        <v>0</v>
      </c>
      <c r="R37" s="178"/>
      <c r="S37" s="178" t="s">
        <v>344</v>
      </c>
      <c r="T37" s="179" t="s">
        <v>324</v>
      </c>
      <c r="U37" s="158">
        <v>0</v>
      </c>
      <c r="V37" s="158">
        <f>ROUND(E37*U37,2)</f>
        <v>0</v>
      </c>
      <c r="W37" s="158"/>
      <c r="X37" s="158" t="s">
        <v>387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547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1057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1058</v>
      </c>
      <c r="D39" s="160"/>
      <c r="E39" s="161">
        <v>15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382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9</v>
      </c>
      <c r="B41" s="174" t="s">
        <v>1059</v>
      </c>
      <c r="C41" s="184" t="s">
        <v>1060</v>
      </c>
      <c r="D41" s="175" t="s">
        <v>476</v>
      </c>
      <c r="E41" s="176">
        <v>8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6.6E-4</v>
      </c>
      <c r="O41" s="176">
        <f>ROUND(E41*N41,2)</f>
        <v>0.01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547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1048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275</v>
      </c>
      <c r="D43" s="160"/>
      <c r="E43" s="161">
        <v>8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382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5"/>
      <c r="D44" s="246"/>
      <c r="E44" s="246"/>
      <c r="F44" s="246"/>
      <c r="G44" s="24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10</v>
      </c>
      <c r="B45" s="174" t="s">
        <v>1061</v>
      </c>
      <c r="C45" s="184" t="s">
        <v>1062</v>
      </c>
      <c r="D45" s="175" t="s">
        <v>476</v>
      </c>
      <c r="E45" s="176">
        <v>4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2.0200000000000001E-3</v>
      </c>
      <c r="O45" s="176">
        <f>ROUND(E45*N45,2)</f>
        <v>0.01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547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1042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252</v>
      </c>
      <c r="D47" s="160"/>
      <c r="E47" s="161">
        <v>4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5"/>
      <c r="D48" s="246"/>
      <c r="E48" s="246"/>
      <c r="F48" s="246"/>
      <c r="G48" s="24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11</v>
      </c>
      <c r="B49" s="174" t="s">
        <v>1063</v>
      </c>
      <c r="C49" s="184" t="s">
        <v>1064</v>
      </c>
      <c r="D49" s="175" t="s">
        <v>476</v>
      </c>
      <c r="E49" s="176">
        <v>24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1.3500000000000001E-3</v>
      </c>
      <c r="O49" s="176">
        <f>ROUND(E49*N49,2)</f>
        <v>0.03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387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547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1065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382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236</v>
      </c>
      <c r="D51" s="160"/>
      <c r="E51" s="161">
        <v>24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382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3">
        <v>12</v>
      </c>
      <c r="B53" s="174" t="s">
        <v>1066</v>
      </c>
      <c r="C53" s="184" t="s">
        <v>1067</v>
      </c>
      <c r="D53" s="175" t="s">
        <v>476</v>
      </c>
      <c r="E53" s="176">
        <v>20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2.15E-3</v>
      </c>
      <c r="O53" s="176">
        <f>ROUND(E53*N53,2)</f>
        <v>0.04</v>
      </c>
      <c r="P53" s="176">
        <v>0</v>
      </c>
      <c r="Q53" s="176">
        <f>ROUND(E53*P53,2)</f>
        <v>0</v>
      </c>
      <c r="R53" s="178"/>
      <c r="S53" s="178" t="s">
        <v>344</v>
      </c>
      <c r="T53" s="179" t="s">
        <v>324</v>
      </c>
      <c r="U53" s="158">
        <v>0</v>
      </c>
      <c r="V53" s="158">
        <f>ROUND(E53*U53,2)</f>
        <v>0</v>
      </c>
      <c r="W53" s="158"/>
      <c r="X53" s="158" t="s">
        <v>387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547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1045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382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234</v>
      </c>
      <c r="D55" s="160"/>
      <c r="E55" s="161">
        <v>20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382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5"/>
      <c r="D56" s="246"/>
      <c r="E56" s="246"/>
      <c r="F56" s="246"/>
      <c r="G56" s="24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13</v>
      </c>
      <c r="B57" s="174" t="s">
        <v>1068</v>
      </c>
      <c r="C57" s="184" t="s">
        <v>1069</v>
      </c>
      <c r="D57" s="175" t="s">
        <v>411</v>
      </c>
      <c r="E57" s="176">
        <v>10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387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547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1070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382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624</v>
      </c>
      <c r="D59" s="160"/>
      <c r="E59" s="161">
        <v>10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382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14</v>
      </c>
      <c r="B61" s="174" t="s">
        <v>1071</v>
      </c>
      <c r="C61" s="184" t="s">
        <v>1072</v>
      </c>
      <c r="D61" s="175" t="s">
        <v>411</v>
      </c>
      <c r="E61" s="176">
        <v>10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547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1070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624</v>
      </c>
      <c r="D63" s="160"/>
      <c r="E63" s="161">
        <v>10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15</v>
      </c>
      <c r="B65" s="174" t="s">
        <v>1073</v>
      </c>
      <c r="C65" s="184" t="s">
        <v>1074</v>
      </c>
      <c r="D65" s="175" t="s">
        <v>411</v>
      </c>
      <c r="E65" s="176">
        <v>5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344</v>
      </c>
      <c r="T65" s="179" t="s">
        <v>324</v>
      </c>
      <c r="U65" s="158">
        <v>0</v>
      </c>
      <c r="V65" s="158">
        <f>ROUND(E65*U65,2)</f>
        <v>0</v>
      </c>
      <c r="W65" s="158"/>
      <c r="X65" s="158" t="s">
        <v>387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547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1075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382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265</v>
      </c>
      <c r="D67" s="160"/>
      <c r="E67" s="161">
        <v>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16</v>
      </c>
      <c r="B69" s="174" t="s">
        <v>1076</v>
      </c>
      <c r="C69" s="184" t="s">
        <v>1077</v>
      </c>
      <c r="D69" s="175" t="s">
        <v>476</v>
      </c>
      <c r="E69" s="176">
        <v>12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1E-3</v>
      </c>
      <c r="O69" s="176">
        <f>ROUND(E69*N69,2)</f>
        <v>0.01</v>
      </c>
      <c r="P69" s="176">
        <v>0</v>
      </c>
      <c r="Q69" s="176">
        <f>ROUND(E69*P69,2)</f>
        <v>0</v>
      </c>
      <c r="R69" s="178"/>
      <c r="S69" s="178" t="s">
        <v>344</v>
      </c>
      <c r="T69" s="179" t="s">
        <v>324</v>
      </c>
      <c r="U69" s="158">
        <v>0</v>
      </c>
      <c r="V69" s="158">
        <f>ROUND(E69*U69,2)</f>
        <v>0</v>
      </c>
      <c r="W69" s="158"/>
      <c r="X69" s="158" t="s">
        <v>387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547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1078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382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224</v>
      </c>
      <c r="D71" s="160"/>
      <c r="E71" s="161">
        <v>12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382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5"/>
      <c r="D72" s="246"/>
      <c r="E72" s="246"/>
      <c r="F72" s="246"/>
      <c r="G72" s="246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17</v>
      </c>
      <c r="B73" s="174" t="s">
        <v>1079</v>
      </c>
      <c r="C73" s="184" t="s">
        <v>1080</v>
      </c>
      <c r="D73" s="175" t="s">
        <v>476</v>
      </c>
      <c r="E73" s="176">
        <v>9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1E-3</v>
      </c>
      <c r="O73" s="176">
        <f>ROUND(E73*N73,2)</f>
        <v>0.01</v>
      </c>
      <c r="P73" s="176">
        <v>0</v>
      </c>
      <c r="Q73" s="176">
        <f>ROUND(E73*P73,2)</f>
        <v>0</v>
      </c>
      <c r="R73" s="178"/>
      <c r="S73" s="178" t="s">
        <v>344</v>
      </c>
      <c r="T73" s="179" t="s">
        <v>324</v>
      </c>
      <c r="U73" s="158">
        <v>0</v>
      </c>
      <c r="V73" s="158">
        <f>ROUND(E73*U73,2)</f>
        <v>0</v>
      </c>
      <c r="W73" s="158"/>
      <c r="X73" s="158" t="s">
        <v>387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547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1081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382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277</v>
      </c>
      <c r="D75" s="160"/>
      <c r="E75" s="161">
        <v>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382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18</v>
      </c>
      <c r="B77" s="174" t="s">
        <v>1082</v>
      </c>
      <c r="C77" s="184" t="s">
        <v>1083</v>
      </c>
      <c r="D77" s="175" t="s">
        <v>1037</v>
      </c>
      <c r="E77" s="176">
        <v>5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344</v>
      </c>
      <c r="T77" s="179" t="s">
        <v>324</v>
      </c>
      <c r="U77" s="158">
        <v>0</v>
      </c>
      <c r="V77" s="158">
        <f>ROUND(E77*U77,2)</f>
        <v>0</v>
      </c>
      <c r="W77" s="158"/>
      <c r="X77" s="158" t="s">
        <v>387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547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1039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382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1084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382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5" t="s">
        <v>265</v>
      </c>
      <c r="D80" s="160"/>
      <c r="E80" s="161">
        <v>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382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5"/>
      <c r="D81" s="246"/>
      <c r="E81" s="246"/>
      <c r="F81" s="246"/>
      <c r="G81" s="246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329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3">
        <v>19</v>
      </c>
      <c r="B82" s="174" t="s">
        <v>1085</v>
      </c>
      <c r="C82" s="184" t="s">
        <v>1086</v>
      </c>
      <c r="D82" s="175" t="s">
        <v>411</v>
      </c>
      <c r="E82" s="176">
        <v>3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4.8999999999999998E-4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344</v>
      </c>
      <c r="T82" s="179" t="s">
        <v>324</v>
      </c>
      <c r="U82" s="158">
        <v>0</v>
      </c>
      <c r="V82" s="158">
        <f>ROUND(E82*U82,2)</f>
        <v>0</v>
      </c>
      <c r="W82" s="158"/>
      <c r="X82" s="158" t="s">
        <v>387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547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1084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382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5" t="s">
        <v>143</v>
      </c>
      <c r="D84" s="160"/>
      <c r="E84" s="161">
        <v>3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382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5"/>
      <c r="D85" s="246"/>
      <c r="E85" s="246"/>
      <c r="F85" s="246"/>
      <c r="G85" s="246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20</v>
      </c>
      <c r="B86" s="174" t="s">
        <v>1087</v>
      </c>
      <c r="C86" s="184" t="s">
        <v>1088</v>
      </c>
      <c r="D86" s="175" t="s">
        <v>476</v>
      </c>
      <c r="E86" s="176">
        <v>85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344</v>
      </c>
      <c r="T86" s="179" t="s">
        <v>324</v>
      </c>
      <c r="U86" s="158">
        <v>0</v>
      </c>
      <c r="V86" s="158">
        <f>ROUND(E86*U86,2)</f>
        <v>0</v>
      </c>
      <c r="W86" s="158"/>
      <c r="X86" s="158" t="s">
        <v>387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547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1089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1090</v>
      </c>
      <c r="D88" s="160"/>
      <c r="E88" s="161">
        <v>85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382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5"/>
      <c r="D89" s="246"/>
      <c r="E89" s="246"/>
      <c r="F89" s="246"/>
      <c r="G89" s="24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329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21</v>
      </c>
      <c r="B90" s="174" t="s">
        <v>1091</v>
      </c>
      <c r="C90" s="184" t="s">
        <v>1092</v>
      </c>
      <c r="D90" s="175" t="s">
        <v>476</v>
      </c>
      <c r="E90" s="176">
        <v>85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344</v>
      </c>
      <c r="T90" s="179" t="s">
        <v>324</v>
      </c>
      <c r="U90" s="158">
        <v>0</v>
      </c>
      <c r="V90" s="158">
        <f>ROUND(E90*U90,2)</f>
        <v>0</v>
      </c>
      <c r="W90" s="158"/>
      <c r="X90" s="158" t="s">
        <v>387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547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1089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382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5" t="s">
        <v>1090</v>
      </c>
      <c r="D92" s="160"/>
      <c r="E92" s="161">
        <v>85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382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5"/>
      <c r="D93" s="246"/>
      <c r="E93" s="246"/>
      <c r="F93" s="246"/>
      <c r="G93" s="246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329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22</v>
      </c>
      <c r="B94" s="174" t="s">
        <v>1093</v>
      </c>
      <c r="C94" s="184" t="s">
        <v>1094</v>
      </c>
      <c r="D94" s="175" t="s">
        <v>527</v>
      </c>
      <c r="E94" s="176">
        <v>0.3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344</v>
      </c>
      <c r="T94" s="179" t="s">
        <v>324</v>
      </c>
      <c r="U94" s="158">
        <v>0</v>
      </c>
      <c r="V94" s="158">
        <f>ROUND(E94*U94,2)</f>
        <v>0</v>
      </c>
      <c r="W94" s="158"/>
      <c r="X94" s="158" t="s">
        <v>387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547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3" t="s">
        <v>318</v>
      </c>
      <c r="B96" s="164" t="s">
        <v>179</v>
      </c>
      <c r="C96" s="183" t="s">
        <v>180</v>
      </c>
      <c r="D96" s="165"/>
      <c r="E96" s="166"/>
      <c r="F96" s="167"/>
      <c r="G96" s="167">
        <f>SUMIF(AG97:AG260,"&lt;&gt;NOR",G97:G260)</f>
        <v>0</v>
      </c>
      <c r="H96" s="167"/>
      <c r="I96" s="167">
        <f>SUM(I97:I260)</f>
        <v>0</v>
      </c>
      <c r="J96" s="167"/>
      <c r="K96" s="167">
        <f>SUM(K97:K260)</f>
        <v>0</v>
      </c>
      <c r="L96" s="167"/>
      <c r="M96" s="167">
        <f>SUM(M97:M260)</f>
        <v>0</v>
      </c>
      <c r="N96" s="166"/>
      <c r="O96" s="166">
        <f>SUM(O97:O260)</f>
        <v>0.6000000000000002</v>
      </c>
      <c r="P96" s="166"/>
      <c r="Q96" s="166">
        <f>SUM(Q97:Q260)</f>
        <v>0</v>
      </c>
      <c r="R96" s="167"/>
      <c r="S96" s="167"/>
      <c r="T96" s="168"/>
      <c r="U96" s="162"/>
      <c r="V96" s="162">
        <f>SUM(V97:V260)</f>
        <v>0</v>
      </c>
      <c r="W96" s="162"/>
      <c r="X96" s="162"/>
      <c r="AG96" t="s">
        <v>319</v>
      </c>
    </row>
    <row r="97" spans="1:60" ht="22.5" outlineLevel="1" x14ac:dyDescent="0.2">
      <c r="A97" s="173">
        <v>23</v>
      </c>
      <c r="B97" s="174" t="s">
        <v>1095</v>
      </c>
      <c r="C97" s="184" t="s">
        <v>1096</v>
      </c>
      <c r="D97" s="175" t="s">
        <v>376</v>
      </c>
      <c r="E97" s="176">
        <v>40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344</v>
      </c>
      <c r="T97" s="179" t="s">
        <v>324</v>
      </c>
      <c r="U97" s="158">
        <v>0</v>
      </c>
      <c r="V97" s="158">
        <f>ROUND(E97*U97,2)</f>
        <v>0</v>
      </c>
      <c r="W97" s="158"/>
      <c r="X97" s="158" t="s">
        <v>387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547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1034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382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257</v>
      </c>
      <c r="D99" s="160"/>
      <c r="E99" s="161">
        <v>40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382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5"/>
      <c r="D100" s="246"/>
      <c r="E100" s="246"/>
      <c r="F100" s="246"/>
      <c r="G100" s="246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329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3">
        <v>24</v>
      </c>
      <c r="B101" s="174" t="s">
        <v>1097</v>
      </c>
      <c r="C101" s="184" t="s">
        <v>1098</v>
      </c>
      <c r="D101" s="175" t="s">
        <v>1037</v>
      </c>
      <c r="E101" s="176">
        <v>2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1E-3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344</v>
      </c>
      <c r="T101" s="179" t="s">
        <v>324</v>
      </c>
      <c r="U101" s="158">
        <v>0</v>
      </c>
      <c r="V101" s="158">
        <f>ROUND(E101*U101,2)</f>
        <v>0</v>
      </c>
      <c r="W101" s="158"/>
      <c r="X101" s="158" t="s">
        <v>817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1038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1039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5" t="s">
        <v>232</v>
      </c>
      <c r="D103" s="160"/>
      <c r="E103" s="161">
        <v>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382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5"/>
      <c r="D104" s="246"/>
      <c r="E104" s="246"/>
      <c r="F104" s="246"/>
      <c r="G104" s="246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329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3">
        <v>25</v>
      </c>
      <c r="B105" s="174" t="s">
        <v>1099</v>
      </c>
      <c r="C105" s="184" t="s">
        <v>1100</v>
      </c>
      <c r="D105" s="175" t="s">
        <v>1037</v>
      </c>
      <c r="E105" s="176">
        <v>1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344</v>
      </c>
      <c r="T105" s="179" t="s">
        <v>324</v>
      </c>
      <c r="U105" s="158">
        <v>0</v>
      </c>
      <c r="V105" s="158">
        <f>ROUND(E105*U105,2)</f>
        <v>0</v>
      </c>
      <c r="W105" s="158"/>
      <c r="X105" s="158" t="s">
        <v>387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547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1101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219</v>
      </c>
      <c r="D107" s="160"/>
      <c r="E107" s="161">
        <v>1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382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5"/>
      <c r="D108" s="246"/>
      <c r="E108" s="246"/>
      <c r="F108" s="246"/>
      <c r="G108" s="246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26</v>
      </c>
      <c r="B109" s="174" t="s">
        <v>1102</v>
      </c>
      <c r="C109" s="184" t="s">
        <v>1103</v>
      </c>
      <c r="D109" s="175" t="s">
        <v>411</v>
      </c>
      <c r="E109" s="176">
        <v>50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1.0000000000000001E-5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344</v>
      </c>
      <c r="T109" s="179" t="s">
        <v>324</v>
      </c>
      <c r="U109" s="158">
        <v>0</v>
      </c>
      <c r="V109" s="158">
        <f>ROUND(E109*U109,2)</f>
        <v>0</v>
      </c>
      <c r="W109" s="158"/>
      <c r="X109" s="158" t="s">
        <v>387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547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1104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574</v>
      </c>
      <c r="D111" s="160"/>
      <c r="E111" s="161">
        <v>50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382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5"/>
      <c r="D112" s="246"/>
      <c r="E112" s="246"/>
      <c r="F112" s="246"/>
      <c r="G112" s="246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329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3">
        <v>27</v>
      </c>
      <c r="B113" s="174" t="s">
        <v>1105</v>
      </c>
      <c r="C113" s="184" t="s">
        <v>1106</v>
      </c>
      <c r="D113" s="175" t="s">
        <v>411</v>
      </c>
      <c r="E113" s="176">
        <v>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1.4999999999999999E-2</v>
      </c>
      <c r="O113" s="176">
        <f>ROUND(E113*N113,2)</f>
        <v>0.02</v>
      </c>
      <c r="P113" s="176">
        <v>0</v>
      </c>
      <c r="Q113" s="176">
        <f>ROUND(E113*P113,2)</f>
        <v>0</v>
      </c>
      <c r="R113" s="178"/>
      <c r="S113" s="178" t="s">
        <v>344</v>
      </c>
      <c r="T113" s="179" t="s">
        <v>324</v>
      </c>
      <c r="U113" s="158">
        <v>0</v>
      </c>
      <c r="V113" s="158">
        <f>ROUND(E113*U113,2)</f>
        <v>0</v>
      </c>
      <c r="W113" s="158"/>
      <c r="X113" s="158" t="s">
        <v>387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547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5" t="s">
        <v>1101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382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219</v>
      </c>
      <c r="D115" s="160"/>
      <c r="E115" s="161">
        <v>1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382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5"/>
      <c r="D116" s="246"/>
      <c r="E116" s="246"/>
      <c r="F116" s="246"/>
      <c r="G116" s="246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329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3">
        <v>28</v>
      </c>
      <c r="B117" s="174" t="s">
        <v>1107</v>
      </c>
      <c r="C117" s="184" t="s">
        <v>1108</v>
      </c>
      <c r="D117" s="175" t="s">
        <v>476</v>
      </c>
      <c r="E117" s="176">
        <v>8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1.33E-3</v>
      </c>
      <c r="O117" s="176">
        <f>ROUND(E117*N117,2)</f>
        <v>0.01</v>
      </c>
      <c r="P117" s="176">
        <v>0</v>
      </c>
      <c r="Q117" s="176">
        <f>ROUND(E117*P117,2)</f>
        <v>0</v>
      </c>
      <c r="R117" s="178"/>
      <c r="S117" s="178" t="s">
        <v>344</v>
      </c>
      <c r="T117" s="179" t="s">
        <v>324</v>
      </c>
      <c r="U117" s="158">
        <v>0</v>
      </c>
      <c r="V117" s="158">
        <f>ROUND(E117*U117,2)</f>
        <v>0</v>
      </c>
      <c r="W117" s="158"/>
      <c r="X117" s="158" t="s">
        <v>387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547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1048</v>
      </c>
      <c r="D118" s="160"/>
      <c r="E118" s="161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382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5" t="s">
        <v>275</v>
      </c>
      <c r="D119" s="160"/>
      <c r="E119" s="161">
        <v>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382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5"/>
      <c r="D120" s="246"/>
      <c r="E120" s="246"/>
      <c r="F120" s="246"/>
      <c r="G120" s="246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329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3">
        <v>29</v>
      </c>
      <c r="B121" s="174" t="s">
        <v>1109</v>
      </c>
      <c r="C121" s="184" t="s">
        <v>1110</v>
      </c>
      <c r="D121" s="175" t="s">
        <v>476</v>
      </c>
      <c r="E121" s="176">
        <v>72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7.2999999999999996E-4</v>
      </c>
      <c r="O121" s="176">
        <f>ROUND(E121*N121,2)</f>
        <v>0.05</v>
      </c>
      <c r="P121" s="176">
        <v>0</v>
      </c>
      <c r="Q121" s="176">
        <f>ROUND(E121*P121,2)</f>
        <v>0</v>
      </c>
      <c r="R121" s="178"/>
      <c r="S121" s="178" t="s">
        <v>344</v>
      </c>
      <c r="T121" s="179" t="s">
        <v>324</v>
      </c>
      <c r="U121" s="158">
        <v>0</v>
      </c>
      <c r="V121" s="158">
        <f>ROUND(E121*U121,2)</f>
        <v>0</v>
      </c>
      <c r="W121" s="158"/>
      <c r="X121" s="158" t="s">
        <v>387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547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1111</v>
      </c>
      <c r="D122" s="160"/>
      <c r="E122" s="161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5" t="s">
        <v>1112</v>
      </c>
      <c r="D123" s="160"/>
      <c r="E123" s="161">
        <v>72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382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45"/>
      <c r="D124" s="246"/>
      <c r="E124" s="246"/>
      <c r="F124" s="246"/>
      <c r="G124" s="246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329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3">
        <v>30</v>
      </c>
      <c r="B125" s="174" t="s">
        <v>1113</v>
      </c>
      <c r="C125" s="184" t="s">
        <v>1114</v>
      </c>
      <c r="D125" s="175" t="s">
        <v>476</v>
      </c>
      <c r="E125" s="176">
        <v>26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6">
        <v>9.5E-4</v>
      </c>
      <c r="O125" s="176">
        <f>ROUND(E125*N125,2)</f>
        <v>0.02</v>
      </c>
      <c r="P125" s="176">
        <v>0</v>
      </c>
      <c r="Q125" s="176">
        <f>ROUND(E125*P125,2)</f>
        <v>0</v>
      </c>
      <c r="R125" s="178"/>
      <c r="S125" s="178" t="s">
        <v>344</v>
      </c>
      <c r="T125" s="179" t="s">
        <v>324</v>
      </c>
      <c r="U125" s="158">
        <v>0</v>
      </c>
      <c r="V125" s="158">
        <f>ROUND(E125*U125,2)</f>
        <v>0</v>
      </c>
      <c r="W125" s="158"/>
      <c r="X125" s="158" t="s">
        <v>387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547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1115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238</v>
      </c>
      <c r="D127" s="160"/>
      <c r="E127" s="161">
        <v>26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382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5"/>
      <c r="D128" s="246"/>
      <c r="E128" s="246"/>
      <c r="F128" s="246"/>
      <c r="G128" s="246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329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3">
        <v>31</v>
      </c>
      <c r="B129" s="174" t="s">
        <v>1116</v>
      </c>
      <c r="C129" s="184" t="s">
        <v>1117</v>
      </c>
      <c r="D129" s="175" t="s">
        <v>476</v>
      </c>
      <c r="E129" s="176">
        <v>20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1.16E-3</v>
      </c>
      <c r="O129" s="176">
        <f>ROUND(E129*N129,2)</f>
        <v>0.02</v>
      </c>
      <c r="P129" s="176">
        <v>0</v>
      </c>
      <c r="Q129" s="176">
        <f>ROUND(E129*P129,2)</f>
        <v>0</v>
      </c>
      <c r="R129" s="178"/>
      <c r="S129" s="178" t="s">
        <v>344</v>
      </c>
      <c r="T129" s="179" t="s">
        <v>324</v>
      </c>
      <c r="U129" s="158">
        <v>0</v>
      </c>
      <c r="V129" s="158">
        <f>ROUND(E129*U129,2)</f>
        <v>0</v>
      </c>
      <c r="W129" s="158"/>
      <c r="X129" s="158" t="s">
        <v>387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547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1045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382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234</v>
      </c>
      <c r="D131" s="160"/>
      <c r="E131" s="161">
        <v>20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382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5"/>
      <c r="D132" s="246"/>
      <c r="E132" s="246"/>
      <c r="F132" s="246"/>
      <c r="G132" s="246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329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3">
        <v>32</v>
      </c>
      <c r="B133" s="174" t="s">
        <v>1118</v>
      </c>
      <c r="C133" s="184" t="s">
        <v>1119</v>
      </c>
      <c r="D133" s="175" t="s">
        <v>476</v>
      </c>
      <c r="E133" s="176">
        <v>6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1.66E-3</v>
      </c>
      <c r="O133" s="176">
        <f>ROUND(E133*N133,2)</f>
        <v>0.01</v>
      </c>
      <c r="P133" s="176">
        <v>0</v>
      </c>
      <c r="Q133" s="176">
        <f>ROUND(E133*P133,2)</f>
        <v>0</v>
      </c>
      <c r="R133" s="178"/>
      <c r="S133" s="178" t="s">
        <v>344</v>
      </c>
      <c r="T133" s="179" t="s">
        <v>324</v>
      </c>
      <c r="U133" s="158">
        <v>0</v>
      </c>
      <c r="V133" s="158">
        <f>ROUND(E133*U133,2)</f>
        <v>0</v>
      </c>
      <c r="W133" s="158"/>
      <c r="X133" s="158" t="s">
        <v>387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547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1120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382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271</v>
      </c>
      <c r="D135" s="160"/>
      <c r="E135" s="161">
        <v>6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382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5"/>
      <c r="D136" s="246"/>
      <c r="E136" s="246"/>
      <c r="F136" s="246"/>
      <c r="G136" s="246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329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3">
        <v>33</v>
      </c>
      <c r="B137" s="174" t="s">
        <v>1121</v>
      </c>
      <c r="C137" s="184" t="s">
        <v>1122</v>
      </c>
      <c r="D137" s="175" t="s">
        <v>476</v>
      </c>
      <c r="E137" s="176">
        <v>32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6">
        <v>1.98E-3</v>
      </c>
      <c r="O137" s="176">
        <f>ROUND(E137*N137,2)</f>
        <v>0.06</v>
      </c>
      <c r="P137" s="176">
        <v>0</v>
      </c>
      <c r="Q137" s="176">
        <f>ROUND(E137*P137,2)</f>
        <v>0</v>
      </c>
      <c r="R137" s="178"/>
      <c r="S137" s="178" t="s">
        <v>344</v>
      </c>
      <c r="T137" s="179" t="s">
        <v>324</v>
      </c>
      <c r="U137" s="158">
        <v>0</v>
      </c>
      <c r="V137" s="158">
        <f>ROUND(E137*U137,2)</f>
        <v>0</v>
      </c>
      <c r="W137" s="158"/>
      <c r="X137" s="158" t="s">
        <v>387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547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5" t="s">
        <v>1123</v>
      </c>
      <c r="D138" s="160"/>
      <c r="E138" s="161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382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5" t="s">
        <v>244</v>
      </c>
      <c r="D139" s="160"/>
      <c r="E139" s="161">
        <v>32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382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5"/>
      <c r="D140" s="246"/>
      <c r="E140" s="246"/>
      <c r="F140" s="246"/>
      <c r="G140" s="246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329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3">
        <v>34</v>
      </c>
      <c r="B141" s="174" t="s">
        <v>1124</v>
      </c>
      <c r="C141" s="184" t="s">
        <v>1125</v>
      </c>
      <c r="D141" s="175" t="s">
        <v>476</v>
      </c>
      <c r="E141" s="176">
        <v>16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2.5300000000000001E-3</v>
      </c>
      <c r="O141" s="176">
        <f>ROUND(E141*N141,2)</f>
        <v>0.04</v>
      </c>
      <c r="P141" s="176">
        <v>0</v>
      </c>
      <c r="Q141" s="176">
        <f>ROUND(E141*P141,2)</f>
        <v>0</v>
      </c>
      <c r="R141" s="178"/>
      <c r="S141" s="178" t="s">
        <v>344</v>
      </c>
      <c r="T141" s="179" t="s">
        <v>324</v>
      </c>
      <c r="U141" s="158">
        <v>0</v>
      </c>
      <c r="V141" s="158">
        <f>ROUND(E141*U141,2)</f>
        <v>0</v>
      </c>
      <c r="W141" s="158"/>
      <c r="X141" s="158" t="s">
        <v>387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547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1126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382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5" t="s">
        <v>226</v>
      </c>
      <c r="D143" s="160"/>
      <c r="E143" s="161">
        <v>16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382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5"/>
      <c r="D144" s="246"/>
      <c r="E144" s="246"/>
      <c r="F144" s="246"/>
      <c r="G144" s="246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329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3">
        <v>35</v>
      </c>
      <c r="B145" s="174" t="s">
        <v>1127</v>
      </c>
      <c r="C145" s="184" t="s">
        <v>1128</v>
      </c>
      <c r="D145" s="175" t="s">
        <v>476</v>
      </c>
      <c r="E145" s="176">
        <v>30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6">
        <v>2.99E-3</v>
      </c>
      <c r="O145" s="176">
        <f>ROUND(E145*N145,2)</f>
        <v>0.09</v>
      </c>
      <c r="P145" s="176">
        <v>0</v>
      </c>
      <c r="Q145" s="176">
        <f>ROUND(E145*P145,2)</f>
        <v>0</v>
      </c>
      <c r="R145" s="178"/>
      <c r="S145" s="178" t="s">
        <v>344</v>
      </c>
      <c r="T145" s="179" t="s">
        <v>324</v>
      </c>
      <c r="U145" s="158">
        <v>0</v>
      </c>
      <c r="V145" s="158">
        <f>ROUND(E145*U145,2)</f>
        <v>0</v>
      </c>
      <c r="W145" s="158"/>
      <c r="X145" s="158" t="s">
        <v>387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547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1129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382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5" t="s">
        <v>243</v>
      </c>
      <c r="D147" s="160"/>
      <c r="E147" s="161">
        <v>30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382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5"/>
      <c r="D148" s="246"/>
      <c r="E148" s="246"/>
      <c r="F148" s="246"/>
      <c r="G148" s="24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329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36</v>
      </c>
      <c r="B149" s="174" t="s">
        <v>1130</v>
      </c>
      <c r="C149" s="184" t="s">
        <v>1131</v>
      </c>
      <c r="D149" s="175" t="s">
        <v>411</v>
      </c>
      <c r="E149" s="176">
        <v>24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8"/>
      <c r="S149" s="178" t="s">
        <v>344</v>
      </c>
      <c r="T149" s="179" t="s">
        <v>324</v>
      </c>
      <c r="U149" s="158">
        <v>0</v>
      </c>
      <c r="V149" s="158">
        <f>ROUND(E149*U149,2)</f>
        <v>0</v>
      </c>
      <c r="W149" s="158"/>
      <c r="X149" s="158" t="s">
        <v>387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547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1065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382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236</v>
      </c>
      <c r="D151" s="160"/>
      <c r="E151" s="161">
        <v>24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382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5"/>
      <c r="D152" s="246"/>
      <c r="E152" s="246"/>
      <c r="F152" s="246"/>
      <c r="G152" s="246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329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3">
        <v>37</v>
      </c>
      <c r="B153" s="174" t="s">
        <v>1132</v>
      </c>
      <c r="C153" s="184" t="s">
        <v>1133</v>
      </c>
      <c r="D153" s="175" t="s">
        <v>411</v>
      </c>
      <c r="E153" s="176">
        <v>1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8"/>
      <c r="S153" s="178" t="s">
        <v>344</v>
      </c>
      <c r="T153" s="179" t="s">
        <v>324</v>
      </c>
      <c r="U153" s="158">
        <v>0</v>
      </c>
      <c r="V153" s="158">
        <f>ROUND(E153*U153,2)</f>
        <v>0</v>
      </c>
      <c r="W153" s="158"/>
      <c r="X153" s="158" t="s">
        <v>387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547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5" t="s">
        <v>1101</v>
      </c>
      <c r="D154" s="160"/>
      <c r="E154" s="161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382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219</v>
      </c>
      <c r="D155" s="160"/>
      <c r="E155" s="161">
        <v>1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382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5"/>
      <c r="D156" s="246"/>
      <c r="E156" s="246"/>
      <c r="F156" s="246"/>
      <c r="G156" s="246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329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3">
        <v>38</v>
      </c>
      <c r="B157" s="174" t="s">
        <v>1134</v>
      </c>
      <c r="C157" s="184" t="s">
        <v>1135</v>
      </c>
      <c r="D157" s="175" t="s">
        <v>476</v>
      </c>
      <c r="E157" s="176">
        <v>8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1.6000000000000001E-3</v>
      </c>
      <c r="O157" s="176">
        <f>ROUND(E157*N157,2)</f>
        <v>0.01</v>
      </c>
      <c r="P157" s="176">
        <v>0</v>
      </c>
      <c r="Q157" s="176">
        <f>ROUND(E157*P157,2)</f>
        <v>0</v>
      </c>
      <c r="R157" s="178"/>
      <c r="S157" s="178" t="s">
        <v>344</v>
      </c>
      <c r="T157" s="179" t="s">
        <v>324</v>
      </c>
      <c r="U157" s="158">
        <v>0</v>
      </c>
      <c r="V157" s="158">
        <f>ROUND(E157*U157,2)</f>
        <v>0</v>
      </c>
      <c r="W157" s="158"/>
      <c r="X157" s="158" t="s">
        <v>387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547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5" t="s">
        <v>1048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382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5" t="s">
        <v>275</v>
      </c>
      <c r="D159" s="160"/>
      <c r="E159" s="161">
        <v>8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382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5"/>
      <c r="D160" s="246"/>
      <c r="E160" s="246"/>
      <c r="F160" s="246"/>
      <c r="G160" s="246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329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3">
        <v>39</v>
      </c>
      <c r="B161" s="174" t="s">
        <v>1136</v>
      </c>
      <c r="C161" s="184" t="s">
        <v>1137</v>
      </c>
      <c r="D161" s="175" t="s">
        <v>476</v>
      </c>
      <c r="E161" s="176">
        <v>72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1.1000000000000001E-3</v>
      </c>
      <c r="O161" s="176">
        <f>ROUND(E161*N161,2)</f>
        <v>0.08</v>
      </c>
      <c r="P161" s="176">
        <v>0</v>
      </c>
      <c r="Q161" s="176">
        <f>ROUND(E161*P161,2)</f>
        <v>0</v>
      </c>
      <c r="R161" s="178"/>
      <c r="S161" s="178" t="s">
        <v>344</v>
      </c>
      <c r="T161" s="179" t="s">
        <v>324</v>
      </c>
      <c r="U161" s="158">
        <v>0</v>
      </c>
      <c r="V161" s="158">
        <f>ROUND(E161*U161,2)</f>
        <v>0</v>
      </c>
      <c r="W161" s="158"/>
      <c r="X161" s="158" t="s">
        <v>387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547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1111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382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1112</v>
      </c>
      <c r="D163" s="160"/>
      <c r="E163" s="161">
        <v>72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382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5"/>
      <c r="D164" s="246"/>
      <c r="E164" s="246"/>
      <c r="F164" s="246"/>
      <c r="G164" s="246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329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3">
        <v>40</v>
      </c>
      <c r="B165" s="174" t="s">
        <v>1138</v>
      </c>
      <c r="C165" s="184" t="s">
        <v>1139</v>
      </c>
      <c r="D165" s="175" t="s">
        <v>476</v>
      </c>
      <c r="E165" s="176">
        <v>26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1.2999999999999999E-3</v>
      </c>
      <c r="O165" s="176">
        <f>ROUND(E165*N165,2)</f>
        <v>0.03</v>
      </c>
      <c r="P165" s="176">
        <v>0</v>
      </c>
      <c r="Q165" s="176">
        <f>ROUND(E165*P165,2)</f>
        <v>0</v>
      </c>
      <c r="R165" s="178"/>
      <c r="S165" s="178" t="s">
        <v>344</v>
      </c>
      <c r="T165" s="179" t="s">
        <v>324</v>
      </c>
      <c r="U165" s="158">
        <v>0</v>
      </c>
      <c r="V165" s="158">
        <f>ROUND(E165*U165,2)</f>
        <v>0</v>
      </c>
      <c r="W165" s="158"/>
      <c r="X165" s="158" t="s">
        <v>387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547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1115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382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238</v>
      </c>
      <c r="D167" s="160"/>
      <c r="E167" s="161">
        <v>26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382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5"/>
      <c r="D168" s="246"/>
      <c r="E168" s="246"/>
      <c r="F168" s="246"/>
      <c r="G168" s="246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329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3">
        <v>41</v>
      </c>
      <c r="B169" s="174" t="s">
        <v>1140</v>
      </c>
      <c r="C169" s="184" t="s">
        <v>1141</v>
      </c>
      <c r="D169" s="175" t="s">
        <v>476</v>
      </c>
      <c r="E169" s="176">
        <v>20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1.2999999999999999E-3</v>
      </c>
      <c r="O169" s="176">
        <f>ROUND(E169*N169,2)</f>
        <v>0.03</v>
      </c>
      <c r="P169" s="176">
        <v>0</v>
      </c>
      <c r="Q169" s="176">
        <f>ROUND(E169*P169,2)</f>
        <v>0</v>
      </c>
      <c r="R169" s="178"/>
      <c r="S169" s="178" t="s">
        <v>344</v>
      </c>
      <c r="T169" s="179" t="s">
        <v>324</v>
      </c>
      <c r="U169" s="158">
        <v>0</v>
      </c>
      <c r="V169" s="158">
        <f>ROUND(E169*U169,2)</f>
        <v>0</v>
      </c>
      <c r="W169" s="158"/>
      <c r="X169" s="158" t="s">
        <v>387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547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1045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382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234</v>
      </c>
      <c r="D171" s="160"/>
      <c r="E171" s="161">
        <v>20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382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45"/>
      <c r="D172" s="246"/>
      <c r="E172" s="246"/>
      <c r="F172" s="246"/>
      <c r="G172" s="246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329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3">
        <v>42</v>
      </c>
      <c r="B173" s="174" t="s">
        <v>1142</v>
      </c>
      <c r="C173" s="184" t="s">
        <v>1143</v>
      </c>
      <c r="D173" s="175" t="s">
        <v>476</v>
      </c>
      <c r="E173" s="176">
        <v>6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6">
        <v>1.4E-3</v>
      </c>
      <c r="O173" s="176">
        <f>ROUND(E173*N173,2)</f>
        <v>0.01</v>
      </c>
      <c r="P173" s="176">
        <v>0</v>
      </c>
      <c r="Q173" s="176">
        <f>ROUND(E173*P173,2)</f>
        <v>0</v>
      </c>
      <c r="R173" s="178"/>
      <c r="S173" s="178" t="s">
        <v>344</v>
      </c>
      <c r="T173" s="179" t="s">
        <v>324</v>
      </c>
      <c r="U173" s="158">
        <v>0</v>
      </c>
      <c r="V173" s="158">
        <f>ROUND(E173*U173,2)</f>
        <v>0</v>
      </c>
      <c r="W173" s="158"/>
      <c r="X173" s="158" t="s">
        <v>387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547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5" t="s">
        <v>1120</v>
      </c>
      <c r="D174" s="160"/>
      <c r="E174" s="161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382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5" t="s">
        <v>271</v>
      </c>
      <c r="D175" s="160"/>
      <c r="E175" s="161">
        <v>6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382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45"/>
      <c r="D176" s="246"/>
      <c r="E176" s="246"/>
      <c r="F176" s="246"/>
      <c r="G176" s="246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329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3">
        <v>43</v>
      </c>
      <c r="B177" s="174" t="s">
        <v>1144</v>
      </c>
      <c r="C177" s="184" t="s">
        <v>1145</v>
      </c>
      <c r="D177" s="175" t="s">
        <v>476</v>
      </c>
      <c r="E177" s="176">
        <v>32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21</v>
      </c>
      <c r="M177" s="178">
        <f>G177*(1+L177/100)</f>
        <v>0</v>
      </c>
      <c r="N177" s="176">
        <v>1.4999999999999999E-4</v>
      </c>
      <c r="O177" s="176">
        <f>ROUND(E177*N177,2)</f>
        <v>0</v>
      </c>
      <c r="P177" s="176">
        <v>0</v>
      </c>
      <c r="Q177" s="176">
        <f>ROUND(E177*P177,2)</f>
        <v>0</v>
      </c>
      <c r="R177" s="178"/>
      <c r="S177" s="178" t="s">
        <v>344</v>
      </c>
      <c r="T177" s="179" t="s">
        <v>324</v>
      </c>
      <c r="U177" s="158">
        <v>0</v>
      </c>
      <c r="V177" s="158">
        <f>ROUND(E177*U177,2)</f>
        <v>0</v>
      </c>
      <c r="W177" s="158"/>
      <c r="X177" s="158" t="s">
        <v>387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547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1123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382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244</v>
      </c>
      <c r="D179" s="160"/>
      <c r="E179" s="161">
        <v>32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382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45"/>
      <c r="D180" s="246"/>
      <c r="E180" s="246"/>
      <c r="F180" s="246"/>
      <c r="G180" s="246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329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3">
        <v>44</v>
      </c>
      <c r="B181" s="174" t="s">
        <v>1146</v>
      </c>
      <c r="C181" s="184" t="s">
        <v>1147</v>
      </c>
      <c r="D181" s="175" t="s">
        <v>476</v>
      </c>
      <c r="E181" s="176">
        <v>16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6">
        <v>1.6000000000000001E-4</v>
      </c>
      <c r="O181" s="176">
        <f>ROUND(E181*N181,2)</f>
        <v>0</v>
      </c>
      <c r="P181" s="176">
        <v>0</v>
      </c>
      <c r="Q181" s="176">
        <f>ROUND(E181*P181,2)</f>
        <v>0</v>
      </c>
      <c r="R181" s="178"/>
      <c r="S181" s="178" t="s">
        <v>344</v>
      </c>
      <c r="T181" s="179" t="s">
        <v>324</v>
      </c>
      <c r="U181" s="158">
        <v>0</v>
      </c>
      <c r="V181" s="158">
        <f>ROUND(E181*U181,2)</f>
        <v>0</v>
      </c>
      <c r="W181" s="158"/>
      <c r="X181" s="158" t="s">
        <v>387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547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1126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382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226</v>
      </c>
      <c r="D183" s="160"/>
      <c r="E183" s="161">
        <v>16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382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5"/>
      <c r="D184" s="246"/>
      <c r="E184" s="246"/>
      <c r="F184" s="246"/>
      <c r="G184" s="246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329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3">
        <v>45</v>
      </c>
      <c r="B185" s="174" t="s">
        <v>1148</v>
      </c>
      <c r="C185" s="184" t="s">
        <v>1149</v>
      </c>
      <c r="D185" s="175" t="s">
        <v>476</v>
      </c>
      <c r="E185" s="176">
        <v>30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21</v>
      </c>
      <c r="M185" s="178">
        <f>G185*(1+L185/100)</f>
        <v>0</v>
      </c>
      <c r="N185" s="176">
        <v>1.4999999999999999E-4</v>
      </c>
      <c r="O185" s="176">
        <f>ROUND(E185*N185,2)</f>
        <v>0</v>
      </c>
      <c r="P185" s="176">
        <v>0</v>
      </c>
      <c r="Q185" s="176">
        <f>ROUND(E185*P185,2)</f>
        <v>0</v>
      </c>
      <c r="R185" s="178"/>
      <c r="S185" s="178" t="s">
        <v>344</v>
      </c>
      <c r="T185" s="179" t="s">
        <v>324</v>
      </c>
      <c r="U185" s="158">
        <v>0</v>
      </c>
      <c r="V185" s="158">
        <f>ROUND(E185*U185,2)</f>
        <v>0</v>
      </c>
      <c r="W185" s="158"/>
      <c r="X185" s="158" t="s">
        <v>387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547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1129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382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243</v>
      </c>
      <c r="D187" s="160"/>
      <c r="E187" s="161">
        <v>30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382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5"/>
      <c r="D188" s="246"/>
      <c r="E188" s="246"/>
      <c r="F188" s="246"/>
      <c r="G188" s="246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329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3">
        <v>46</v>
      </c>
      <c r="B189" s="174" t="s">
        <v>1150</v>
      </c>
      <c r="C189" s="184" t="s">
        <v>1151</v>
      </c>
      <c r="D189" s="175" t="s">
        <v>411</v>
      </c>
      <c r="E189" s="176">
        <v>30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21</v>
      </c>
      <c r="M189" s="178">
        <f>G189*(1+L189/100)</f>
        <v>0</v>
      </c>
      <c r="N189" s="176">
        <v>1E-3</v>
      </c>
      <c r="O189" s="176">
        <f>ROUND(E189*N189,2)</f>
        <v>0.03</v>
      </c>
      <c r="P189" s="176">
        <v>0</v>
      </c>
      <c r="Q189" s="176">
        <f>ROUND(E189*P189,2)</f>
        <v>0</v>
      </c>
      <c r="R189" s="178"/>
      <c r="S189" s="178" t="s">
        <v>344</v>
      </c>
      <c r="T189" s="179" t="s">
        <v>324</v>
      </c>
      <c r="U189" s="158">
        <v>0</v>
      </c>
      <c r="V189" s="158">
        <f>ROUND(E189*U189,2)</f>
        <v>0</v>
      </c>
      <c r="W189" s="158"/>
      <c r="X189" s="158" t="s">
        <v>387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547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1152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382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243</v>
      </c>
      <c r="D191" s="160"/>
      <c r="E191" s="161">
        <v>30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382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45"/>
      <c r="D192" s="246"/>
      <c r="E192" s="246"/>
      <c r="F192" s="246"/>
      <c r="G192" s="246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329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3">
        <v>47</v>
      </c>
      <c r="B193" s="174" t="s">
        <v>1153</v>
      </c>
      <c r="C193" s="184" t="s">
        <v>1154</v>
      </c>
      <c r="D193" s="175" t="s">
        <v>411</v>
      </c>
      <c r="E193" s="176">
        <v>1</v>
      </c>
      <c r="F193" s="177"/>
      <c r="G193" s="178">
        <f>ROUND(E193*F193,2)</f>
        <v>0</v>
      </c>
      <c r="H193" s="177"/>
      <c r="I193" s="178">
        <f>ROUND(E193*H193,2)</f>
        <v>0</v>
      </c>
      <c r="J193" s="177"/>
      <c r="K193" s="178">
        <f>ROUND(E193*J193,2)</f>
        <v>0</v>
      </c>
      <c r="L193" s="178">
        <v>21</v>
      </c>
      <c r="M193" s="178">
        <f>G193*(1+L193/100)</f>
        <v>0</v>
      </c>
      <c r="N193" s="176">
        <v>1E-3</v>
      </c>
      <c r="O193" s="176">
        <f>ROUND(E193*N193,2)</f>
        <v>0</v>
      </c>
      <c r="P193" s="176">
        <v>0</v>
      </c>
      <c r="Q193" s="176">
        <f>ROUND(E193*P193,2)</f>
        <v>0</v>
      </c>
      <c r="R193" s="178"/>
      <c r="S193" s="178" t="s">
        <v>344</v>
      </c>
      <c r="T193" s="179" t="s">
        <v>324</v>
      </c>
      <c r="U193" s="158">
        <v>0</v>
      </c>
      <c r="V193" s="158">
        <f>ROUND(E193*U193,2)</f>
        <v>0</v>
      </c>
      <c r="W193" s="158"/>
      <c r="X193" s="158" t="s">
        <v>387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547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1101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382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5" t="s">
        <v>219</v>
      </c>
      <c r="D195" s="160"/>
      <c r="E195" s="161">
        <v>1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382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5"/>
      <c r="D196" s="246"/>
      <c r="E196" s="246"/>
      <c r="F196" s="246"/>
      <c r="G196" s="246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329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3">
        <v>48</v>
      </c>
      <c r="B197" s="174" t="s">
        <v>1155</v>
      </c>
      <c r="C197" s="184" t="s">
        <v>1156</v>
      </c>
      <c r="D197" s="175" t="s">
        <v>411</v>
      </c>
      <c r="E197" s="176">
        <v>1</v>
      </c>
      <c r="F197" s="177"/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21</v>
      </c>
      <c r="M197" s="178">
        <f>G197*(1+L197/100)</f>
        <v>0</v>
      </c>
      <c r="N197" s="176">
        <v>5.4000000000000001E-4</v>
      </c>
      <c r="O197" s="176">
        <f>ROUND(E197*N197,2)</f>
        <v>0</v>
      </c>
      <c r="P197" s="176">
        <v>0</v>
      </c>
      <c r="Q197" s="176">
        <f>ROUND(E197*P197,2)</f>
        <v>0</v>
      </c>
      <c r="R197" s="178"/>
      <c r="S197" s="178" t="s">
        <v>344</v>
      </c>
      <c r="T197" s="179" t="s">
        <v>324</v>
      </c>
      <c r="U197" s="158">
        <v>0</v>
      </c>
      <c r="V197" s="158">
        <f>ROUND(E197*U197,2)</f>
        <v>0</v>
      </c>
      <c r="W197" s="158"/>
      <c r="X197" s="158" t="s">
        <v>387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547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1101</v>
      </c>
      <c r="D198" s="160"/>
      <c r="E198" s="161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382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219</v>
      </c>
      <c r="D199" s="160"/>
      <c r="E199" s="161">
        <v>1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382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45"/>
      <c r="D200" s="246"/>
      <c r="E200" s="246"/>
      <c r="F200" s="246"/>
      <c r="G200" s="246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329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49</v>
      </c>
      <c r="B201" s="174" t="s">
        <v>1157</v>
      </c>
      <c r="C201" s="184" t="s">
        <v>1158</v>
      </c>
      <c r="D201" s="175" t="s">
        <v>1037</v>
      </c>
      <c r="E201" s="176">
        <v>2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1.2E-2</v>
      </c>
      <c r="O201" s="176">
        <f>ROUND(E201*N201,2)</f>
        <v>0.02</v>
      </c>
      <c r="P201" s="176">
        <v>0</v>
      </c>
      <c r="Q201" s="176">
        <f>ROUND(E201*P201,2)</f>
        <v>0</v>
      </c>
      <c r="R201" s="178"/>
      <c r="S201" s="178" t="s">
        <v>344</v>
      </c>
      <c r="T201" s="179" t="s">
        <v>324</v>
      </c>
      <c r="U201" s="158">
        <v>0</v>
      </c>
      <c r="V201" s="158">
        <f>ROUND(E201*U201,2)</f>
        <v>0</v>
      </c>
      <c r="W201" s="158"/>
      <c r="X201" s="158" t="s">
        <v>387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547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1039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382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5" t="s">
        <v>232</v>
      </c>
      <c r="D203" s="160"/>
      <c r="E203" s="161">
        <v>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382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45"/>
      <c r="D204" s="246"/>
      <c r="E204" s="246"/>
      <c r="F204" s="246"/>
      <c r="G204" s="246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329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3">
        <v>50</v>
      </c>
      <c r="B205" s="174" t="s">
        <v>1159</v>
      </c>
      <c r="C205" s="184" t="s">
        <v>1160</v>
      </c>
      <c r="D205" s="175" t="s">
        <v>1037</v>
      </c>
      <c r="E205" s="176">
        <v>1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1.7000000000000001E-2</v>
      </c>
      <c r="O205" s="176">
        <f>ROUND(E205*N205,2)</f>
        <v>0.02</v>
      </c>
      <c r="P205" s="176">
        <v>0</v>
      </c>
      <c r="Q205" s="176">
        <f>ROUND(E205*P205,2)</f>
        <v>0</v>
      </c>
      <c r="R205" s="178"/>
      <c r="S205" s="178" t="s">
        <v>344</v>
      </c>
      <c r="T205" s="179" t="s">
        <v>324</v>
      </c>
      <c r="U205" s="158">
        <v>0</v>
      </c>
      <c r="V205" s="158">
        <f>ROUND(E205*U205,2)</f>
        <v>0</v>
      </c>
      <c r="W205" s="158"/>
      <c r="X205" s="158" t="s">
        <v>387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547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1101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382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219</v>
      </c>
      <c r="D207" s="160"/>
      <c r="E207" s="161">
        <v>1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382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45"/>
      <c r="D208" s="246"/>
      <c r="E208" s="246"/>
      <c r="F208" s="246"/>
      <c r="G208" s="246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329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3">
        <v>51</v>
      </c>
      <c r="B209" s="174" t="s">
        <v>1161</v>
      </c>
      <c r="C209" s="184" t="s">
        <v>1162</v>
      </c>
      <c r="D209" s="175" t="s">
        <v>1037</v>
      </c>
      <c r="E209" s="176">
        <v>1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1.7999999999999999E-2</v>
      </c>
      <c r="O209" s="176">
        <f>ROUND(E209*N209,2)</f>
        <v>0.02</v>
      </c>
      <c r="P209" s="176">
        <v>0</v>
      </c>
      <c r="Q209" s="176">
        <f>ROUND(E209*P209,2)</f>
        <v>0</v>
      </c>
      <c r="R209" s="178"/>
      <c r="S209" s="178" t="s">
        <v>344</v>
      </c>
      <c r="T209" s="179" t="s">
        <v>324</v>
      </c>
      <c r="U209" s="158">
        <v>0</v>
      </c>
      <c r="V209" s="158">
        <f>ROUND(E209*U209,2)</f>
        <v>0</v>
      </c>
      <c r="W209" s="158"/>
      <c r="X209" s="158" t="s">
        <v>387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547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1101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382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219</v>
      </c>
      <c r="D211" s="160"/>
      <c r="E211" s="161">
        <v>1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382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45"/>
      <c r="D212" s="246"/>
      <c r="E212" s="246"/>
      <c r="F212" s="246"/>
      <c r="G212" s="246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329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3">
        <v>52</v>
      </c>
      <c r="B213" s="174" t="s">
        <v>1163</v>
      </c>
      <c r="C213" s="184" t="s">
        <v>1164</v>
      </c>
      <c r="D213" s="175" t="s">
        <v>1165</v>
      </c>
      <c r="E213" s="176">
        <v>4</v>
      </c>
      <c r="F213" s="177"/>
      <c r="G213" s="178">
        <f>ROUND(E213*F213,2)</f>
        <v>0</v>
      </c>
      <c r="H213" s="177"/>
      <c r="I213" s="178">
        <f>ROUND(E213*H213,2)</f>
        <v>0</v>
      </c>
      <c r="J213" s="177"/>
      <c r="K213" s="178">
        <f>ROUND(E213*J213,2)</f>
        <v>0</v>
      </c>
      <c r="L213" s="178">
        <v>21</v>
      </c>
      <c r="M213" s="178">
        <f>G213*(1+L213/100)</f>
        <v>0</v>
      </c>
      <c r="N213" s="176">
        <v>1E-3</v>
      </c>
      <c r="O213" s="176">
        <f>ROUND(E213*N213,2)</f>
        <v>0</v>
      </c>
      <c r="P213" s="176">
        <v>0</v>
      </c>
      <c r="Q213" s="176">
        <f>ROUND(E213*P213,2)</f>
        <v>0</v>
      </c>
      <c r="R213" s="178"/>
      <c r="S213" s="178" t="s">
        <v>344</v>
      </c>
      <c r="T213" s="179" t="s">
        <v>324</v>
      </c>
      <c r="U213" s="158">
        <v>0</v>
      </c>
      <c r="V213" s="158">
        <f>ROUND(E213*U213,2)</f>
        <v>0</v>
      </c>
      <c r="W213" s="158"/>
      <c r="X213" s="158" t="s">
        <v>817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1038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1042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382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252</v>
      </c>
      <c r="D215" s="160"/>
      <c r="E215" s="161">
        <v>4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382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45"/>
      <c r="D216" s="246"/>
      <c r="E216" s="246"/>
      <c r="F216" s="246"/>
      <c r="G216" s="246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329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3">
        <v>53</v>
      </c>
      <c r="B217" s="174" t="s">
        <v>1166</v>
      </c>
      <c r="C217" s="184" t="s">
        <v>1167</v>
      </c>
      <c r="D217" s="175" t="s">
        <v>411</v>
      </c>
      <c r="E217" s="176">
        <v>1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76">
        <v>4.2999999999999999E-4</v>
      </c>
      <c r="O217" s="176">
        <f>ROUND(E217*N217,2)</f>
        <v>0</v>
      </c>
      <c r="P217" s="176">
        <v>0</v>
      </c>
      <c r="Q217" s="176">
        <f>ROUND(E217*P217,2)</f>
        <v>0</v>
      </c>
      <c r="R217" s="178"/>
      <c r="S217" s="178" t="s">
        <v>344</v>
      </c>
      <c r="T217" s="179" t="s">
        <v>324</v>
      </c>
      <c r="U217" s="158">
        <v>0</v>
      </c>
      <c r="V217" s="158">
        <f>ROUND(E217*U217,2)</f>
        <v>0</v>
      </c>
      <c r="W217" s="158"/>
      <c r="X217" s="158" t="s">
        <v>387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547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1101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382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219</v>
      </c>
      <c r="D219" s="160"/>
      <c r="E219" s="161">
        <v>1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382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45"/>
      <c r="D220" s="246"/>
      <c r="E220" s="246"/>
      <c r="F220" s="246"/>
      <c r="G220" s="246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329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3">
        <v>54</v>
      </c>
      <c r="B221" s="174" t="s">
        <v>1168</v>
      </c>
      <c r="C221" s="184" t="s">
        <v>1169</v>
      </c>
      <c r="D221" s="175" t="s">
        <v>411</v>
      </c>
      <c r="E221" s="176">
        <v>7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5.2999999999999998E-4</v>
      </c>
      <c r="O221" s="176">
        <f>ROUND(E221*N221,2)</f>
        <v>0</v>
      </c>
      <c r="P221" s="176">
        <v>0</v>
      </c>
      <c r="Q221" s="176">
        <f>ROUND(E221*P221,2)</f>
        <v>0</v>
      </c>
      <c r="R221" s="178"/>
      <c r="S221" s="178" t="s">
        <v>344</v>
      </c>
      <c r="T221" s="179" t="s">
        <v>324</v>
      </c>
      <c r="U221" s="158">
        <v>0</v>
      </c>
      <c r="V221" s="158">
        <f>ROUND(E221*U221,2)</f>
        <v>0</v>
      </c>
      <c r="W221" s="158"/>
      <c r="X221" s="158" t="s">
        <v>387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547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5" t="s">
        <v>1170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382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5" t="s">
        <v>274</v>
      </c>
      <c r="D223" s="160"/>
      <c r="E223" s="161">
        <v>7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382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45"/>
      <c r="D224" s="246"/>
      <c r="E224" s="246"/>
      <c r="F224" s="246"/>
      <c r="G224" s="246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329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3">
        <v>55</v>
      </c>
      <c r="B225" s="174" t="s">
        <v>1171</v>
      </c>
      <c r="C225" s="184" t="s">
        <v>1172</v>
      </c>
      <c r="D225" s="175" t="s">
        <v>411</v>
      </c>
      <c r="E225" s="176">
        <v>4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6">
        <v>8.4000000000000003E-4</v>
      </c>
      <c r="O225" s="176">
        <f>ROUND(E225*N225,2)</f>
        <v>0</v>
      </c>
      <c r="P225" s="176">
        <v>0</v>
      </c>
      <c r="Q225" s="176">
        <f>ROUND(E225*P225,2)</f>
        <v>0</v>
      </c>
      <c r="R225" s="178"/>
      <c r="S225" s="178" t="s">
        <v>344</v>
      </c>
      <c r="T225" s="179" t="s">
        <v>324</v>
      </c>
      <c r="U225" s="158">
        <v>0</v>
      </c>
      <c r="V225" s="158">
        <f>ROUND(E225*U225,2)</f>
        <v>0</v>
      </c>
      <c r="W225" s="158"/>
      <c r="X225" s="158" t="s">
        <v>387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547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5" t="s">
        <v>1084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382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5" t="s">
        <v>1101</v>
      </c>
      <c r="D227" s="160"/>
      <c r="E227" s="161"/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382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5" t="s">
        <v>252</v>
      </c>
      <c r="D228" s="160"/>
      <c r="E228" s="161">
        <v>4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382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5"/>
      <c r="D229" s="246"/>
      <c r="E229" s="246"/>
      <c r="F229" s="246"/>
      <c r="G229" s="246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329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56</v>
      </c>
      <c r="B230" s="174" t="s">
        <v>1173</v>
      </c>
      <c r="C230" s="184" t="s">
        <v>1174</v>
      </c>
      <c r="D230" s="175" t="s">
        <v>411</v>
      </c>
      <c r="E230" s="176">
        <v>2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1.2800000000000001E-3</v>
      </c>
      <c r="O230" s="176">
        <f>ROUND(E230*N230,2)</f>
        <v>0</v>
      </c>
      <c r="P230" s="176">
        <v>0</v>
      </c>
      <c r="Q230" s="176">
        <f>ROUND(E230*P230,2)</f>
        <v>0</v>
      </c>
      <c r="R230" s="178"/>
      <c r="S230" s="178" t="s">
        <v>344</v>
      </c>
      <c r="T230" s="179" t="s">
        <v>324</v>
      </c>
      <c r="U230" s="158">
        <v>0</v>
      </c>
      <c r="V230" s="158">
        <f>ROUND(E230*U230,2)</f>
        <v>0</v>
      </c>
      <c r="W230" s="158"/>
      <c r="X230" s="158" t="s">
        <v>387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547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5" t="s">
        <v>1039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382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232</v>
      </c>
      <c r="D232" s="160"/>
      <c r="E232" s="161">
        <v>2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382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45"/>
      <c r="D233" s="246"/>
      <c r="E233" s="246"/>
      <c r="F233" s="246"/>
      <c r="G233" s="246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329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3">
        <v>57</v>
      </c>
      <c r="B234" s="174" t="s">
        <v>1175</v>
      </c>
      <c r="C234" s="184" t="s">
        <v>1176</v>
      </c>
      <c r="D234" s="175" t="s">
        <v>411</v>
      </c>
      <c r="E234" s="176">
        <v>6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6">
        <v>1.6100000000000001E-3</v>
      </c>
      <c r="O234" s="176">
        <f>ROUND(E234*N234,2)</f>
        <v>0.01</v>
      </c>
      <c r="P234" s="176">
        <v>0</v>
      </c>
      <c r="Q234" s="176">
        <f>ROUND(E234*P234,2)</f>
        <v>0</v>
      </c>
      <c r="R234" s="178"/>
      <c r="S234" s="178" t="s">
        <v>344</v>
      </c>
      <c r="T234" s="179" t="s">
        <v>324</v>
      </c>
      <c r="U234" s="158">
        <v>0</v>
      </c>
      <c r="V234" s="158">
        <f>ROUND(E234*U234,2)</f>
        <v>0</v>
      </c>
      <c r="W234" s="158"/>
      <c r="X234" s="158" t="s">
        <v>387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547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5" t="s">
        <v>1120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382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271</v>
      </c>
      <c r="D236" s="160"/>
      <c r="E236" s="161">
        <v>6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382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45"/>
      <c r="D237" s="246"/>
      <c r="E237" s="246"/>
      <c r="F237" s="246"/>
      <c r="G237" s="246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329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3">
        <v>58</v>
      </c>
      <c r="B238" s="174" t="s">
        <v>1177</v>
      </c>
      <c r="C238" s="184" t="s">
        <v>1178</v>
      </c>
      <c r="D238" s="175" t="s">
        <v>411</v>
      </c>
      <c r="E238" s="176">
        <v>1</v>
      </c>
      <c r="F238" s="177"/>
      <c r="G238" s="178">
        <f>ROUND(E238*F238,2)</f>
        <v>0</v>
      </c>
      <c r="H238" s="177"/>
      <c r="I238" s="178">
        <f>ROUND(E238*H238,2)</f>
        <v>0</v>
      </c>
      <c r="J238" s="177"/>
      <c r="K238" s="178">
        <f>ROUND(E238*J238,2)</f>
        <v>0</v>
      </c>
      <c r="L238" s="178">
        <v>21</v>
      </c>
      <c r="M238" s="178">
        <f>G238*(1+L238/100)</f>
        <v>0</v>
      </c>
      <c r="N238" s="176">
        <v>2.8500000000000001E-3</v>
      </c>
      <c r="O238" s="176">
        <f>ROUND(E238*N238,2)</f>
        <v>0</v>
      </c>
      <c r="P238" s="176">
        <v>0</v>
      </c>
      <c r="Q238" s="176">
        <f>ROUND(E238*P238,2)</f>
        <v>0</v>
      </c>
      <c r="R238" s="178"/>
      <c r="S238" s="178" t="s">
        <v>344</v>
      </c>
      <c r="T238" s="179" t="s">
        <v>324</v>
      </c>
      <c r="U238" s="158">
        <v>0</v>
      </c>
      <c r="V238" s="158">
        <f>ROUND(E238*U238,2)</f>
        <v>0</v>
      </c>
      <c r="W238" s="158"/>
      <c r="X238" s="158" t="s">
        <v>387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547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5" t="s">
        <v>1101</v>
      </c>
      <c r="D239" s="160"/>
      <c r="E239" s="161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382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5" t="s">
        <v>219</v>
      </c>
      <c r="D240" s="160"/>
      <c r="E240" s="161">
        <v>1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382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45"/>
      <c r="D241" s="246"/>
      <c r="E241" s="246"/>
      <c r="F241" s="246"/>
      <c r="G241" s="246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329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3">
        <v>59</v>
      </c>
      <c r="B242" s="174" t="s">
        <v>1179</v>
      </c>
      <c r="C242" s="184" t="s">
        <v>1180</v>
      </c>
      <c r="D242" s="175" t="s">
        <v>411</v>
      </c>
      <c r="E242" s="176">
        <v>4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21</v>
      </c>
      <c r="M242" s="178">
        <f>G242*(1+L242/100)</f>
        <v>0</v>
      </c>
      <c r="N242" s="176">
        <v>5.8599999999999998E-3</v>
      </c>
      <c r="O242" s="176">
        <f>ROUND(E242*N242,2)</f>
        <v>0.02</v>
      </c>
      <c r="P242" s="176">
        <v>0</v>
      </c>
      <c r="Q242" s="176">
        <f>ROUND(E242*P242,2)</f>
        <v>0</v>
      </c>
      <c r="R242" s="178"/>
      <c r="S242" s="178" t="s">
        <v>344</v>
      </c>
      <c r="T242" s="179" t="s">
        <v>324</v>
      </c>
      <c r="U242" s="158">
        <v>0</v>
      </c>
      <c r="V242" s="158">
        <f>ROUND(E242*U242,2)</f>
        <v>0</v>
      </c>
      <c r="W242" s="158"/>
      <c r="X242" s="158" t="s">
        <v>387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547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5" t="s">
        <v>1039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382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5" t="s">
        <v>1039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382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5" t="s">
        <v>252</v>
      </c>
      <c r="D245" s="160"/>
      <c r="E245" s="161">
        <v>4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382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5"/>
      <c r="D246" s="246"/>
      <c r="E246" s="246"/>
      <c r="F246" s="246"/>
      <c r="G246" s="246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329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3">
        <v>60</v>
      </c>
      <c r="B247" s="174" t="s">
        <v>1181</v>
      </c>
      <c r="C247" s="184" t="s">
        <v>1182</v>
      </c>
      <c r="D247" s="175" t="s">
        <v>411</v>
      </c>
      <c r="E247" s="176">
        <v>4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4.0000000000000002E-4</v>
      </c>
      <c r="O247" s="176">
        <f>ROUND(E247*N247,2)</f>
        <v>0</v>
      </c>
      <c r="P247" s="176">
        <v>0</v>
      </c>
      <c r="Q247" s="176">
        <f>ROUND(E247*P247,2)</f>
        <v>0</v>
      </c>
      <c r="R247" s="178"/>
      <c r="S247" s="178" t="s">
        <v>344</v>
      </c>
      <c r="T247" s="179" t="s">
        <v>324</v>
      </c>
      <c r="U247" s="158">
        <v>0</v>
      </c>
      <c r="V247" s="158">
        <f>ROUND(E247*U247,2)</f>
        <v>0</v>
      </c>
      <c r="W247" s="158"/>
      <c r="X247" s="158" t="s">
        <v>387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547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5" t="s">
        <v>1183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382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252</v>
      </c>
      <c r="D249" s="160"/>
      <c r="E249" s="161">
        <v>4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382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5"/>
      <c r="D250" s="246"/>
      <c r="E250" s="246"/>
      <c r="F250" s="246"/>
      <c r="G250" s="246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329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3">
        <v>61</v>
      </c>
      <c r="B251" s="174" t="s">
        <v>1184</v>
      </c>
      <c r="C251" s="184" t="s">
        <v>1185</v>
      </c>
      <c r="D251" s="175" t="s">
        <v>476</v>
      </c>
      <c r="E251" s="176">
        <v>210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21</v>
      </c>
      <c r="M251" s="178">
        <f>G251*(1+L251/100)</f>
        <v>0</v>
      </c>
      <c r="N251" s="176">
        <v>0</v>
      </c>
      <c r="O251" s="176">
        <f>ROUND(E251*N251,2)</f>
        <v>0</v>
      </c>
      <c r="P251" s="176">
        <v>0</v>
      </c>
      <c r="Q251" s="176">
        <f>ROUND(E251*P251,2)</f>
        <v>0</v>
      </c>
      <c r="R251" s="178"/>
      <c r="S251" s="178" t="s">
        <v>344</v>
      </c>
      <c r="T251" s="179" t="s">
        <v>324</v>
      </c>
      <c r="U251" s="158">
        <v>0</v>
      </c>
      <c r="V251" s="158">
        <f>ROUND(E251*U251,2)</f>
        <v>0</v>
      </c>
      <c r="W251" s="158"/>
      <c r="X251" s="158" t="s">
        <v>387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547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5" t="s">
        <v>1186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382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5" t="s">
        <v>1187</v>
      </c>
      <c r="D253" s="160"/>
      <c r="E253" s="161">
        <v>210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382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45"/>
      <c r="D254" s="246"/>
      <c r="E254" s="246"/>
      <c r="F254" s="246"/>
      <c r="G254" s="246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329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3">
        <v>62</v>
      </c>
      <c r="B255" s="174" t="s">
        <v>1188</v>
      </c>
      <c r="C255" s="184" t="s">
        <v>1189</v>
      </c>
      <c r="D255" s="175" t="s">
        <v>476</v>
      </c>
      <c r="E255" s="176">
        <v>210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21</v>
      </c>
      <c r="M255" s="178">
        <f>G255*(1+L255/100)</f>
        <v>0</v>
      </c>
      <c r="N255" s="176">
        <v>1.0000000000000001E-5</v>
      </c>
      <c r="O255" s="176">
        <f>ROUND(E255*N255,2)</f>
        <v>0</v>
      </c>
      <c r="P255" s="176">
        <v>0</v>
      </c>
      <c r="Q255" s="176">
        <f>ROUND(E255*P255,2)</f>
        <v>0</v>
      </c>
      <c r="R255" s="178"/>
      <c r="S255" s="178" t="s">
        <v>344</v>
      </c>
      <c r="T255" s="179" t="s">
        <v>324</v>
      </c>
      <c r="U255" s="158">
        <v>0</v>
      </c>
      <c r="V255" s="158">
        <f>ROUND(E255*U255,2)</f>
        <v>0</v>
      </c>
      <c r="W255" s="158"/>
      <c r="X255" s="158" t="s">
        <v>387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547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5" t="s">
        <v>1186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382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5" t="s">
        <v>1187</v>
      </c>
      <c r="D257" s="160"/>
      <c r="E257" s="161">
        <v>210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382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5"/>
      <c r="D258" s="246"/>
      <c r="E258" s="246"/>
      <c r="F258" s="246"/>
      <c r="G258" s="246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329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3">
        <v>63</v>
      </c>
      <c r="B259" s="174" t="s">
        <v>1190</v>
      </c>
      <c r="C259" s="184" t="s">
        <v>1191</v>
      </c>
      <c r="D259" s="175" t="s">
        <v>527</v>
      </c>
      <c r="E259" s="176">
        <v>0.7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0</v>
      </c>
      <c r="O259" s="176">
        <f>ROUND(E259*N259,2)</f>
        <v>0</v>
      </c>
      <c r="P259" s="176">
        <v>0</v>
      </c>
      <c r="Q259" s="176">
        <f>ROUND(E259*P259,2)</f>
        <v>0</v>
      </c>
      <c r="R259" s="178"/>
      <c r="S259" s="178" t="s">
        <v>344</v>
      </c>
      <c r="T259" s="179" t="s">
        <v>324</v>
      </c>
      <c r="U259" s="158">
        <v>0</v>
      </c>
      <c r="V259" s="158">
        <f>ROUND(E259*U259,2)</f>
        <v>0</v>
      </c>
      <c r="W259" s="158"/>
      <c r="X259" s="158" t="s">
        <v>387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547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49"/>
      <c r="D260" s="250"/>
      <c r="E260" s="250"/>
      <c r="F260" s="250"/>
      <c r="G260" s="250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329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163" t="s">
        <v>318</v>
      </c>
      <c r="B261" s="164" t="s">
        <v>181</v>
      </c>
      <c r="C261" s="183" t="s">
        <v>182</v>
      </c>
      <c r="D261" s="165"/>
      <c r="E261" s="166"/>
      <c r="F261" s="167"/>
      <c r="G261" s="167">
        <f>SUMIF(AG262:AG337,"&lt;&gt;NOR",G262:G337)</f>
        <v>0</v>
      </c>
      <c r="H261" s="167"/>
      <c r="I261" s="167">
        <f>SUM(I262:I337)</f>
        <v>0</v>
      </c>
      <c r="J261" s="167"/>
      <c r="K261" s="167">
        <f>SUM(K262:K337)</f>
        <v>0</v>
      </c>
      <c r="L261" s="167"/>
      <c r="M261" s="167">
        <f>SUM(M262:M337)</f>
        <v>0</v>
      </c>
      <c r="N261" s="166"/>
      <c r="O261" s="166">
        <f>SUM(O262:O337)</f>
        <v>0.31999999999999995</v>
      </c>
      <c r="P261" s="166"/>
      <c r="Q261" s="166">
        <f>SUM(Q262:Q337)</f>
        <v>0</v>
      </c>
      <c r="R261" s="167"/>
      <c r="S261" s="167"/>
      <c r="T261" s="168"/>
      <c r="U261" s="162"/>
      <c r="V261" s="162">
        <f>SUM(V262:V337)</f>
        <v>0</v>
      </c>
      <c r="W261" s="162"/>
      <c r="X261" s="162"/>
      <c r="AG261" t="s">
        <v>319</v>
      </c>
    </row>
    <row r="262" spans="1:60" ht="22.5" outlineLevel="1" x14ac:dyDescent="0.2">
      <c r="A262" s="173">
        <v>64</v>
      </c>
      <c r="B262" s="174" t="s">
        <v>1192</v>
      </c>
      <c r="C262" s="184" t="s">
        <v>1193</v>
      </c>
      <c r="D262" s="175" t="s">
        <v>376</v>
      </c>
      <c r="E262" s="176">
        <v>40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1E-3</v>
      </c>
      <c r="O262" s="176">
        <f>ROUND(E262*N262,2)</f>
        <v>0.04</v>
      </c>
      <c r="P262" s="176">
        <v>0</v>
      </c>
      <c r="Q262" s="176">
        <f>ROUND(E262*P262,2)</f>
        <v>0</v>
      </c>
      <c r="R262" s="178"/>
      <c r="S262" s="178" t="s">
        <v>344</v>
      </c>
      <c r="T262" s="179" t="s">
        <v>324</v>
      </c>
      <c r="U262" s="158">
        <v>0</v>
      </c>
      <c r="V262" s="158">
        <f>ROUND(E262*U262,2)</f>
        <v>0</v>
      </c>
      <c r="W262" s="158"/>
      <c r="X262" s="158" t="s">
        <v>387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547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5" t="s">
        <v>1034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382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5" t="s">
        <v>257</v>
      </c>
      <c r="D264" s="160"/>
      <c r="E264" s="161">
        <v>40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382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45"/>
      <c r="D265" s="246"/>
      <c r="E265" s="246"/>
      <c r="F265" s="246"/>
      <c r="G265" s="246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329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3">
        <v>65</v>
      </c>
      <c r="B266" s="174" t="s">
        <v>1194</v>
      </c>
      <c r="C266" s="184" t="s">
        <v>1195</v>
      </c>
      <c r="D266" s="175" t="s">
        <v>1037</v>
      </c>
      <c r="E266" s="176">
        <v>2</v>
      </c>
      <c r="F266" s="177"/>
      <c r="G266" s="178">
        <f>ROUND(E266*F266,2)</f>
        <v>0</v>
      </c>
      <c r="H266" s="177"/>
      <c r="I266" s="178">
        <f>ROUND(E266*H266,2)</f>
        <v>0</v>
      </c>
      <c r="J266" s="177"/>
      <c r="K266" s="178">
        <f>ROUND(E266*J266,2)</f>
        <v>0</v>
      </c>
      <c r="L266" s="178">
        <v>21</v>
      </c>
      <c r="M266" s="178">
        <f>G266*(1+L266/100)</f>
        <v>0</v>
      </c>
      <c r="N266" s="176">
        <v>1.1999999999999999E-3</v>
      </c>
      <c r="O266" s="176">
        <f>ROUND(E266*N266,2)</f>
        <v>0</v>
      </c>
      <c r="P266" s="176">
        <v>0</v>
      </c>
      <c r="Q266" s="176">
        <f>ROUND(E266*P266,2)</f>
        <v>0</v>
      </c>
      <c r="R266" s="178"/>
      <c r="S266" s="178" t="s">
        <v>344</v>
      </c>
      <c r="T266" s="179" t="s">
        <v>324</v>
      </c>
      <c r="U266" s="158">
        <v>0</v>
      </c>
      <c r="V266" s="158">
        <f>ROUND(E266*U266,2)</f>
        <v>0</v>
      </c>
      <c r="W266" s="158"/>
      <c r="X266" s="158" t="s">
        <v>817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1038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5" t="s">
        <v>1039</v>
      </c>
      <c r="D267" s="160"/>
      <c r="E267" s="161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382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5" t="s">
        <v>232</v>
      </c>
      <c r="D268" s="160"/>
      <c r="E268" s="161">
        <v>2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382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45"/>
      <c r="D269" s="246"/>
      <c r="E269" s="246"/>
      <c r="F269" s="246"/>
      <c r="G269" s="246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329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73">
        <v>66</v>
      </c>
      <c r="B270" s="174" t="s">
        <v>1196</v>
      </c>
      <c r="C270" s="184" t="s">
        <v>1197</v>
      </c>
      <c r="D270" s="175" t="s">
        <v>411</v>
      </c>
      <c r="E270" s="176">
        <v>2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21</v>
      </c>
      <c r="M270" s="178">
        <f>G270*(1+L270/100)</f>
        <v>0</v>
      </c>
      <c r="N270" s="176">
        <v>2.1199999999999999E-3</v>
      </c>
      <c r="O270" s="176">
        <f>ROUND(E270*N270,2)</f>
        <v>0</v>
      </c>
      <c r="P270" s="176">
        <v>0</v>
      </c>
      <c r="Q270" s="176">
        <f>ROUND(E270*P270,2)</f>
        <v>0</v>
      </c>
      <c r="R270" s="178"/>
      <c r="S270" s="178" t="s">
        <v>344</v>
      </c>
      <c r="T270" s="179" t="s">
        <v>324</v>
      </c>
      <c r="U270" s="158">
        <v>0</v>
      </c>
      <c r="V270" s="158">
        <f>ROUND(E270*U270,2)</f>
        <v>0</v>
      </c>
      <c r="W270" s="158"/>
      <c r="X270" s="158" t="s">
        <v>387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547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5" t="s">
        <v>1039</v>
      </c>
      <c r="D271" s="160"/>
      <c r="E271" s="161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382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5" t="s">
        <v>232</v>
      </c>
      <c r="D272" s="160"/>
      <c r="E272" s="161">
        <v>2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382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45"/>
      <c r="D273" s="246"/>
      <c r="E273" s="246"/>
      <c r="F273" s="246"/>
      <c r="G273" s="246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329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73">
        <v>67</v>
      </c>
      <c r="B274" s="174" t="s">
        <v>1198</v>
      </c>
      <c r="C274" s="184" t="s">
        <v>1199</v>
      </c>
      <c r="D274" s="175" t="s">
        <v>1037</v>
      </c>
      <c r="E274" s="176">
        <v>2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21</v>
      </c>
      <c r="M274" s="178">
        <f>G274*(1+L274/100)</f>
        <v>0</v>
      </c>
      <c r="N274" s="176">
        <v>5.0000000000000001E-3</v>
      </c>
      <c r="O274" s="176">
        <f>ROUND(E274*N274,2)</f>
        <v>0.01</v>
      </c>
      <c r="P274" s="176">
        <v>0</v>
      </c>
      <c r="Q274" s="176">
        <f>ROUND(E274*P274,2)</f>
        <v>0</v>
      </c>
      <c r="R274" s="178"/>
      <c r="S274" s="178" t="s">
        <v>344</v>
      </c>
      <c r="T274" s="179" t="s">
        <v>324</v>
      </c>
      <c r="U274" s="158">
        <v>0</v>
      </c>
      <c r="V274" s="158">
        <f>ROUND(E274*U274,2)</f>
        <v>0</v>
      </c>
      <c r="W274" s="158"/>
      <c r="X274" s="158" t="s">
        <v>387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547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5" t="s">
        <v>1039</v>
      </c>
      <c r="D275" s="160"/>
      <c r="E275" s="161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382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5" t="s">
        <v>232</v>
      </c>
      <c r="D276" s="160"/>
      <c r="E276" s="161">
        <v>2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382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45"/>
      <c r="D277" s="246"/>
      <c r="E277" s="246"/>
      <c r="F277" s="246"/>
      <c r="G277" s="246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329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3">
        <v>68</v>
      </c>
      <c r="B278" s="174" t="s">
        <v>1200</v>
      </c>
      <c r="C278" s="184" t="s">
        <v>1201</v>
      </c>
      <c r="D278" s="175" t="s">
        <v>411</v>
      </c>
      <c r="E278" s="176">
        <v>2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21</v>
      </c>
      <c r="M278" s="178">
        <f>G278*(1+L278/100)</f>
        <v>0</v>
      </c>
      <c r="N278" s="176">
        <v>1.72E-3</v>
      </c>
      <c r="O278" s="176">
        <f>ROUND(E278*N278,2)</f>
        <v>0</v>
      </c>
      <c r="P278" s="176">
        <v>0</v>
      </c>
      <c r="Q278" s="176">
        <f>ROUND(E278*P278,2)</f>
        <v>0</v>
      </c>
      <c r="R278" s="178"/>
      <c r="S278" s="178" t="s">
        <v>344</v>
      </c>
      <c r="T278" s="179" t="s">
        <v>324</v>
      </c>
      <c r="U278" s="158">
        <v>0</v>
      </c>
      <c r="V278" s="158">
        <f>ROUND(E278*U278,2)</f>
        <v>0</v>
      </c>
      <c r="W278" s="158"/>
      <c r="X278" s="158" t="s">
        <v>387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547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5" t="s">
        <v>1039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382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5" t="s">
        <v>232</v>
      </c>
      <c r="D280" s="160"/>
      <c r="E280" s="161">
        <v>2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382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45"/>
      <c r="D281" s="246"/>
      <c r="E281" s="246"/>
      <c r="F281" s="246"/>
      <c r="G281" s="246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329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.5" outlineLevel="1" x14ac:dyDescent="0.2">
      <c r="A282" s="173">
        <v>69</v>
      </c>
      <c r="B282" s="174" t="s">
        <v>1202</v>
      </c>
      <c r="C282" s="184" t="s">
        <v>1203</v>
      </c>
      <c r="D282" s="175" t="s">
        <v>411</v>
      </c>
      <c r="E282" s="176">
        <v>2</v>
      </c>
      <c r="F282" s="177"/>
      <c r="G282" s="178">
        <f>ROUND(E282*F282,2)</f>
        <v>0</v>
      </c>
      <c r="H282" s="177"/>
      <c r="I282" s="178">
        <f>ROUND(E282*H282,2)</f>
        <v>0</v>
      </c>
      <c r="J282" s="177"/>
      <c r="K282" s="178">
        <f>ROUND(E282*J282,2)</f>
        <v>0</v>
      </c>
      <c r="L282" s="178">
        <v>21</v>
      </c>
      <c r="M282" s="178">
        <f>G282*(1+L282/100)</f>
        <v>0</v>
      </c>
      <c r="N282" s="176">
        <v>2.2000000000000001E-4</v>
      </c>
      <c r="O282" s="176">
        <f>ROUND(E282*N282,2)</f>
        <v>0</v>
      </c>
      <c r="P282" s="176">
        <v>0</v>
      </c>
      <c r="Q282" s="176">
        <f>ROUND(E282*P282,2)</f>
        <v>0</v>
      </c>
      <c r="R282" s="178"/>
      <c r="S282" s="178" t="s">
        <v>344</v>
      </c>
      <c r="T282" s="179" t="s">
        <v>324</v>
      </c>
      <c r="U282" s="158">
        <v>0</v>
      </c>
      <c r="V282" s="158">
        <f>ROUND(E282*U282,2)</f>
        <v>0</v>
      </c>
      <c r="W282" s="158"/>
      <c r="X282" s="158" t="s">
        <v>387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547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5" t="s">
        <v>1039</v>
      </c>
      <c r="D283" s="160"/>
      <c r="E283" s="161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382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5" t="s">
        <v>232</v>
      </c>
      <c r="D284" s="160"/>
      <c r="E284" s="161">
        <v>2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382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45"/>
      <c r="D285" s="246"/>
      <c r="E285" s="246"/>
      <c r="F285" s="246"/>
      <c r="G285" s="246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329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73">
        <v>70</v>
      </c>
      <c r="B286" s="174" t="s">
        <v>1204</v>
      </c>
      <c r="C286" s="184" t="s">
        <v>1205</v>
      </c>
      <c r="D286" s="175" t="s">
        <v>411</v>
      </c>
      <c r="E286" s="176">
        <v>2</v>
      </c>
      <c r="F286" s="177"/>
      <c r="G286" s="178">
        <f>ROUND(E286*F286,2)</f>
        <v>0</v>
      </c>
      <c r="H286" s="177"/>
      <c r="I286" s="178">
        <f>ROUND(E286*H286,2)</f>
        <v>0</v>
      </c>
      <c r="J286" s="177"/>
      <c r="K286" s="178">
        <f>ROUND(E286*J286,2)</f>
        <v>0</v>
      </c>
      <c r="L286" s="178">
        <v>21</v>
      </c>
      <c r="M286" s="178">
        <f>G286*(1+L286/100)</f>
        <v>0</v>
      </c>
      <c r="N286" s="176">
        <v>3.1E-4</v>
      </c>
      <c r="O286" s="176">
        <f>ROUND(E286*N286,2)</f>
        <v>0</v>
      </c>
      <c r="P286" s="176">
        <v>0</v>
      </c>
      <c r="Q286" s="176">
        <f>ROUND(E286*P286,2)</f>
        <v>0</v>
      </c>
      <c r="R286" s="178"/>
      <c r="S286" s="178" t="s">
        <v>344</v>
      </c>
      <c r="T286" s="179" t="s">
        <v>324</v>
      </c>
      <c r="U286" s="158">
        <v>0</v>
      </c>
      <c r="V286" s="158">
        <f>ROUND(E286*U286,2)</f>
        <v>0</v>
      </c>
      <c r="W286" s="158"/>
      <c r="X286" s="158" t="s">
        <v>387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547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5" t="s">
        <v>1039</v>
      </c>
      <c r="D287" s="160"/>
      <c r="E287" s="161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382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5" t="s">
        <v>232</v>
      </c>
      <c r="D288" s="160"/>
      <c r="E288" s="161">
        <v>2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382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45"/>
      <c r="D289" s="246"/>
      <c r="E289" s="246"/>
      <c r="F289" s="246"/>
      <c r="G289" s="246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329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3">
        <v>71</v>
      </c>
      <c r="B290" s="174" t="s">
        <v>1206</v>
      </c>
      <c r="C290" s="184" t="s">
        <v>1207</v>
      </c>
      <c r="D290" s="175" t="s">
        <v>411</v>
      </c>
      <c r="E290" s="176">
        <v>1</v>
      </c>
      <c r="F290" s="177"/>
      <c r="G290" s="178">
        <f>ROUND(E290*F290,2)</f>
        <v>0</v>
      </c>
      <c r="H290" s="177"/>
      <c r="I290" s="178">
        <f>ROUND(E290*H290,2)</f>
        <v>0</v>
      </c>
      <c r="J290" s="177"/>
      <c r="K290" s="178">
        <f>ROUND(E290*J290,2)</f>
        <v>0</v>
      </c>
      <c r="L290" s="178">
        <v>21</v>
      </c>
      <c r="M290" s="178">
        <f>G290*(1+L290/100)</f>
        <v>0</v>
      </c>
      <c r="N290" s="176">
        <v>0</v>
      </c>
      <c r="O290" s="176">
        <f>ROUND(E290*N290,2)</f>
        <v>0</v>
      </c>
      <c r="P290" s="176">
        <v>0</v>
      </c>
      <c r="Q290" s="176">
        <f>ROUND(E290*P290,2)</f>
        <v>0</v>
      </c>
      <c r="R290" s="178"/>
      <c r="S290" s="178" t="s">
        <v>344</v>
      </c>
      <c r="T290" s="179" t="s">
        <v>324</v>
      </c>
      <c r="U290" s="158">
        <v>0</v>
      </c>
      <c r="V290" s="158">
        <f>ROUND(E290*U290,2)</f>
        <v>0</v>
      </c>
      <c r="W290" s="158"/>
      <c r="X290" s="158" t="s">
        <v>387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547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5" t="s">
        <v>1101</v>
      </c>
      <c r="D291" s="160"/>
      <c r="E291" s="161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382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5" t="s">
        <v>219</v>
      </c>
      <c r="D292" s="160"/>
      <c r="E292" s="161">
        <v>1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382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45"/>
      <c r="D293" s="246"/>
      <c r="E293" s="246"/>
      <c r="F293" s="246"/>
      <c r="G293" s="246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329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73">
        <v>72</v>
      </c>
      <c r="B294" s="174" t="s">
        <v>1208</v>
      </c>
      <c r="C294" s="184" t="s">
        <v>1209</v>
      </c>
      <c r="D294" s="175" t="s">
        <v>411</v>
      </c>
      <c r="E294" s="176">
        <v>1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21</v>
      </c>
      <c r="M294" s="178">
        <f>G294*(1+L294/100)</f>
        <v>0</v>
      </c>
      <c r="N294" s="176">
        <v>2.2000000000000001E-4</v>
      </c>
      <c r="O294" s="176">
        <f>ROUND(E294*N294,2)</f>
        <v>0</v>
      </c>
      <c r="P294" s="176">
        <v>0</v>
      </c>
      <c r="Q294" s="176">
        <f>ROUND(E294*P294,2)</f>
        <v>0</v>
      </c>
      <c r="R294" s="178"/>
      <c r="S294" s="178" t="s">
        <v>344</v>
      </c>
      <c r="T294" s="179" t="s">
        <v>324</v>
      </c>
      <c r="U294" s="158">
        <v>0</v>
      </c>
      <c r="V294" s="158">
        <f>ROUND(E294*U294,2)</f>
        <v>0</v>
      </c>
      <c r="W294" s="158"/>
      <c r="X294" s="158" t="s">
        <v>387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547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5" t="s">
        <v>1101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382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5" t="s">
        <v>219</v>
      </c>
      <c r="D296" s="160"/>
      <c r="E296" s="161">
        <v>1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382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245"/>
      <c r="D297" s="246"/>
      <c r="E297" s="246"/>
      <c r="F297" s="246"/>
      <c r="G297" s="246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329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3">
        <v>73</v>
      </c>
      <c r="B298" s="174" t="s">
        <v>1210</v>
      </c>
      <c r="C298" s="184" t="s">
        <v>1211</v>
      </c>
      <c r="D298" s="175" t="s">
        <v>411</v>
      </c>
      <c r="E298" s="176">
        <v>3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6">
        <v>1.0200000000000001E-3</v>
      </c>
      <c r="O298" s="176">
        <f>ROUND(E298*N298,2)</f>
        <v>0</v>
      </c>
      <c r="P298" s="176">
        <v>0</v>
      </c>
      <c r="Q298" s="176">
        <f>ROUND(E298*P298,2)</f>
        <v>0</v>
      </c>
      <c r="R298" s="178"/>
      <c r="S298" s="178" t="s">
        <v>344</v>
      </c>
      <c r="T298" s="179" t="s">
        <v>324</v>
      </c>
      <c r="U298" s="158">
        <v>0</v>
      </c>
      <c r="V298" s="158">
        <f>ROUND(E298*U298,2)</f>
        <v>0</v>
      </c>
      <c r="W298" s="158"/>
      <c r="X298" s="158" t="s">
        <v>387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547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5" t="s">
        <v>1101</v>
      </c>
      <c r="D299" s="160"/>
      <c r="E299" s="161"/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382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5" t="s">
        <v>1039</v>
      </c>
      <c r="D300" s="160"/>
      <c r="E300" s="161"/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382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5" t="s">
        <v>143</v>
      </c>
      <c r="D301" s="160"/>
      <c r="E301" s="161">
        <v>3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382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45"/>
      <c r="D302" s="246"/>
      <c r="E302" s="246"/>
      <c r="F302" s="246"/>
      <c r="G302" s="246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329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73">
        <v>74</v>
      </c>
      <c r="B303" s="174" t="s">
        <v>1212</v>
      </c>
      <c r="C303" s="184" t="s">
        <v>1213</v>
      </c>
      <c r="D303" s="175" t="s">
        <v>411</v>
      </c>
      <c r="E303" s="176">
        <v>1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21</v>
      </c>
      <c r="M303" s="178">
        <f>G303*(1+L303/100)</f>
        <v>0</v>
      </c>
      <c r="N303" s="176">
        <v>2E-3</v>
      </c>
      <c r="O303" s="176">
        <f>ROUND(E303*N303,2)</f>
        <v>0</v>
      </c>
      <c r="P303" s="176">
        <v>0</v>
      </c>
      <c r="Q303" s="176">
        <f>ROUND(E303*P303,2)</f>
        <v>0</v>
      </c>
      <c r="R303" s="178"/>
      <c r="S303" s="178" t="s">
        <v>344</v>
      </c>
      <c r="T303" s="179" t="s">
        <v>324</v>
      </c>
      <c r="U303" s="158">
        <v>0</v>
      </c>
      <c r="V303" s="158">
        <f>ROUND(E303*U303,2)</f>
        <v>0</v>
      </c>
      <c r="W303" s="158"/>
      <c r="X303" s="158" t="s">
        <v>387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547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5" t="s">
        <v>1101</v>
      </c>
      <c r="D304" s="160"/>
      <c r="E304" s="161"/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382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5" t="s">
        <v>219</v>
      </c>
      <c r="D305" s="160"/>
      <c r="E305" s="161">
        <v>1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382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45"/>
      <c r="D306" s="246"/>
      <c r="E306" s="246"/>
      <c r="F306" s="246"/>
      <c r="G306" s="246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329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3">
        <v>75</v>
      </c>
      <c r="B307" s="174" t="s">
        <v>1214</v>
      </c>
      <c r="C307" s="184" t="s">
        <v>1215</v>
      </c>
      <c r="D307" s="175" t="s">
        <v>1216</v>
      </c>
      <c r="E307" s="176">
        <v>1</v>
      </c>
      <c r="F307" s="177"/>
      <c r="G307" s="178">
        <f>ROUND(E307*F307,2)</f>
        <v>0</v>
      </c>
      <c r="H307" s="177"/>
      <c r="I307" s="178">
        <f>ROUND(E307*H307,2)</f>
        <v>0</v>
      </c>
      <c r="J307" s="177"/>
      <c r="K307" s="178">
        <f>ROUND(E307*J307,2)</f>
        <v>0</v>
      </c>
      <c r="L307" s="178">
        <v>21</v>
      </c>
      <c r="M307" s="178">
        <f>G307*(1+L307/100)</f>
        <v>0</v>
      </c>
      <c r="N307" s="176">
        <v>1.421E-2</v>
      </c>
      <c r="O307" s="176">
        <f>ROUND(E307*N307,2)</f>
        <v>0.01</v>
      </c>
      <c r="P307" s="176">
        <v>0</v>
      </c>
      <c r="Q307" s="176">
        <f>ROUND(E307*P307,2)</f>
        <v>0</v>
      </c>
      <c r="R307" s="178"/>
      <c r="S307" s="178" t="s">
        <v>344</v>
      </c>
      <c r="T307" s="179" t="s">
        <v>324</v>
      </c>
      <c r="U307" s="158">
        <v>0</v>
      </c>
      <c r="V307" s="158">
        <f>ROUND(E307*U307,2)</f>
        <v>0</v>
      </c>
      <c r="W307" s="158"/>
      <c r="X307" s="158" t="s">
        <v>387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547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5" t="s">
        <v>1101</v>
      </c>
      <c r="D308" s="160"/>
      <c r="E308" s="161"/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382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5" t="s">
        <v>219</v>
      </c>
      <c r="D309" s="160"/>
      <c r="E309" s="161">
        <v>1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382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45"/>
      <c r="D310" s="246"/>
      <c r="E310" s="246"/>
      <c r="F310" s="246"/>
      <c r="G310" s="246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329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73">
        <v>76</v>
      </c>
      <c r="B311" s="174" t="s">
        <v>1217</v>
      </c>
      <c r="C311" s="184" t="s">
        <v>1218</v>
      </c>
      <c r="D311" s="175" t="s">
        <v>1216</v>
      </c>
      <c r="E311" s="176">
        <v>1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21</v>
      </c>
      <c r="M311" s="178">
        <f>G311*(1+L311/100)</f>
        <v>0</v>
      </c>
      <c r="N311" s="176">
        <v>1.7010000000000001E-2</v>
      </c>
      <c r="O311" s="176">
        <f>ROUND(E311*N311,2)</f>
        <v>0.02</v>
      </c>
      <c r="P311" s="176">
        <v>0</v>
      </c>
      <c r="Q311" s="176">
        <f>ROUND(E311*P311,2)</f>
        <v>0</v>
      </c>
      <c r="R311" s="178"/>
      <c r="S311" s="178" t="s">
        <v>344</v>
      </c>
      <c r="T311" s="179" t="s">
        <v>324</v>
      </c>
      <c r="U311" s="158">
        <v>0</v>
      </c>
      <c r="V311" s="158">
        <f>ROUND(E311*U311,2)</f>
        <v>0</v>
      </c>
      <c r="W311" s="158"/>
      <c r="X311" s="158" t="s">
        <v>387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547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5" t="s">
        <v>1101</v>
      </c>
      <c r="D312" s="160"/>
      <c r="E312" s="161"/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382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5" t="s">
        <v>219</v>
      </c>
      <c r="D313" s="160"/>
      <c r="E313" s="161">
        <v>1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382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45"/>
      <c r="D314" s="246"/>
      <c r="E314" s="246"/>
      <c r="F314" s="246"/>
      <c r="G314" s="246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329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1" x14ac:dyDescent="0.2">
      <c r="A315" s="173">
        <v>77</v>
      </c>
      <c r="B315" s="174" t="s">
        <v>1219</v>
      </c>
      <c r="C315" s="184" t="s">
        <v>1220</v>
      </c>
      <c r="D315" s="175" t="s">
        <v>1037</v>
      </c>
      <c r="E315" s="176">
        <v>2</v>
      </c>
      <c r="F315" s="177"/>
      <c r="G315" s="178">
        <f>ROUND(E315*F315,2)</f>
        <v>0</v>
      </c>
      <c r="H315" s="177"/>
      <c r="I315" s="178">
        <f>ROUND(E315*H315,2)</f>
        <v>0</v>
      </c>
      <c r="J315" s="177"/>
      <c r="K315" s="178">
        <f>ROUND(E315*J315,2)</f>
        <v>0</v>
      </c>
      <c r="L315" s="178">
        <v>21</v>
      </c>
      <c r="M315" s="178">
        <f>G315*(1+L315/100)</f>
        <v>0</v>
      </c>
      <c r="N315" s="176">
        <v>4.4999999999999998E-2</v>
      </c>
      <c r="O315" s="176">
        <f>ROUND(E315*N315,2)</f>
        <v>0.09</v>
      </c>
      <c r="P315" s="176">
        <v>0</v>
      </c>
      <c r="Q315" s="176">
        <f>ROUND(E315*P315,2)</f>
        <v>0</v>
      </c>
      <c r="R315" s="178"/>
      <c r="S315" s="178" t="s">
        <v>344</v>
      </c>
      <c r="T315" s="179" t="s">
        <v>324</v>
      </c>
      <c r="U315" s="158">
        <v>0</v>
      </c>
      <c r="V315" s="158">
        <f>ROUND(E315*U315,2)</f>
        <v>0</v>
      </c>
      <c r="W315" s="158"/>
      <c r="X315" s="158" t="s">
        <v>817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1038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5" t="s">
        <v>1101</v>
      </c>
      <c r="D316" s="160"/>
      <c r="E316" s="161"/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382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5" t="s">
        <v>1101</v>
      </c>
      <c r="D317" s="160"/>
      <c r="E317" s="161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382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5" t="s">
        <v>232</v>
      </c>
      <c r="D318" s="160"/>
      <c r="E318" s="161">
        <v>2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382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245"/>
      <c r="D319" s="246"/>
      <c r="E319" s="246"/>
      <c r="F319" s="246"/>
      <c r="G319" s="246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329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73">
        <v>78</v>
      </c>
      <c r="B320" s="174" t="s">
        <v>1221</v>
      </c>
      <c r="C320" s="184" t="s">
        <v>1222</v>
      </c>
      <c r="D320" s="175" t="s">
        <v>1216</v>
      </c>
      <c r="E320" s="176">
        <v>1</v>
      </c>
      <c r="F320" s="177"/>
      <c r="G320" s="178">
        <f>ROUND(E320*F320,2)</f>
        <v>0</v>
      </c>
      <c r="H320" s="177"/>
      <c r="I320" s="178">
        <f>ROUND(E320*H320,2)</f>
        <v>0</v>
      </c>
      <c r="J320" s="177"/>
      <c r="K320" s="178">
        <f>ROUND(E320*J320,2)</f>
        <v>0</v>
      </c>
      <c r="L320" s="178">
        <v>21</v>
      </c>
      <c r="M320" s="178">
        <f>G320*(1+L320/100)</f>
        <v>0</v>
      </c>
      <c r="N320" s="176">
        <v>1.772E-2</v>
      </c>
      <c r="O320" s="176">
        <f>ROUND(E320*N320,2)</f>
        <v>0.02</v>
      </c>
      <c r="P320" s="176">
        <v>0</v>
      </c>
      <c r="Q320" s="176">
        <f>ROUND(E320*P320,2)</f>
        <v>0</v>
      </c>
      <c r="R320" s="178"/>
      <c r="S320" s="178" t="s">
        <v>344</v>
      </c>
      <c r="T320" s="179" t="s">
        <v>324</v>
      </c>
      <c r="U320" s="158">
        <v>0</v>
      </c>
      <c r="V320" s="158">
        <f>ROUND(E320*U320,2)</f>
        <v>0</v>
      </c>
      <c r="W320" s="158"/>
      <c r="X320" s="158" t="s">
        <v>387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547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5" t="s">
        <v>1101</v>
      </c>
      <c r="D321" s="160"/>
      <c r="E321" s="161"/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382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5" t="s">
        <v>219</v>
      </c>
      <c r="D322" s="160"/>
      <c r="E322" s="161">
        <v>1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382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45"/>
      <c r="D323" s="246"/>
      <c r="E323" s="246"/>
      <c r="F323" s="246"/>
      <c r="G323" s="246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329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1" x14ac:dyDescent="0.2">
      <c r="A324" s="173">
        <v>79</v>
      </c>
      <c r="B324" s="174" t="s">
        <v>1223</v>
      </c>
      <c r="C324" s="184" t="s">
        <v>1224</v>
      </c>
      <c r="D324" s="175" t="s">
        <v>1216</v>
      </c>
      <c r="E324" s="176">
        <v>1</v>
      </c>
      <c r="F324" s="177"/>
      <c r="G324" s="178">
        <f>ROUND(E324*F324,2)</f>
        <v>0</v>
      </c>
      <c r="H324" s="177"/>
      <c r="I324" s="178">
        <f>ROUND(E324*H324,2)</f>
        <v>0</v>
      </c>
      <c r="J324" s="177"/>
      <c r="K324" s="178">
        <f>ROUND(E324*J324,2)</f>
        <v>0</v>
      </c>
      <c r="L324" s="178">
        <v>21</v>
      </c>
      <c r="M324" s="178">
        <f>G324*(1+L324/100)</f>
        <v>0</v>
      </c>
      <c r="N324" s="176">
        <v>1.8890000000000001E-2</v>
      </c>
      <c r="O324" s="176">
        <f>ROUND(E324*N324,2)</f>
        <v>0.02</v>
      </c>
      <c r="P324" s="176">
        <v>0</v>
      </c>
      <c r="Q324" s="176">
        <f>ROUND(E324*P324,2)</f>
        <v>0</v>
      </c>
      <c r="R324" s="178"/>
      <c r="S324" s="178" t="s">
        <v>344</v>
      </c>
      <c r="T324" s="179" t="s">
        <v>324</v>
      </c>
      <c r="U324" s="158">
        <v>0</v>
      </c>
      <c r="V324" s="158">
        <f>ROUND(E324*U324,2)</f>
        <v>0</v>
      </c>
      <c r="W324" s="158"/>
      <c r="X324" s="158" t="s">
        <v>387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547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5" t="s">
        <v>1101</v>
      </c>
      <c r="D325" s="160"/>
      <c r="E325" s="161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382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5" t="s">
        <v>219</v>
      </c>
      <c r="D326" s="160"/>
      <c r="E326" s="161">
        <v>1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382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245"/>
      <c r="D327" s="246"/>
      <c r="E327" s="246"/>
      <c r="F327" s="246"/>
      <c r="G327" s="246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329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 x14ac:dyDescent="0.2">
      <c r="A328" s="173">
        <v>80</v>
      </c>
      <c r="B328" s="174" t="s">
        <v>1225</v>
      </c>
      <c r="C328" s="184" t="s">
        <v>1226</v>
      </c>
      <c r="D328" s="175" t="s">
        <v>1216</v>
      </c>
      <c r="E328" s="176">
        <v>2</v>
      </c>
      <c r="F328" s="177"/>
      <c r="G328" s="178">
        <f>ROUND(E328*F328,2)</f>
        <v>0</v>
      </c>
      <c r="H328" s="177"/>
      <c r="I328" s="178">
        <f>ROUND(E328*H328,2)</f>
        <v>0</v>
      </c>
      <c r="J328" s="177"/>
      <c r="K328" s="178">
        <f>ROUND(E328*J328,2)</f>
        <v>0</v>
      </c>
      <c r="L328" s="178">
        <v>21</v>
      </c>
      <c r="M328" s="178">
        <f>G328*(1+L328/100)</f>
        <v>0</v>
      </c>
      <c r="N328" s="176">
        <v>2.4199999999999998E-3</v>
      </c>
      <c r="O328" s="176">
        <f>ROUND(E328*N328,2)</f>
        <v>0</v>
      </c>
      <c r="P328" s="176">
        <v>0</v>
      </c>
      <c r="Q328" s="176">
        <f>ROUND(E328*P328,2)</f>
        <v>0</v>
      </c>
      <c r="R328" s="178"/>
      <c r="S328" s="178" t="s">
        <v>344</v>
      </c>
      <c r="T328" s="179" t="s">
        <v>324</v>
      </c>
      <c r="U328" s="158">
        <v>0</v>
      </c>
      <c r="V328" s="158">
        <f>ROUND(E328*U328,2)</f>
        <v>0</v>
      </c>
      <c r="W328" s="158"/>
      <c r="X328" s="158" t="s">
        <v>387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547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5" t="s">
        <v>1039</v>
      </c>
      <c r="D329" s="160"/>
      <c r="E329" s="161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382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5" t="s">
        <v>232</v>
      </c>
      <c r="D330" s="160"/>
      <c r="E330" s="161">
        <v>2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382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45"/>
      <c r="D331" s="246"/>
      <c r="E331" s="246"/>
      <c r="F331" s="246"/>
      <c r="G331" s="246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329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1" x14ac:dyDescent="0.2">
      <c r="A332" s="173">
        <v>81</v>
      </c>
      <c r="B332" s="174" t="s">
        <v>1227</v>
      </c>
      <c r="C332" s="184" t="s">
        <v>1228</v>
      </c>
      <c r="D332" s="175" t="s">
        <v>1037</v>
      </c>
      <c r="E332" s="176">
        <v>2</v>
      </c>
      <c r="F332" s="177"/>
      <c r="G332" s="178">
        <f>ROUND(E332*F332,2)</f>
        <v>0</v>
      </c>
      <c r="H332" s="177"/>
      <c r="I332" s="178">
        <f>ROUND(E332*H332,2)</f>
        <v>0</v>
      </c>
      <c r="J332" s="177"/>
      <c r="K332" s="178">
        <f>ROUND(E332*J332,2)</f>
        <v>0</v>
      </c>
      <c r="L332" s="178">
        <v>21</v>
      </c>
      <c r="M332" s="178">
        <f>G332*(1+L332/100)</f>
        <v>0</v>
      </c>
      <c r="N332" s="176">
        <v>5.6000000000000001E-2</v>
      </c>
      <c r="O332" s="176">
        <f>ROUND(E332*N332,2)</f>
        <v>0.11</v>
      </c>
      <c r="P332" s="176">
        <v>0</v>
      </c>
      <c r="Q332" s="176">
        <f>ROUND(E332*P332,2)</f>
        <v>0</v>
      </c>
      <c r="R332" s="178"/>
      <c r="S332" s="178" t="s">
        <v>344</v>
      </c>
      <c r="T332" s="179" t="s">
        <v>324</v>
      </c>
      <c r="U332" s="158">
        <v>0</v>
      </c>
      <c r="V332" s="158">
        <f>ROUND(E332*U332,2)</f>
        <v>0</v>
      </c>
      <c r="W332" s="158"/>
      <c r="X332" s="158" t="s">
        <v>817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1038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5" t="s">
        <v>1039</v>
      </c>
      <c r="D333" s="160"/>
      <c r="E333" s="161"/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382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5" t="s">
        <v>232</v>
      </c>
      <c r="D334" s="160"/>
      <c r="E334" s="161">
        <v>2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382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45"/>
      <c r="D335" s="246"/>
      <c r="E335" s="246"/>
      <c r="F335" s="246"/>
      <c r="G335" s="246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329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73">
        <v>82</v>
      </c>
      <c r="B336" s="174" t="s">
        <v>1229</v>
      </c>
      <c r="C336" s="184" t="s">
        <v>1230</v>
      </c>
      <c r="D336" s="175" t="s">
        <v>527</v>
      </c>
      <c r="E336" s="176">
        <v>0.4</v>
      </c>
      <c r="F336" s="177"/>
      <c r="G336" s="178">
        <f>ROUND(E336*F336,2)</f>
        <v>0</v>
      </c>
      <c r="H336" s="177"/>
      <c r="I336" s="178">
        <f>ROUND(E336*H336,2)</f>
        <v>0</v>
      </c>
      <c r="J336" s="177"/>
      <c r="K336" s="178">
        <f>ROUND(E336*J336,2)</f>
        <v>0</v>
      </c>
      <c r="L336" s="178">
        <v>21</v>
      </c>
      <c r="M336" s="178">
        <f>G336*(1+L336/100)</f>
        <v>0</v>
      </c>
      <c r="N336" s="176">
        <v>0</v>
      </c>
      <c r="O336" s="176">
        <f>ROUND(E336*N336,2)</f>
        <v>0</v>
      </c>
      <c r="P336" s="176">
        <v>0</v>
      </c>
      <c r="Q336" s="176">
        <f>ROUND(E336*P336,2)</f>
        <v>0</v>
      </c>
      <c r="R336" s="178"/>
      <c r="S336" s="178" t="s">
        <v>344</v>
      </c>
      <c r="T336" s="179" t="s">
        <v>324</v>
      </c>
      <c r="U336" s="158">
        <v>0</v>
      </c>
      <c r="V336" s="158">
        <f>ROUND(E336*U336,2)</f>
        <v>0</v>
      </c>
      <c r="W336" s="158"/>
      <c r="X336" s="158" t="s">
        <v>387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547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49"/>
      <c r="D337" s="250"/>
      <c r="E337" s="250"/>
      <c r="F337" s="250"/>
      <c r="G337" s="250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329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x14ac:dyDescent="0.2">
      <c r="A338" s="163" t="s">
        <v>318</v>
      </c>
      <c r="B338" s="164" t="s">
        <v>197</v>
      </c>
      <c r="C338" s="183" t="s">
        <v>198</v>
      </c>
      <c r="D338" s="165"/>
      <c r="E338" s="166"/>
      <c r="F338" s="167"/>
      <c r="G338" s="167">
        <f>SUMIF(AG339:AG343,"&lt;&gt;NOR",G339:G343)</f>
        <v>0</v>
      </c>
      <c r="H338" s="167"/>
      <c r="I338" s="167">
        <f>SUM(I339:I343)</f>
        <v>0</v>
      </c>
      <c r="J338" s="167"/>
      <c r="K338" s="167">
        <f>SUM(K339:K343)</f>
        <v>0</v>
      </c>
      <c r="L338" s="167"/>
      <c r="M338" s="167">
        <f>SUM(M339:M343)</f>
        <v>0</v>
      </c>
      <c r="N338" s="166"/>
      <c r="O338" s="166">
        <f>SUM(O339:O343)</f>
        <v>0.03</v>
      </c>
      <c r="P338" s="166"/>
      <c r="Q338" s="166">
        <f>SUM(Q339:Q343)</f>
        <v>0</v>
      </c>
      <c r="R338" s="167"/>
      <c r="S338" s="167"/>
      <c r="T338" s="168"/>
      <c r="U338" s="162"/>
      <c r="V338" s="162">
        <f>SUM(V339:V343)</f>
        <v>0</v>
      </c>
      <c r="W338" s="162"/>
      <c r="X338" s="162"/>
      <c r="AG338" t="s">
        <v>319</v>
      </c>
    </row>
    <row r="339" spans="1:60" outlineLevel="1" x14ac:dyDescent="0.2">
      <c r="A339" s="173">
        <v>83</v>
      </c>
      <c r="B339" s="174" t="s">
        <v>1231</v>
      </c>
      <c r="C339" s="184" t="s">
        <v>1232</v>
      </c>
      <c r="D339" s="175" t="s">
        <v>827</v>
      </c>
      <c r="E339" s="176">
        <v>547.5</v>
      </c>
      <c r="F339" s="177"/>
      <c r="G339" s="178">
        <f>ROUND(E339*F339,2)</f>
        <v>0</v>
      </c>
      <c r="H339" s="177"/>
      <c r="I339" s="178">
        <f>ROUND(E339*H339,2)</f>
        <v>0</v>
      </c>
      <c r="J339" s="177"/>
      <c r="K339" s="178">
        <f>ROUND(E339*J339,2)</f>
        <v>0</v>
      </c>
      <c r="L339" s="178">
        <v>21</v>
      </c>
      <c r="M339" s="178">
        <f>G339*(1+L339/100)</f>
        <v>0</v>
      </c>
      <c r="N339" s="176">
        <v>6.0000000000000002E-5</v>
      </c>
      <c r="O339" s="176">
        <f>ROUND(E339*N339,2)</f>
        <v>0.03</v>
      </c>
      <c r="P339" s="176">
        <v>0</v>
      </c>
      <c r="Q339" s="176">
        <f>ROUND(E339*P339,2)</f>
        <v>0</v>
      </c>
      <c r="R339" s="178"/>
      <c r="S339" s="178" t="s">
        <v>344</v>
      </c>
      <c r="T339" s="179" t="s">
        <v>324</v>
      </c>
      <c r="U339" s="158">
        <v>0</v>
      </c>
      <c r="V339" s="158">
        <f>ROUND(E339*U339,2)</f>
        <v>0</v>
      </c>
      <c r="W339" s="158"/>
      <c r="X339" s="158" t="s">
        <v>387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547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5" t="s">
        <v>1233</v>
      </c>
      <c r="D340" s="160"/>
      <c r="E340" s="161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382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5" t="s">
        <v>1234</v>
      </c>
      <c r="D341" s="160"/>
      <c r="E341" s="161"/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382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5" t="s">
        <v>1235</v>
      </c>
      <c r="D342" s="160"/>
      <c r="E342" s="161">
        <v>547.5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382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45"/>
      <c r="D343" s="246"/>
      <c r="E343" s="246"/>
      <c r="F343" s="246"/>
      <c r="G343" s="246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329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x14ac:dyDescent="0.2">
      <c r="A344" s="163" t="s">
        <v>318</v>
      </c>
      <c r="B344" s="164" t="s">
        <v>151</v>
      </c>
      <c r="C344" s="183" t="s">
        <v>152</v>
      </c>
      <c r="D344" s="165"/>
      <c r="E344" s="166"/>
      <c r="F344" s="167"/>
      <c r="G344" s="167">
        <f>SUMIF(AG345:AG356,"&lt;&gt;NOR",G345:G356)</f>
        <v>0</v>
      </c>
      <c r="H344" s="167"/>
      <c r="I344" s="167">
        <f>SUM(I345:I356)</f>
        <v>0</v>
      </c>
      <c r="J344" s="167"/>
      <c r="K344" s="167">
        <f>SUM(K345:K356)</f>
        <v>0</v>
      </c>
      <c r="L344" s="167"/>
      <c r="M344" s="167">
        <f>SUM(M345:M356)</f>
        <v>0</v>
      </c>
      <c r="N344" s="166"/>
      <c r="O344" s="166">
        <f>SUM(O345:O356)</f>
        <v>0</v>
      </c>
      <c r="P344" s="166"/>
      <c r="Q344" s="166">
        <f>SUM(Q345:Q356)</f>
        <v>0</v>
      </c>
      <c r="R344" s="167"/>
      <c r="S344" s="167"/>
      <c r="T344" s="168"/>
      <c r="U344" s="162"/>
      <c r="V344" s="162">
        <f>SUM(V345:V356)</f>
        <v>0</v>
      </c>
      <c r="W344" s="162"/>
      <c r="X344" s="162"/>
      <c r="AG344" t="s">
        <v>319</v>
      </c>
    </row>
    <row r="345" spans="1:60" outlineLevel="1" x14ac:dyDescent="0.2">
      <c r="A345" s="173">
        <v>84</v>
      </c>
      <c r="B345" s="174" t="s">
        <v>1236</v>
      </c>
      <c r="C345" s="184" t="s">
        <v>1237</v>
      </c>
      <c r="D345" s="175" t="s">
        <v>1238</v>
      </c>
      <c r="E345" s="176">
        <v>2</v>
      </c>
      <c r="F345" s="177"/>
      <c r="G345" s="178">
        <f>ROUND(E345*F345,2)</f>
        <v>0</v>
      </c>
      <c r="H345" s="177"/>
      <c r="I345" s="178">
        <f>ROUND(E345*H345,2)</f>
        <v>0</v>
      </c>
      <c r="J345" s="177"/>
      <c r="K345" s="178">
        <f>ROUND(E345*J345,2)</f>
        <v>0</v>
      </c>
      <c r="L345" s="178">
        <v>21</v>
      </c>
      <c r="M345" s="178">
        <f>G345*(1+L345/100)</f>
        <v>0</v>
      </c>
      <c r="N345" s="176">
        <v>0</v>
      </c>
      <c r="O345" s="176">
        <f>ROUND(E345*N345,2)</f>
        <v>0</v>
      </c>
      <c r="P345" s="176">
        <v>0</v>
      </c>
      <c r="Q345" s="176">
        <f>ROUND(E345*P345,2)</f>
        <v>0</v>
      </c>
      <c r="R345" s="178"/>
      <c r="S345" s="178" t="s">
        <v>344</v>
      </c>
      <c r="T345" s="179" t="s">
        <v>324</v>
      </c>
      <c r="U345" s="158">
        <v>0</v>
      </c>
      <c r="V345" s="158">
        <f>ROUND(E345*U345,2)</f>
        <v>0</v>
      </c>
      <c r="W345" s="158"/>
      <c r="X345" s="158" t="s">
        <v>387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501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5" t="s">
        <v>1039</v>
      </c>
      <c r="D346" s="160"/>
      <c r="E346" s="161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382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5" t="s">
        <v>232</v>
      </c>
      <c r="D347" s="160"/>
      <c r="E347" s="161">
        <v>2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382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245"/>
      <c r="D348" s="246"/>
      <c r="E348" s="246"/>
      <c r="F348" s="246"/>
      <c r="G348" s="246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329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73">
        <v>85</v>
      </c>
      <c r="B349" s="174" t="s">
        <v>1239</v>
      </c>
      <c r="C349" s="184" t="s">
        <v>1240</v>
      </c>
      <c r="D349" s="175" t="s">
        <v>1241</v>
      </c>
      <c r="E349" s="176">
        <v>60</v>
      </c>
      <c r="F349" s="177"/>
      <c r="G349" s="178">
        <f>ROUND(E349*F349,2)</f>
        <v>0</v>
      </c>
      <c r="H349" s="177"/>
      <c r="I349" s="178">
        <f>ROUND(E349*H349,2)</f>
        <v>0</v>
      </c>
      <c r="J349" s="177"/>
      <c r="K349" s="178">
        <f>ROUND(E349*J349,2)</f>
        <v>0</v>
      </c>
      <c r="L349" s="178">
        <v>21</v>
      </c>
      <c r="M349" s="178">
        <f>G349*(1+L349/100)</f>
        <v>0</v>
      </c>
      <c r="N349" s="176">
        <v>0</v>
      </c>
      <c r="O349" s="176">
        <f>ROUND(E349*N349,2)</f>
        <v>0</v>
      </c>
      <c r="P349" s="176">
        <v>0</v>
      </c>
      <c r="Q349" s="176">
        <f>ROUND(E349*P349,2)</f>
        <v>0</v>
      </c>
      <c r="R349" s="178"/>
      <c r="S349" s="178" t="s">
        <v>344</v>
      </c>
      <c r="T349" s="179" t="s">
        <v>324</v>
      </c>
      <c r="U349" s="158">
        <v>0</v>
      </c>
      <c r="V349" s="158">
        <f>ROUND(E349*U349,2)</f>
        <v>0</v>
      </c>
      <c r="W349" s="158"/>
      <c r="X349" s="158" t="s">
        <v>387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501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5" t="s">
        <v>1242</v>
      </c>
      <c r="D350" s="160"/>
      <c r="E350" s="161"/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382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5" t="s">
        <v>273</v>
      </c>
      <c r="D351" s="160"/>
      <c r="E351" s="161">
        <v>60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382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45"/>
      <c r="D352" s="246"/>
      <c r="E352" s="246"/>
      <c r="F352" s="246"/>
      <c r="G352" s="246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329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73">
        <v>86</v>
      </c>
      <c r="B353" s="174" t="s">
        <v>1243</v>
      </c>
      <c r="C353" s="184" t="s">
        <v>1244</v>
      </c>
      <c r="D353" s="175" t="s">
        <v>1238</v>
      </c>
      <c r="E353" s="176">
        <v>2</v>
      </c>
      <c r="F353" s="177"/>
      <c r="G353" s="178">
        <f>ROUND(E353*F353,2)</f>
        <v>0</v>
      </c>
      <c r="H353" s="177"/>
      <c r="I353" s="178">
        <f>ROUND(E353*H353,2)</f>
        <v>0</v>
      </c>
      <c r="J353" s="177"/>
      <c r="K353" s="178">
        <f>ROUND(E353*J353,2)</f>
        <v>0</v>
      </c>
      <c r="L353" s="178">
        <v>21</v>
      </c>
      <c r="M353" s="178">
        <f>G353*(1+L353/100)</f>
        <v>0</v>
      </c>
      <c r="N353" s="176">
        <v>0</v>
      </c>
      <c r="O353" s="176">
        <f>ROUND(E353*N353,2)</f>
        <v>0</v>
      </c>
      <c r="P353" s="176">
        <v>0</v>
      </c>
      <c r="Q353" s="176">
        <f>ROUND(E353*P353,2)</f>
        <v>0</v>
      </c>
      <c r="R353" s="178"/>
      <c r="S353" s="178" t="s">
        <v>344</v>
      </c>
      <c r="T353" s="179" t="s">
        <v>324</v>
      </c>
      <c r="U353" s="158">
        <v>0</v>
      </c>
      <c r="V353" s="158">
        <f>ROUND(E353*U353,2)</f>
        <v>0</v>
      </c>
      <c r="W353" s="158"/>
      <c r="X353" s="158" t="s">
        <v>387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501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5" t="s">
        <v>1039</v>
      </c>
      <c r="D354" s="160"/>
      <c r="E354" s="161"/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382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5" t="s">
        <v>232</v>
      </c>
      <c r="D355" s="160"/>
      <c r="E355" s="161">
        <v>2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382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45"/>
      <c r="D356" s="246"/>
      <c r="E356" s="246"/>
      <c r="F356" s="246"/>
      <c r="G356" s="246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329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x14ac:dyDescent="0.2">
      <c r="A357" s="163" t="s">
        <v>318</v>
      </c>
      <c r="B357" s="164" t="s">
        <v>159</v>
      </c>
      <c r="C357" s="183" t="s">
        <v>160</v>
      </c>
      <c r="D357" s="165"/>
      <c r="E357" s="166"/>
      <c r="F357" s="167"/>
      <c r="G357" s="167">
        <f>SUMIF(AG358:AG366,"&lt;&gt;NOR",G358:G366)</f>
        <v>0</v>
      </c>
      <c r="H357" s="167"/>
      <c r="I357" s="167">
        <f>SUM(I358:I366)</f>
        <v>0</v>
      </c>
      <c r="J357" s="167"/>
      <c r="K357" s="167">
        <f>SUM(K358:K366)</f>
        <v>0</v>
      </c>
      <c r="L357" s="167"/>
      <c r="M357" s="167">
        <f>SUM(M358:M366)</f>
        <v>0</v>
      </c>
      <c r="N357" s="166"/>
      <c r="O357" s="166">
        <f>SUM(O358:O366)</f>
        <v>6.82</v>
      </c>
      <c r="P357" s="166"/>
      <c r="Q357" s="166">
        <f>SUM(Q358:Q366)</f>
        <v>0</v>
      </c>
      <c r="R357" s="167"/>
      <c r="S357" s="167"/>
      <c r="T357" s="168"/>
      <c r="U357" s="162"/>
      <c r="V357" s="162">
        <f>SUM(V358:V366)</f>
        <v>0</v>
      </c>
      <c r="W357" s="162"/>
      <c r="X357" s="162"/>
      <c r="AG357" t="s">
        <v>319</v>
      </c>
    </row>
    <row r="358" spans="1:60" ht="22.5" outlineLevel="1" x14ac:dyDescent="0.2">
      <c r="A358" s="173">
        <v>87</v>
      </c>
      <c r="B358" s="174" t="s">
        <v>1245</v>
      </c>
      <c r="C358" s="184" t="s">
        <v>1246</v>
      </c>
      <c r="D358" s="175" t="s">
        <v>476</v>
      </c>
      <c r="E358" s="176">
        <v>236</v>
      </c>
      <c r="F358" s="177"/>
      <c r="G358" s="178">
        <f>ROUND(E358*F358,2)</f>
        <v>0</v>
      </c>
      <c r="H358" s="177"/>
      <c r="I358" s="178">
        <f>ROUND(E358*H358,2)</f>
        <v>0</v>
      </c>
      <c r="J358" s="177"/>
      <c r="K358" s="178">
        <f>ROUND(E358*J358,2)</f>
        <v>0</v>
      </c>
      <c r="L358" s="178">
        <v>21</v>
      </c>
      <c r="M358" s="178">
        <f>G358*(1+L358/100)</f>
        <v>0</v>
      </c>
      <c r="N358" s="176">
        <v>2.7490000000000001E-2</v>
      </c>
      <c r="O358" s="176">
        <f>ROUND(E358*N358,2)</f>
        <v>6.49</v>
      </c>
      <c r="P358" s="176">
        <v>0</v>
      </c>
      <c r="Q358" s="176">
        <f>ROUND(E358*P358,2)</f>
        <v>0</v>
      </c>
      <c r="R358" s="178"/>
      <c r="S358" s="178" t="s">
        <v>344</v>
      </c>
      <c r="T358" s="179" t="s">
        <v>324</v>
      </c>
      <c r="U358" s="158">
        <v>0</v>
      </c>
      <c r="V358" s="158">
        <f>ROUND(E358*U358,2)</f>
        <v>0</v>
      </c>
      <c r="W358" s="158"/>
      <c r="X358" s="158" t="s">
        <v>387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501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5" t="s">
        <v>1247</v>
      </c>
      <c r="D359" s="160"/>
      <c r="E359" s="161"/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7"/>
      <c r="Z359" s="147"/>
      <c r="AA359" s="147"/>
      <c r="AB359" s="147"/>
      <c r="AC359" s="147"/>
      <c r="AD359" s="147"/>
      <c r="AE359" s="147"/>
      <c r="AF359" s="147"/>
      <c r="AG359" s="147" t="s">
        <v>382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85" t="s">
        <v>1248</v>
      </c>
      <c r="D360" s="160"/>
      <c r="E360" s="161"/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382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5" t="s">
        <v>1249</v>
      </c>
      <c r="D361" s="160"/>
      <c r="E361" s="161">
        <v>236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7"/>
      <c r="Z361" s="147"/>
      <c r="AA361" s="147"/>
      <c r="AB361" s="147"/>
      <c r="AC361" s="147"/>
      <c r="AD361" s="147"/>
      <c r="AE361" s="147"/>
      <c r="AF361" s="147"/>
      <c r="AG361" s="147" t="s">
        <v>382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45"/>
      <c r="D362" s="246"/>
      <c r="E362" s="246"/>
      <c r="F362" s="246"/>
      <c r="G362" s="246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329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73">
        <v>88</v>
      </c>
      <c r="B363" s="174" t="s">
        <v>1250</v>
      </c>
      <c r="C363" s="184" t="s">
        <v>1251</v>
      </c>
      <c r="D363" s="175" t="s">
        <v>476</v>
      </c>
      <c r="E363" s="176">
        <v>4.2</v>
      </c>
      <c r="F363" s="177"/>
      <c r="G363" s="178">
        <f>ROUND(E363*F363,2)</f>
        <v>0</v>
      </c>
      <c r="H363" s="177"/>
      <c r="I363" s="178">
        <f>ROUND(E363*H363,2)</f>
        <v>0</v>
      </c>
      <c r="J363" s="177"/>
      <c r="K363" s="178">
        <f>ROUND(E363*J363,2)</f>
        <v>0</v>
      </c>
      <c r="L363" s="178">
        <v>21</v>
      </c>
      <c r="M363" s="178">
        <f>G363*(1+L363/100)</f>
        <v>0</v>
      </c>
      <c r="N363" s="176">
        <v>7.85E-2</v>
      </c>
      <c r="O363" s="176">
        <f>ROUND(E363*N363,2)</f>
        <v>0.33</v>
      </c>
      <c r="P363" s="176">
        <v>0</v>
      </c>
      <c r="Q363" s="176">
        <f>ROUND(E363*P363,2)</f>
        <v>0</v>
      </c>
      <c r="R363" s="178"/>
      <c r="S363" s="178" t="s">
        <v>344</v>
      </c>
      <c r="T363" s="179" t="s">
        <v>324</v>
      </c>
      <c r="U363" s="158">
        <v>0</v>
      </c>
      <c r="V363" s="158">
        <f>ROUND(E363*U363,2)</f>
        <v>0</v>
      </c>
      <c r="W363" s="158"/>
      <c r="X363" s="158" t="s">
        <v>387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501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5" t="s">
        <v>1252</v>
      </c>
      <c r="D364" s="160"/>
      <c r="E364" s="161"/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47"/>
      <c r="Z364" s="147"/>
      <c r="AA364" s="147"/>
      <c r="AB364" s="147"/>
      <c r="AC364" s="147"/>
      <c r="AD364" s="147"/>
      <c r="AE364" s="147"/>
      <c r="AF364" s="147"/>
      <c r="AG364" s="147" t="s">
        <v>382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5" t="s">
        <v>1253</v>
      </c>
      <c r="D365" s="160"/>
      <c r="E365" s="161">
        <v>4.2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382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245"/>
      <c r="D366" s="246"/>
      <c r="E366" s="246"/>
      <c r="F366" s="246"/>
      <c r="G366" s="246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329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x14ac:dyDescent="0.2">
      <c r="A367" s="3"/>
      <c r="B367" s="4"/>
      <c r="C367" s="186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E367">
        <v>15</v>
      </c>
      <c r="AF367">
        <v>21</v>
      </c>
      <c r="AG367" t="s">
        <v>305</v>
      </c>
    </row>
    <row r="368" spans="1:60" x14ac:dyDescent="0.2">
      <c r="A368" s="150"/>
      <c r="B368" s="151" t="s">
        <v>29</v>
      </c>
      <c r="C368" s="187"/>
      <c r="D368" s="152"/>
      <c r="E368" s="153"/>
      <c r="F368" s="153"/>
      <c r="G368" s="182">
        <f>G8+G96+G261+G338+G344+G357</f>
        <v>0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AE368">
        <f>SUMIF(L7:L366,AE367,G7:G366)</f>
        <v>0</v>
      </c>
      <c r="AF368">
        <f>SUMIF(L7:L366,AF367,G7:G366)</f>
        <v>0</v>
      </c>
      <c r="AG368" t="s">
        <v>384</v>
      </c>
    </row>
    <row r="369" spans="3:33" x14ac:dyDescent="0.2">
      <c r="C369" s="188"/>
      <c r="D369" s="10"/>
      <c r="AG369" t="s">
        <v>385</v>
      </c>
    </row>
    <row r="370" spans="3:33" x14ac:dyDescent="0.2">
      <c r="D370" s="10"/>
    </row>
    <row r="371" spans="3:33" x14ac:dyDescent="0.2">
      <c r="D371" s="10"/>
    </row>
    <row r="372" spans="3:33" x14ac:dyDescent="0.2">
      <c r="D372" s="10"/>
    </row>
    <row r="373" spans="3:33" x14ac:dyDescent="0.2">
      <c r="D373" s="10"/>
    </row>
    <row r="374" spans="3:33" x14ac:dyDescent="0.2">
      <c r="D374" s="10"/>
    </row>
    <row r="375" spans="3:33" x14ac:dyDescent="0.2">
      <c r="D375" s="10"/>
    </row>
    <row r="376" spans="3:33" x14ac:dyDescent="0.2">
      <c r="D376" s="10"/>
    </row>
    <row r="377" spans="3:33" x14ac:dyDescent="0.2">
      <c r="D377" s="10"/>
    </row>
    <row r="378" spans="3:33" x14ac:dyDescent="0.2">
      <c r="D378" s="10"/>
    </row>
    <row r="379" spans="3:33" x14ac:dyDescent="0.2">
      <c r="D379" s="10"/>
    </row>
    <row r="380" spans="3:33" x14ac:dyDescent="0.2">
      <c r="D380" s="10"/>
    </row>
    <row r="381" spans="3:33" x14ac:dyDescent="0.2">
      <c r="D381" s="10"/>
    </row>
    <row r="382" spans="3:33" x14ac:dyDescent="0.2">
      <c r="D382" s="10"/>
    </row>
    <row r="383" spans="3:33" x14ac:dyDescent="0.2">
      <c r="D383" s="10"/>
    </row>
    <row r="384" spans="3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92">
    <mergeCell ref="C40:G40"/>
    <mergeCell ref="A1:G1"/>
    <mergeCell ref="C2:G2"/>
    <mergeCell ref="C3:G3"/>
    <mergeCell ref="C4:G4"/>
    <mergeCell ref="C12:G12"/>
    <mergeCell ref="C16:G16"/>
    <mergeCell ref="C20:G20"/>
    <mergeCell ref="C24:G24"/>
    <mergeCell ref="C28:G28"/>
    <mergeCell ref="C32:G32"/>
    <mergeCell ref="C36:G36"/>
    <mergeCell ref="C89:G89"/>
    <mergeCell ref="C44:G44"/>
    <mergeCell ref="C48:G48"/>
    <mergeCell ref="C52:G52"/>
    <mergeCell ref="C56:G56"/>
    <mergeCell ref="C60:G60"/>
    <mergeCell ref="C64:G64"/>
    <mergeCell ref="C68:G68"/>
    <mergeCell ref="C72:G72"/>
    <mergeCell ref="C76:G76"/>
    <mergeCell ref="C81:G81"/>
    <mergeCell ref="C85:G85"/>
    <mergeCell ref="C136:G136"/>
    <mergeCell ref="C93:G93"/>
    <mergeCell ref="C95:G95"/>
    <mergeCell ref="C100:G100"/>
    <mergeCell ref="C104:G104"/>
    <mergeCell ref="C108:G108"/>
    <mergeCell ref="C112:G112"/>
    <mergeCell ref="C116:G116"/>
    <mergeCell ref="C120:G120"/>
    <mergeCell ref="C124:G124"/>
    <mergeCell ref="C128:G128"/>
    <mergeCell ref="C132:G132"/>
    <mergeCell ref="C184:G184"/>
    <mergeCell ref="C140:G140"/>
    <mergeCell ref="C144:G144"/>
    <mergeCell ref="C148:G148"/>
    <mergeCell ref="C152:G152"/>
    <mergeCell ref="C156:G156"/>
    <mergeCell ref="C160:G160"/>
    <mergeCell ref="C164:G164"/>
    <mergeCell ref="C168:G168"/>
    <mergeCell ref="C172:G172"/>
    <mergeCell ref="C176:G176"/>
    <mergeCell ref="C180:G180"/>
    <mergeCell ref="C233:G233"/>
    <mergeCell ref="C188:G188"/>
    <mergeCell ref="C192:G192"/>
    <mergeCell ref="C196:G196"/>
    <mergeCell ref="C200:G200"/>
    <mergeCell ref="C204:G204"/>
    <mergeCell ref="C208:G208"/>
    <mergeCell ref="C212:G212"/>
    <mergeCell ref="C216:G216"/>
    <mergeCell ref="C220:G220"/>
    <mergeCell ref="C224:G224"/>
    <mergeCell ref="C229:G229"/>
    <mergeCell ref="C281:G281"/>
    <mergeCell ref="C237:G237"/>
    <mergeCell ref="C241:G241"/>
    <mergeCell ref="C246:G246"/>
    <mergeCell ref="C250:G250"/>
    <mergeCell ref="C254:G254"/>
    <mergeCell ref="C258:G258"/>
    <mergeCell ref="C260:G260"/>
    <mergeCell ref="C265:G265"/>
    <mergeCell ref="C269:G269"/>
    <mergeCell ref="C273:G273"/>
    <mergeCell ref="C277:G277"/>
    <mergeCell ref="C331:G331"/>
    <mergeCell ref="C285:G285"/>
    <mergeCell ref="C289:G289"/>
    <mergeCell ref="C293:G293"/>
    <mergeCell ref="C297:G297"/>
    <mergeCell ref="C302:G302"/>
    <mergeCell ref="C306:G306"/>
    <mergeCell ref="C310:G310"/>
    <mergeCell ref="C314:G314"/>
    <mergeCell ref="C319:G319"/>
    <mergeCell ref="C323:G323"/>
    <mergeCell ref="C327:G327"/>
    <mergeCell ref="C362:G362"/>
    <mergeCell ref="C366:G366"/>
    <mergeCell ref="C335:G335"/>
    <mergeCell ref="C337:G337"/>
    <mergeCell ref="C343:G343"/>
    <mergeCell ref="C348:G348"/>
    <mergeCell ref="C352:G352"/>
    <mergeCell ref="C356:G35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53</v>
      </c>
      <c r="C4" s="257" t="s">
        <v>54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165</v>
      </c>
      <c r="C8" s="183" t="s">
        <v>166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1254</v>
      </c>
      <c r="C9" s="184" t="s">
        <v>1255</v>
      </c>
      <c r="D9" s="175" t="s">
        <v>376</v>
      </c>
      <c r="E9" s="176">
        <v>24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1256</v>
      </c>
      <c r="C11" s="184" t="s">
        <v>1257</v>
      </c>
      <c r="D11" s="175" t="s">
        <v>1258</v>
      </c>
      <c r="E11" s="176">
        <v>0.36399999999999999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1259</v>
      </c>
      <c r="C13" s="184" t="s">
        <v>1260</v>
      </c>
      <c r="D13" s="175" t="s">
        <v>376</v>
      </c>
      <c r="E13" s="176">
        <v>8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387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1261</v>
      </c>
      <c r="C15" s="184" t="s">
        <v>1262</v>
      </c>
      <c r="D15" s="175" t="s">
        <v>1216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501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1263</v>
      </c>
      <c r="C17" s="184" t="s">
        <v>1264</v>
      </c>
      <c r="D17" s="175" t="s">
        <v>376</v>
      </c>
      <c r="E17" s="176">
        <v>16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387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501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3" t="s">
        <v>318</v>
      </c>
      <c r="B19" s="164" t="s">
        <v>185</v>
      </c>
      <c r="C19" s="183" t="s">
        <v>186</v>
      </c>
      <c r="D19" s="165"/>
      <c r="E19" s="166"/>
      <c r="F19" s="167"/>
      <c r="G19" s="167">
        <f>SUMIF(AG20:AG39,"&lt;&gt;NOR",G20:G39)</f>
        <v>0</v>
      </c>
      <c r="H19" s="167"/>
      <c r="I19" s="167">
        <f>SUM(I20:I39)</f>
        <v>0</v>
      </c>
      <c r="J19" s="167"/>
      <c r="K19" s="167">
        <f>SUM(K20:K39)</f>
        <v>0</v>
      </c>
      <c r="L19" s="167"/>
      <c r="M19" s="167">
        <f>SUM(M20:M39)</f>
        <v>0</v>
      </c>
      <c r="N19" s="166"/>
      <c r="O19" s="166">
        <f>SUM(O20:O39)</f>
        <v>0.02</v>
      </c>
      <c r="P19" s="166"/>
      <c r="Q19" s="166">
        <f>SUM(Q20:Q39)</f>
        <v>0.03</v>
      </c>
      <c r="R19" s="167"/>
      <c r="S19" s="167"/>
      <c r="T19" s="168"/>
      <c r="U19" s="162"/>
      <c r="V19" s="162">
        <f>SUM(V20:V39)</f>
        <v>0</v>
      </c>
      <c r="W19" s="162"/>
      <c r="X19" s="162"/>
      <c r="AG19" t="s">
        <v>319</v>
      </c>
    </row>
    <row r="20" spans="1:60" outlineLevel="1" x14ac:dyDescent="0.2">
      <c r="A20" s="173">
        <v>6</v>
      </c>
      <c r="B20" s="174" t="s">
        <v>1265</v>
      </c>
      <c r="C20" s="184" t="s">
        <v>1266</v>
      </c>
      <c r="D20" s="175" t="s">
        <v>476</v>
      </c>
      <c r="E20" s="176">
        <v>11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2.0000000000000002E-5</v>
      </c>
      <c r="O20" s="176">
        <f>ROUND(E20*N20,2)</f>
        <v>0</v>
      </c>
      <c r="P20" s="176">
        <v>1E-3</v>
      </c>
      <c r="Q20" s="176">
        <f>ROUND(E20*P20,2)</f>
        <v>0.01</v>
      </c>
      <c r="R20" s="178"/>
      <c r="S20" s="178" t="s">
        <v>344</v>
      </c>
      <c r="T20" s="179" t="s">
        <v>324</v>
      </c>
      <c r="U20" s="158">
        <v>0</v>
      </c>
      <c r="V20" s="158">
        <f>ROUND(E20*U20,2)</f>
        <v>0</v>
      </c>
      <c r="W20" s="158"/>
      <c r="X20" s="158" t="s">
        <v>387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7</v>
      </c>
      <c r="B22" s="174" t="s">
        <v>1267</v>
      </c>
      <c r="C22" s="184" t="s">
        <v>1268</v>
      </c>
      <c r="D22" s="175" t="s">
        <v>476</v>
      </c>
      <c r="E22" s="176">
        <v>7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2.0000000000000002E-5</v>
      </c>
      <c r="O22" s="176">
        <f>ROUND(E22*N22,2)</f>
        <v>0</v>
      </c>
      <c r="P22" s="176">
        <v>3.2000000000000002E-3</v>
      </c>
      <c r="Q22" s="176">
        <f>ROUND(E22*P22,2)</f>
        <v>0.02</v>
      </c>
      <c r="R22" s="178"/>
      <c r="S22" s="178" t="s">
        <v>344</v>
      </c>
      <c r="T22" s="179" t="s">
        <v>324</v>
      </c>
      <c r="U22" s="158">
        <v>0</v>
      </c>
      <c r="V22" s="158">
        <f>ROUND(E22*U22,2)</f>
        <v>0</v>
      </c>
      <c r="W22" s="158"/>
      <c r="X22" s="158" t="s">
        <v>387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8</v>
      </c>
      <c r="B24" s="174" t="s">
        <v>1269</v>
      </c>
      <c r="C24" s="184" t="s">
        <v>1270</v>
      </c>
      <c r="D24" s="175" t="s">
        <v>476</v>
      </c>
      <c r="E24" s="176">
        <v>8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1.0499999999999999E-3</v>
      </c>
      <c r="O24" s="176">
        <f>ROUND(E24*N24,2)</f>
        <v>0.01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/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329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9</v>
      </c>
      <c r="B26" s="174" t="s">
        <v>1271</v>
      </c>
      <c r="C26" s="184" t="s">
        <v>1272</v>
      </c>
      <c r="D26" s="175" t="s">
        <v>476</v>
      </c>
      <c r="E26" s="176">
        <v>4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1.48E-3</v>
      </c>
      <c r="O26" s="176">
        <f>ROUND(E26*N26,2)</f>
        <v>0.01</v>
      </c>
      <c r="P26" s="176">
        <v>0</v>
      </c>
      <c r="Q26" s="176">
        <f>ROUND(E26*P26,2)</f>
        <v>0</v>
      </c>
      <c r="R26" s="178"/>
      <c r="S26" s="178" t="s">
        <v>344</v>
      </c>
      <c r="T26" s="179" t="s">
        <v>324</v>
      </c>
      <c r="U26" s="158">
        <v>0</v>
      </c>
      <c r="V26" s="158">
        <f>ROUND(E26*U26,2)</f>
        <v>0</v>
      </c>
      <c r="W26" s="158"/>
      <c r="X26" s="158" t="s">
        <v>387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547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10</v>
      </c>
      <c r="B28" s="174" t="s">
        <v>1273</v>
      </c>
      <c r="C28" s="184" t="s">
        <v>1274</v>
      </c>
      <c r="D28" s="175" t="s">
        <v>476</v>
      </c>
      <c r="E28" s="176">
        <v>12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344</v>
      </c>
      <c r="T28" s="179" t="s">
        <v>324</v>
      </c>
      <c r="U28" s="158">
        <v>0</v>
      </c>
      <c r="V28" s="158">
        <f>ROUND(E28*U28,2)</f>
        <v>0</v>
      </c>
      <c r="W28" s="158"/>
      <c r="X28" s="158" t="s">
        <v>387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11</v>
      </c>
      <c r="B30" s="174" t="s">
        <v>1275</v>
      </c>
      <c r="C30" s="184" t="s">
        <v>1276</v>
      </c>
      <c r="D30" s="175" t="s">
        <v>411</v>
      </c>
      <c r="E30" s="176">
        <v>2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387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12</v>
      </c>
      <c r="B32" s="174" t="s">
        <v>1277</v>
      </c>
      <c r="C32" s="184" t="s">
        <v>1278</v>
      </c>
      <c r="D32" s="175" t="s">
        <v>411</v>
      </c>
      <c r="E32" s="176">
        <v>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344</v>
      </c>
      <c r="T32" s="179" t="s">
        <v>324</v>
      </c>
      <c r="U32" s="158">
        <v>0</v>
      </c>
      <c r="V32" s="158">
        <f>ROUND(E32*U32,2)</f>
        <v>0</v>
      </c>
      <c r="W32" s="158"/>
      <c r="X32" s="158" t="s">
        <v>387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13</v>
      </c>
      <c r="B34" s="174" t="s">
        <v>1279</v>
      </c>
      <c r="C34" s="184" t="s">
        <v>1280</v>
      </c>
      <c r="D34" s="175" t="s">
        <v>411</v>
      </c>
      <c r="E34" s="176">
        <v>18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387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14</v>
      </c>
      <c r="B36" s="174" t="s">
        <v>1281</v>
      </c>
      <c r="C36" s="184" t="s">
        <v>1282</v>
      </c>
      <c r="D36" s="175" t="s">
        <v>411</v>
      </c>
      <c r="E36" s="176">
        <v>26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15</v>
      </c>
      <c r="B38" s="174" t="s">
        <v>1283</v>
      </c>
      <c r="C38" s="184" t="s">
        <v>1284</v>
      </c>
      <c r="D38" s="175" t="s">
        <v>0</v>
      </c>
      <c r="E38" s="176">
        <v>426.80399999999997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344</v>
      </c>
      <c r="T38" s="179" t="s">
        <v>324</v>
      </c>
      <c r="U38" s="158">
        <v>0</v>
      </c>
      <c r="V38" s="158">
        <f>ROUND(E38*U38,2)</f>
        <v>0</v>
      </c>
      <c r="W38" s="158"/>
      <c r="X38" s="158" t="s">
        <v>387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318</v>
      </c>
      <c r="B40" s="164" t="s">
        <v>187</v>
      </c>
      <c r="C40" s="183" t="s">
        <v>188</v>
      </c>
      <c r="D40" s="165"/>
      <c r="E40" s="166"/>
      <c r="F40" s="167"/>
      <c r="G40" s="167">
        <f>SUMIF(AG41:AG62,"&lt;&gt;NOR",G41:G62)</f>
        <v>0</v>
      </c>
      <c r="H40" s="167"/>
      <c r="I40" s="167">
        <f>SUM(I41:I62)</f>
        <v>0</v>
      </c>
      <c r="J40" s="167"/>
      <c r="K40" s="167">
        <f>SUM(K41:K62)</f>
        <v>0</v>
      </c>
      <c r="L40" s="167"/>
      <c r="M40" s="167">
        <f>SUM(M41:M62)</f>
        <v>0</v>
      </c>
      <c r="N40" s="166"/>
      <c r="O40" s="166">
        <f>SUM(O41:O62)</f>
        <v>0</v>
      </c>
      <c r="P40" s="166"/>
      <c r="Q40" s="166">
        <f>SUM(Q41:Q62)</f>
        <v>0.01</v>
      </c>
      <c r="R40" s="167"/>
      <c r="S40" s="167"/>
      <c r="T40" s="168"/>
      <c r="U40" s="162"/>
      <c r="V40" s="162">
        <f>SUM(V41:V62)</f>
        <v>0</v>
      </c>
      <c r="W40" s="162"/>
      <c r="X40" s="162"/>
      <c r="AG40" t="s">
        <v>319</v>
      </c>
    </row>
    <row r="41" spans="1:60" outlineLevel="1" x14ac:dyDescent="0.2">
      <c r="A41" s="173">
        <v>16</v>
      </c>
      <c r="B41" s="174" t="s">
        <v>1285</v>
      </c>
      <c r="C41" s="184" t="s">
        <v>1286</v>
      </c>
      <c r="D41" s="175" t="s">
        <v>411</v>
      </c>
      <c r="E41" s="176">
        <v>7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4.0000000000000003E-5</v>
      </c>
      <c r="O41" s="176">
        <f>ROUND(E41*N41,2)</f>
        <v>0</v>
      </c>
      <c r="P41" s="176">
        <v>4.4999999999999999E-4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547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17</v>
      </c>
      <c r="B43" s="174" t="s">
        <v>1287</v>
      </c>
      <c r="C43" s="184" t="s">
        <v>1288</v>
      </c>
      <c r="D43" s="175" t="s">
        <v>411</v>
      </c>
      <c r="E43" s="176">
        <v>14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9.0000000000000006E-5</v>
      </c>
      <c r="O43" s="176">
        <f>ROUND(E43*N43,2)</f>
        <v>0</v>
      </c>
      <c r="P43" s="176">
        <v>4.4999999999999999E-4</v>
      </c>
      <c r="Q43" s="176">
        <f>ROUND(E43*P43,2)</f>
        <v>0.01</v>
      </c>
      <c r="R43" s="178"/>
      <c r="S43" s="178" t="s">
        <v>344</v>
      </c>
      <c r="T43" s="179" t="s">
        <v>324</v>
      </c>
      <c r="U43" s="158">
        <v>0</v>
      </c>
      <c r="V43" s="158">
        <f>ROUND(E43*U43,2)</f>
        <v>0</v>
      </c>
      <c r="W43" s="158"/>
      <c r="X43" s="158" t="s">
        <v>387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547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18</v>
      </c>
      <c r="B45" s="174" t="s">
        <v>1289</v>
      </c>
      <c r="C45" s="184" t="s">
        <v>1290</v>
      </c>
      <c r="D45" s="175" t="s">
        <v>411</v>
      </c>
      <c r="E45" s="176">
        <v>12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6.0000000000000002E-5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547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329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19</v>
      </c>
      <c r="B47" s="174" t="s">
        <v>1291</v>
      </c>
      <c r="C47" s="184" t="s">
        <v>1292</v>
      </c>
      <c r="D47" s="175" t="s">
        <v>411</v>
      </c>
      <c r="E47" s="176">
        <v>2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8.0000000000000007E-5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344</v>
      </c>
      <c r="T47" s="179" t="s">
        <v>324</v>
      </c>
      <c r="U47" s="158">
        <v>0</v>
      </c>
      <c r="V47" s="158">
        <f>ROUND(E47*U47,2)</f>
        <v>0</v>
      </c>
      <c r="W47" s="158"/>
      <c r="X47" s="158" t="s">
        <v>387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547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20</v>
      </c>
      <c r="B49" s="174" t="s">
        <v>1293</v>
      </c>
      <c r="C49" s="184" t="s">
        <v>1294</v>
      </c>
      <c r="D49" s="175" t="s">
        <v>411</v>
      </c>
      <c r="E49" s="176">
        <v>7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387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547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329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21</v>
      </c>
      <c r="B51" s="174" t="s">
        <v>1295</v>
      </c>
      <c r="C51" s="184" t="s">
        <v>1296</v>
      </c>
      <c r="D51" s="175" t="s">
        <v>0</v>
      </c>
      <c r="E51" s="176">
        <v>146.328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344</v>
      </c>
      <c r="T51" s="179" t="s">
        <v>324</v>
      </c>
      <c r="U51" s="158">
        <v>0</v>
      </c>
      <c r="V51" s="158">
        <f>ROUND(E51*U51,2)</f>
        <v>0</v>
      </c>
      <c r="W51" s="158"/>
      <c r="X51" s="158" t="s">
        <v>387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547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22</v>
      </c>
      <c r="B53" s="174" t="s">
        <v>1297</v>
      </c>
      <c r="C53" s="184" t="s">
        <v>1298</v>
      </c>
      <c r="D53" s="175" t="s">
        <v>411</v>
      </c>
      <c r="E53" s="176">
        <v>6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344</v>
      </c>
      <c r="T53" s="179" t="s">
        <v>324</v>
      </c>
      <c r="U53" s="158">
        <v>0</v>
      </c>
      <c r="V53" s="158">
        <f>ROUND(E53*U53,2)</f>
        <v>0</v>
      </c>
      <c r="W53" s="158"/>
      <c r="X53" s="158" t="s">
        <v>817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1038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329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23</v>
      </c>
      <c r="B55" s="174" t="s">
        <v>1299</v>
      </c>
      <c r="C55" s="184" t="s">
        <v>1300</v>
      </c>
      <c r="D55" s="175" t="s">
        <v>411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344</v>
      </c>
      <c r="T55" s="179" t="s">
        <v>324</v>
      </c>
      <c r="U55" s="158">
        <v>0</v>
      </c>
      <c r="V55" s="158">
        <f>ROUND(E55*U55,2)</f>
        <v>0</v>
      </c>
      <c r="W55" s="158"/>
      <c r="X55" s="158" t="s">
        <v>817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1038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24</v>
      </c>
      <c r="B57" s="174" t="s">
        <v>1301</v>
      </c>
      <c r="C57" s="184" t="s">
        <v>1302</v>
      </c>
      <c r="D57" s="175" t="s">
        <v>411</v>
      </c>
      <c r="E57" s="176">
        <v>6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817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1038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9"/>
      <c r="D58" s="250"/>
      <c r="E58" s="250"/>
      <c r="F58" s="250"/>
      <c r="G58" s="250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25</v>
      </c>
      <c r="B59" s="174" t="s">
        <v>1303</v>
      </c>
      <c r="C59" s="184" t="s">
        <v>1304</v>
      </c>
      <c r="D59" s="175" t="s">
        <v>411</v>
      </c>
      <c r="E59" s="176">
        <v>1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344</v>
      </c>
      <c r="T59" s="179" t="s">
        <v>324</v>
      </c>
      <c r="U59" s="158">
        <v>0</v>
      </c>
      <c r="V59" s="158">
        <f>ROUND(E59*U59,2)</f>
        <v>0</v>
      </c>
      <c r="W59" s="158"/>
      <c r="X59" s="158" t="s">
        <v>817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1038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26</v>
      </c>
      <c r="B61" s="174" t="s">
        <v>1305</v>
      </c>
      <c r="C61" s="184" t="s">
        <v>1306</v>
      </c>
      <c r="D61" s="175" t="s">
        <v>411</v>
      </c>
      <c r="E61" s="176">
        <v>7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817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1038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3" t="s">
        <v>318</v>
      </c>
      <c r="B63" s="164" t="s">
        <v>189</v>
      </c>
      <c r="C63" s="183" t="s">
        <v>190</v>
      </c>
      <c r="D63" s="165"/>
      <c r="E63" s="166"/>
      <c r="F63" s="167"/>
      <c r="G63" s="167">
        <f>SUMIF(AG64:AG91,"&lt;&gt;NOR",G64:G91)</f>
        <v>0</v>
      </c>
      <c r="H63" s="167"/>
      <c r="I63" s="167">
        <f>SUM(I64:I91)</f>
        <v>0</v>
      </c>
      <c r="J63" s="167"/>
      <c r="K63" s="167">
        <f>SUM(K64:K91)</f>
        <v>0</v>
      </c>
      <c r="L63" s="167"/>
      <c r="M63" s="167">
        <f>SUM(M64:M91)</f>
        <v>0</v>
      </c>
      <c r="N63" s="166"/>
      <c r="O63" s="166">
        <f>SUM(O64:O91)</f>
        <v>0.01</v>
      </c>
      <c r="P63" s="166"/>
      <c r="Q63" s="166">
        <f>SUM(Q64:Q91)</f>
        <v>0.32</v>
      </c>
      <c r="R63" s="167"/>
      <c r="S63" s="167"/>
      <c r="T63" s="168"/>
      <c r="U63" s="162"/>
      <c r="V63" s="162">
        <f>SUM(V64:V91)</f>
        <v>0</v>
      </c>
      <c r="W63" s="162"/>
      <c r="X63" s="162"/>
      <c r="AG63" t="s">
        <v>319</v>
      </c>
    </row>
    <row r="64" spans="1:60" outlineLevel="1" x14ac:dyDescent="0.2">
      <c r="A64" s="173">
        <v>27</v>
      </c>
      <c r="B64" s="174" t="s">
        <v>1307</v>
      </c>
      <c r="C64" s="184" t="s">
        <v>1308</v>
      </c>
      <c r="D64" s="175" t="s">
        <v>411</v>
      </c>
      <c r="E64" s="176">
        <v>7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344</v>
      </c>
      <c r="T64" s="179" t="s">
        <v>324</v>
      </c>
      <c r="U64" s="158">
        <v>0</v>
      </c>
      <c r="V64" s="158">
        <f>ROUND(E64*U64,2)</f>
        <v>0</v>
      </c>
      <c r="W64" s="158"/>
      <c r="X64" s="158" t="s">
        <v>387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547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28</v>
      </c>
      <c r="B66" s="174" t="s">
        <v>1309</v>
      </c>
      <c r="C66" s="184" t="s">
        <v>1310</v>
      </c>
      <c r="D66" s="175" t="s">
        <v>411</v>
      </c>
      <c r="E66" s="176">
        <v>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6.9999999999999994E-5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344</v>
      </c>
      <c r="T66" s="179" t="s">
        <v>324</v>
      </c>
      <c r="U66" s="158">
        <v>0</v>
      </c>
      <c r="V66" s="158">
        <f>ROUND(E66*U66,2)</f>
        <v>0</v>
      </c>
      <c r="W66" s="158"/>
      <c r="X66" s="158" t="s">
        <v>387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547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329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29</v>
      </c>
      <c r="B68" s="174" t="s">
        <v>1311</v>
      </c>
      <c r="C68" s="184" t="s">
        <v>1312</v>
      </c>
      <c r="D68" s="175" t="s">
        <v>411</v>
      </c>
      <c r="E68" s="176">
        <v>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5.0000000000000002E-5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344</v>
      </c>
      <c r="T68" s="179" t="s">
        <v>324</v>
      </c>
      <c r="U68" s="158">
        <v>0</v>
      </c>
      <c r="V68" s="158">
        <f>ROUND(E68*U68,2)</f>
        <v>0</v>
      </c>
      <c r="W68" s="158"/>
      <c r="X68" s="158" t="s">
        <v>387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547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329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30</v>
      </c>
      <c r="B70" s="174" t="s">
        <v>1313</v>
      </c>
      <c r="C70" s="184" t="s">
        <v>1314</v>
      </c>
      <c r="D70" s="175" t="s">
        <v>397</v>
      </c>
      <c r="E70" s="176">
        <v>5.0999999999999996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2.3800000000000002E-2</v>
      </c>
      <c r="Q70" s="176">
        <f>ROUND(E70*P70,2)</f>
        <v>0.12</v>
      </c>
      <c r="R70" s="178"/>
      <c r="S70" s="178" t="s">
        <v>344</v>
      </c>
      <c r="T70" s="179" t="s">
        <v>324</v>
      </c>
      <c r="U70" s="158">
        <v>0</v>
      </c>
      <c r="V70" s="158">
        <f>ROUND(E70*U70,2)</f>
        <v>0</v>
      </c>
      <c r="W70" s="158"/>
      <c r="X70" s="158" t="s">
        <v>387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547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329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31</v>
      </c>
      <c r="B72" s="174" t="s">
        <v>1315</v>
      </c>
      <c r="C72" s="184" t="s">
        <v>1316</v>
      </c>
      <c r="D72" s="175" t="s">
        <v>397</v>
      </c>
      <c r="E72" s="176">
        <v>5.0999999999999996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1.39E-3</v>
      </c>
      <c r="O72" s="176">
        <f>ROUND(E72*N72,2)</f>
        <v>0.01</v>
      </c>
      <c r="P72" s="176">
        <v>0</v>
      </c>
      <c r="Q72" s="176">
        <f>ROUND(E72*P72,2)</f>
        <v>0</v>
      </c>
      <c r="R72" s="178"/>
      <c r="S72" s="178" t="s">
        <v>344</v>
      </c>
      <c r="T72" s="179" t="s">
        <v>324</v>
      </c>
      <c r="U72" s="158">
        <v>0</v>
      </c>
      <c r="V72" s="158">
        <f>ROUND(E72*U72,2)</f>
        <v>0</v>
      </c>
      <c r="W72" s="158"/>
      <c r="X72" s="158" t="s">
        <v>387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547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32</v>
      </c>
      <c r="B74" s="174" t="s">
        <v>1317</v>
      </c>
      <c r="C74" s="184" t="s">
        <v>1318</v>
      </c>
      <c r="D74" s="175" t="s">
        <v>411</v>
      </c>
      <c r="E74" s="176">
        <v>8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8.0000000000000007E-5</v>
      </c>
      <c r="O74" s="176">
        <f>ROUND(E74*N74,2)</f>
        <v>0</v>
      </c>
      <c r="P74" s="176">
        <v>2.4930000000000001E-2</v>
      </c>
      <c r="Q74" s="176">
        <f>ROUND(E74*P74,2)</f>
        <v>0.2</v>
      </c>
      <c r="R74" s="178"/>
      <c r="S74" s="178" t="s">
        <v>344</v>
      </c>
      <c r="T74" s="179" t="s">
        <v>324</v>
      </c>
      <c r="U74" s="158">
        <v>0</v>
      </c>
      <c r="V74" s="158">
        <f>ROUND(E74*U74,2)</f>
        <v>0</v>
      </c>
      <c r="W74" s="158"/>
      <c r="X74" s="158" t="s">
        <v>387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547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329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33</v>
      </c>
      <c r="B76" s="174" t="s">
        <v>1319</v>
      </c>
      <c r="C76" s="184" t="s">
        <v>1320</v>
      </c>
      <c r="D76" s="175" t="s">
        <v>411</v>
      </c>
      <c r="E76" s="176">
        <v>6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344</v>
      </c>
      <c r="T76" s="179" t="s">
        <v>324</v>
      </c>
      <c r="U76" s="158">
        <v>0</v>
      </c>
      <c r="V76" s="158">
        <f>ROUND(E76*U76,2)</f>
        <v>0</v>
      </c>
      <c r="W76" s="158"/>
      <c r="X76" s="158" t="s">
        <v>387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547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329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34</v>
      </c>
      <c r="B78" s="174" t="s">
        <v>1321</v>
      </c>
      <c r="C78" s="184" t="s">
        <v>1322</v>
      </c>
      <c r="D78" s="175" t="s">
        <v>411</v>
      </c>
      <c r="E78" s="176">
        <v>6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344</v>
      </c>
      <c r="T78" s="179" t="s">
        <v>324</v>
      </c>
      <c r="U78" s="158">
        <v>0</v>
      </c>
      <c r="V78" s="158">
        <f>ROUND(E78*U78,2)</f>
        <v>0</v>
      </c>
      <c r="W78" s="158"/>
      <c r="X78" s="158" t="s">
        <v>387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547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35</v>
      </c>
      <c r="B80" s="174" t="s">
        <v>1323</v>
      </c>
      <c r="C80" s="184" t="s">
        <v>1324</v>
      </c>
      <c r="D80" s="175" t="s">
        <v>397</v>
      </c>
      <c r="E80" s="176">
        <v>5.0999999999999996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344</v>
      </c>
      <c r="T80" s="179" t="s">
        <v>324</v>
      </c>
      <c r="U80" s="158">
        <v>0</v>
      </c>
      <c r="V80" s="158">
        <f>ROUND(E80*U80,2)</f>
        <v>0</v>
      </c>
      <c r="W80" s="158"/>
      <c r="X80" s="158" t="s">
        <v>387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547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9"/>
      <c r="D81" s="250"/>
      <c r="E81" s="250"/>
      <c r="F81" s="250"/>
      <c r="G81" s="25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329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36</v>
      </c>
      <c r="B82" s="174" t="s">
        <v>1325</v>
      </c>
      <c r="C82" s="184" t="s">
        <v>1326</v>
      </c>
      <c r="D82" s="175" t="s">
        <v>397</v>
      </c>
      <c r="E82" s="176">
        <v>5.0999999999999996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344</v>
      </c>
      <c r="T82" s="179" t="s">
        <v>324</v>
      </c>
      <c r="U82" s="158">
        <v>0</v>
      </c>
      <c r="V82" s="158">
        <f>ROUND(E82*U82,2)</f>
        <v>0</v>
      </c>
      <c r="W82" s="158"/>
      <c r="X82" s="158" t="s">
        <v>387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547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329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37</v>
      </c>
      <c r="B84" s="174" t="s">
        <v>1327</v>
      </c>
      <c r="C84" s="184" t="s">
        <v>1328</v>
      </c>
      <c r="D84" s="175" t="s">
        <v>411</v>
      </c>
      <c r="E84" s="176">
        <v>7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344</v>
      </c>
      <c r="T84" s="179" t="s">
        <v>324</v>
      </c>
      <c r="U84" s="158">
        <v>0</v>
      </c>
      <c r="V84" s="158">
        <f>ROUND(E84*U84,2)</f>
        <v>0</v>
      </c>
      <c r="W84" s="158"/>
      <c r="X84" s="158" t="s">
        <v>387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547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38</v>
      </c>
      <c r="B86" s="174" t="s">
        <v>1329</v>
      </c>
      <c r="C86" s="184" t="s">
        <v>1330</v>
      </c>
      <c r="D86" s="175" t="s">
        <v>0</v>
      </c>
      <c r="E86" s="176">
        <v>713.71199999999999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344</v>
      </c>
      <c r="T86" s="179" t="s">
        <v>324</v>
      </c>
      <c r="U86" s="158">
        <v>0</v>
      </c>
      <c r="V86" s="158">
        <f>ROUND(E86*U86,2)</f>
        <v>0</v>
      </c>
      <c r="W86" s="158"/>
      <c r="X86" s="158" t="s">
        <v>387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547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329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3">
        <v>39</v>
      </c>
      <c r="B88" s="174" t="s">
        <v>1331</v>
      </c>
      <c r="C88" s="184" t="s">
        <v>1332</v>
      </c>
      <c r="D88" s="175" t="s">
        <v>411</v>
      </c>
      <c r="E88" s="176">
        <v>4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344</v>
      </c>
      <c r="T88" s="179" t="s">
        <v>324</v>
      </c>
      <c r="U88" s="158">
        <v>0</v>
      </c>
      <c r="V88" s="158">
        <f>ROUND(E88*U88,2)</f>
        <v>0</v>
      </c>
      <c r="W88" s="158"/>
      <c r="X88" s="158" t="s">
        <v>817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1038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9"/>
      <c r="D89" s="250"/>
      <c r="E89" s="250"/>
      <c r="F89" s="250"/>
      <c r="G89" s="250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329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40</v>
      </c>
      <c r="B90" s="174" t="s">
        <v>1333</v>
      </c>
      <c r="C90" s="184" t="s">
        <v>1334</v>
      </c>
      <c r="D90" s="175" t="s">
        <v>411</v>
      </c>
      <c r="E90" s="176">
        <v>2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344</v>
      </c>
      <c r="T90" s="179" t="s">
        <v>324</v>
      </c>
      <c r="U90" s="158">
        <v>0</v>
      </c>
      <c r="V90" s="158">
        <f>ROUND(E90*U90,2)</f>
        <v>0</v>
      </c>
      <c r="W90" s="158"/>
      <c r="X90" s="158" t="s">
        <v>817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1038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9"/>
      <c r="D91" s="250"/>
      <c r="E91" s="250"/>
      <c r="F91" s="250"/>
      <c r="G91" s="250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329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3" t="s">
        <v>318</v>
      </c>
      <c r="B92" s="164" t="s">
        <v>197</v>
      </c>
      <c r="C92" s="183" t="s">
        <v>199</v>
      </c>
      <c r="D92" s="165"/>
      <c r="E92" s="166"/>
      <c r="F92" s="167"/>
      <c r="G92" s="167">
        <f>SUMIF(AG93:AG98,"&lt;&gt;NOR",G93:G98)</f>
        <v>0</v>
      </c>
      <c r="H92" s="167"/>
      <c r="I92" s="167">
        <f>SUM(I93:I98)</f>
        <v>0</v>
      </c>
      <c r="J92" s="167"/>
      <c r="K92" s="167">
        <f>SUM(K93:K98)</f>
        <v>0</v>
      </c>
      <c r="L92" s="167"/>
      <c r="M92" s="167">
        <f>SUM(M93:M98)</f>
        <v>0</v>
      </c>
      <c r="N92" s="166"/>
      <c r="O92" s="166">
        <f>SUM(O93:O98)</f>
        <v>0</v>
      </c>
      <c r="P92" s="166"/>
      <c r="Q92" s="166">
        <f>SUM(Q93:Q98)</f>
        <v>0</v>
      </c>
      <c r="R92" s="167"/>
      <c r="S92" s="167"/>
      <c r="T92" s="168"/>
      <c r="U92" s="162"/>
      <c r="V92" s="162">
        <f>SUM(V93:V98)</f>
        <v>0</v>
      </c>
      <c r="W92" s="162"/>
      <c r="X92" s="162"/>
      <c r="AG92" t="s">
        <v>319</v>
      </c>
    </row>
    <row r="93" spans="1:60" outlineLevel="1" x14ac:dyDescent="0.2">
      <c r="A93" s="173">
        <v>41</v>
      </c>
      <c r="B93" s="174" t="s">
        <v>1335</v>
      </c>
      <c r="C93" s="184" t="s">
        <v>1336</v>
      </c>
      <c r="D93" s="175" t="s">
        <v>827</v>
      </c>
      <c r="E93" s="176">
        <v>5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6.9999999999999994E-5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344</v>
      </c>
      <c r="T93" s="179" t="s">
        <v>324</v>
      </c>
      <c r="U93" s="158">
        <v>0</v>
      </c>
      <c r="V93" s="158">
        <f>ROUND(E93*U93,2)</f>
        <v>0</v>
      </c>
      <c r="W93" s="158"/>
      <c r="X93" s="158" t="s">
        <v>387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547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329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42</v>
      </c>
      <c r="B95" s="174" t="s">
        <v>1337</v>
      </c>
      <c r="C95" s="184" t="s">
        <v>1338</v>
      </c>
      <c r="D95" s="175" t="s">
        <v>0</v>
      </c>
      <c r="E95" s="176">
        <v>9.65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344</v>
      </c>
      <c r="T95" s="179" t="s">
        <v>324</v>
      </c>
      <c r="U95" s="158">
        <v>0</v>
      </c>
      <c r="V95" s="158">
        <f>ROUND(E95*U95,2)</f>
        <v>0</v>
      </c>
      <c r="W95" s="158"/>
      <c r="X95" s="158" t="s">
        <v>387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547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329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43</v>
      </c>
      <c r="B97" s="174" t="s">
        <v>1339</v>
      </c>
      <c r="C97" s="184" t="s">
        <v>1340</v>
      </c>
      <c r="D97" s="175" t="s">
        <v>827</v>
      </c>
      <c r="E97" s="176">
        <v>5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344</v>
      </c>
      <c r="T97" s="179" t="s">
        <v>324</v>
      </c>
      <c r="U97" s="158">
        <v>0</v>
      </c>
      <c r="V97" s="158">
        <f>ROUND(E97*U97,2)</f>
        <v>0</v>
      </c>
      <c r="W97" s="158"/>
      <c r="X97" s="158" t="s">
        <v>817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1038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329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3" t="s">
        <v>318</v>
      </c>
      <c r="B99" s="164" t="s">
        <v>210</v>
      </c>
      <c r="C99" s="183" t="s">
        <v>211</v>
      </c>
      <c r="D99" s="165"/>
      <c r="E99" s="166"/>
      <c r="F99" s="167"/>
      <c r="G99" s="167">
        <f>SUMIF(AG100:AG113,"&lt;&gt;NOR",G100:G113)</f>
        <v>0</v>
      </c>
      <c r="H99" s="167"/>
      <c r="I99" s="167">
        <f>SUM(I100:I113)</f>
        <v>0</v>
      </c>
      <c r="J99" s="167"/>
      <c r="K99" s="167">
        <f>SUM(K100:K113)</f>
        <v>0</v>
      </c>
      <c r="L99" s="167"/>
      <c r="M99" s="167">
        <f>SUM(M100:M113)</f>
        <v>0</v>
      </c>
      <c r="N99" s="166"/>
      <c r="O99" s="166">
        <f>SUM(O100:O113)</f>
        <v>0</v>
      </c>
      <c r="P99" s="166"/>
      <c r="Q99" s="166">
        <f>SUM(Q100:Q113)</f>
        <v>0</v>
      </c>
      <c r="R99" s="167"/>
      <c r="S99" s="167"/>
      <c r="T99" s="168"/>
      <c r="U99" s="162"/>
      <c r="V99" s="162">
        <f>SUM(V100:V113)</f>
        <v>0</v>
      </c>
      <c r="W99" s="162"/>
      <c r="X99" s="162"/>
      <c r="AG99" t="s">
        <v>319</v>
      </c>
    </row>
    <row r="100" spans="1:60" outlineLevel="1" x14ac:dyDescent="0.2">
      <c r="A100" s="173">
        <v>44</v>
      </c>
      <c r="B100" s="174" t="s">
        <v>1341</v>
      </c>
      <c r="C100" s="184" t="s">
        <v>1342</v>
      </c>
      <c r="D100" s="175" t="s">
        <v>397</v>
      </c>
      <c r="E100" s="176">
        <v>5.0999999999999996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9.0000000000000006E-5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344</v>
      </c>
      <c r="T100" s="179" t="s">
        <v>324</v>
      </c>
      <c r="U100" s="158">
        <v>0</v>
      </c>
      <c r="V100" s="158">
        <f>ROUND(E100*U100,2)</f>
        <v>0</v>
      </c>
      <c r="W100" s="158"/>
      <c r="X100" s="158" t="s">
        <v>387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547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9"/>
      <c r="D101" s="250"/>
      <c r="E101" s="250"/>
      <c r="F101" s="250"/>
      <c r="G101" s="25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329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3">
        <v>45</v>
      </c>
      <c r="B102" s="174" t="s">
        <v>1343</v>
      </c>
      <c r="C102" s="184" t="s">
        <v>1344</v>
      </c>
      <c r="D102" s="175" t="s">
        <v>397</v>
      </c>
      <c r="E102" s="176">
        <v>5.0999999999999996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2.3000000000000001E-4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344</v>
      </c>
      <c r="T102" s="179" t="s">
        <v>324</v>
      </c>
      <c r="U102" s="158">
        <v>0</v>
      </c>
      <c r="V102" s="158">
        <f>ROUND(E102*U102,2)</f>
        <v>0</v>
      </c>
      <c r="W102" s="158"/>
      <c r="X102" s="158" t="s">
        <v>387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547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9"/>
      <c r="D103" s="250"/>
      <c r="E103" s="250"/>
      <c r="F103" s="250"/>
      <c r="G103" s="25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329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46</v>
      </c>
      <c r="B104" s="174" t="s">
        <v>1345</v>
      </c>
      <c r="C104" s="184" t="s">
        <v>1346</v>
      </c>
      <c r="D104" s="175" t="s">
        <v>397</v>
      </c>
      <c r="E104" s="176">
        <v>5.0999999999999996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8"/>
      <c r="S104" s="178" t="s">
        <v>344</v>
      </c>
      <c r="T104" s="179" t="s">
        <v>324</v>
      </c>
      <c r="U104" s="158">
        <v>0</v>
      </c>
      <c r="V104" s="158">
        <f>ROUND(E104*U104,2)</f>
        <v>0</v>
      </c>
      <c r="W104" s="158"/>
      <c r="X104" s="158" t="s">
        <v>387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547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9"/>
      <c r="D105" s="250"/>
      <c r="E105" s="250"/>
      <c r="F105" s="250"/>
      <c r="G105" s="250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329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47</v>
      </c>
      <c r="B106" s="174" t="s">
        <v>1347</v>
      </c>
      <c r="C106" s="184" t="s">
        <v>1348</v>
      </c>
      <c r="D106" s="175" t="s">
        <v>476</v>
      </c>
      <c r="E106" s="176">
        <v>12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2.0000000000000002E-5</v>
      </c>
      <c r="O106" s="176">
        <f>ROUND(E106*N106,2)</f>
        <v>0</v>
      </c>
      <c r="P106" s="176">
        <v>0</v>
      </c>
      <c r="Q106" s="176">
        <f>ROUND(E106*P106,2)</f>
        <v>0</v>
      </c>
      <c r="R106" s="178"/>
      <c r="S106" s="178" t="s">
        <v>344</v>
      </c>
      <c r="T106" s="179" t="s">
        <v>324</v>
      </c>
      <c r="U106" s="158">
        <v>0</v>
      </c>
      <c r="V106" s="158">
        <f>ROUND(E106*U106,2)</f>
        <v>0</v>
      </c>
      <c r="W106" s="158"/>
      <c r="X106" s="158" t="s">
        <v>387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547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9"/>
      <c r="D107" s="250"/>
      <c r="E107" s="250"/>
      <c r="F107" s="250"/>
      <c r="G107" s="250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329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48</v>
      </c>
      <c r="B108" s="174" t="s">
        <v>1349</v>
      </c>
      <c r="C108" s="184" t="s">
        <v>1350</v>
      </c>
      <c r="D108" s="175" t="s">
        <v>476</v>
      </c>
      <c r="E108" s="176">
        <v>12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2.0000000000000002E-5</v>
      </c>
      <c r="O108" s="176">
        <f>ROUND(E108*N108,2)</f>
        <v>0</v>
      </c>
      <c r="P108" s="176">
        <v>0</v>
      </c>
      <c r="Q108" s="176">
        <f>ROUND(E108*P108,2)</f>
        <v>0</v>
      </c>
      <c r="R108" s="178"/>
      <c r="S108" s="178" t="s">
        <v>344</v>
      </c>
      <c r="T108" s="179" t="s">
        <v>324</v>
      </c>
      <c r="U108" s="158">
        <v>0</v>
      </c>
      <c r="V108" s="158">
        <f>ROUND(E108*U108,2)</f>
        <v>0</v>
      </c>
      <c r="W108" s="158"/>
      <c r="X108" s="158" t="s">
        <v>387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547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9"/>
      <c r="D109" s="250"/>
      <c r="E109" s="250"/>
      <c r="F109" s="250"/>
      <c r="G109" s="250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329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49</v>
      </c>
      <c r="B110" s="174" t="s">
        <v>1351</v>
      </c>
      <c r="C110" s="184" t="s">
        <v>1352</v>
      </c>
      <c r="D110" s="175" t="s">
        <v>397</v>
      </c>
      <c r="E110" s="176">
        <v>5.0999999999999996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4.0999999999999999E-4</v>
      </c>
      <c r="O110" s="176">
        <f>ROUND(E110*N110,2)</f>
        <v>0</v>
      </c>
      <c r="P110" s="176">
        <v>0</v>
      </c>
      <c r="Q110" s="176">
        <f>ROUND(E110*P110,2)</f>
        <v>0</v>
      </c>
      <c r="R110" s="178"/>
      <c r="S110" s="178" t="s">
        <v>344</v>
      </c>
      <c r="T110" s="179" t="s">
        <v>324</v>
      </c>
      <c r="U110" s="158">
        <v>0</v>
      </c>
      <c r="V110" s="158">
        <f>ROUND(E110*U110,2)</f>
        <v>0</v>
      </c>
      <c r="W110" s="158"/>
      <c r="X110" s="158" t="s">
        <v>387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547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9"/>
      <c r="D111" s="250"/>
      <c r="E111" s="250"/>
      <c r="F111" s="250"/>
      <c r="G111" s="250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329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50</v>
      </c>
      <c r="B112" s="174" t="s">
        <v>1353</v>
      </c>
      <c r="C112" s="184" t="s">
        <v>1354</v>
      </c>
      <c r="D112" s="175" t="s">
        <v>476</v>
      </c>
      <c r="E112" s="176">
        <v>12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3.0000000000000001E-5</v>
      </c>
      <c r="O112" s="176">
        <f>ROUND(E112*N112,2)</f>
        <v>0</v>
      </c>
      <c r="P112" s="176">
        <v>0</v>
      </c>
      <c r="Q112" s="176">
        <f>ROUND(E112*P112,2)</f>
        <v>0</v>
      </c>
      <c r="R112" s="178"/>
      <c r="S112" s="178" t="s">
        <v>344</v>
      </c>
      <c r="T112" s="179" t="s">
        <v>324</v>
      </c>
      <c r="U112" s="158">
        <v>0</v>
      </c>
      <c r="V112" s="158">
        <f>ROUND(E112*U112,2)</f>
        <v>0</v>
      </c>
      <c r="W112" s="158"/>
      <c r="X112" s="158" t="s">
        <v>387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547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9"/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329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3"/>
      <c r="B114" s="4"/>
      <c r="C114" s="186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305</v>
      </c>
    </row>
    <row r="115" spans="1:60" x14ac:dyDescent="0.2">
      <c r="A115" s="150"/>
      <c r="B115" s="151" t="s">
        <v>29</v>
      </c>
      <c r="C115" s="187"/>
      <c r="D115" s="152"/>
      <c r="E115" s="153"/>
      <c r="F115" s="153"/>
      <c r="G115" s="182">
        <f>G8+G19+G40+G63+G92+G99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384</v>
      </c>
    </row>
    <row r="116" spans="1:60" x14ac:dyDescent="0.2">
      <c r="C116" s="188"/>
      <c r="D116" s="10"/>
      <c r="AG116" t="s">
        <v>385</v>
      </c>
    </row>
    <row r="117" spans="1:60" x14ac:dyDescent="0.2">
      <c r="D117" s="10"/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4">
    <mergeCell ref="C12:G12"/>
    <mergeCell ref="A1:G1"/>
    <mergeCell ref="C2:G2"/>
    <mergeCell ref="C3:G3"/>
    <mergeCell ref="C4:G4"/>
    <mergeCell ref="C10:G10"/>
    <mergeCell ref="C37:G37"/>
    <mergeCell ref="C14:G14"/>
    <mergeCell ref="C16:G16"/>
    <mergeCell ref="C18:G18"/>
    <mergeCell ref="C21:G21"/>
    <mergeCell ref="C23:G23"/>
    <mergeCell ref="C25:G25"/>
    <mergeCell ref="C27:G27"/>
    <mergeCell ref="C29:G29"/>
    <mergeCell ref="C31:G31"/>
    <mergeCell ref="C33:G33"/>
    <mergeCell ref="C35:G35"/>
    <mergeCell ref="C62:G62"/>
    <mergeCell ref="C39:G39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87:G87"/>
    <mergeCell ref="C65:G65"/>
    <mergeCell ref="C67:G67"/>
    <mergeCell ref="C69:G69"/>
    <mergeCell ref="C71:G71"/>
    <mergeCell ref="C73:G73"/>
    <mergeCell ref="C75:G75"/>
    <mergeCell ref="C77:G77"/>
    <mergeCell ref="C79:G79"/>
    <mergeCell ref="C81:G81"/>
    <mergeCell ref="C83:G83"/>
    <mergeCell ref="C85:G85"/>
    <mergeCell ref="C113:G113"/>
    <mergeCell ref="C89:G89"/>
    <mergeCell ref="C91:G91"/>
    <mergeCell ref="C94:G94"/>
    <mergeCell ref="C96:G96"/>
    <mergeCell ref="C98:G98"/>
    <mergeCell ref="C101:G101"/>
    <mergeCell ref="C103:G103"/>
    <mergeCell ref="C105:G105"/>
    <mergeCell ref="C107:G107"/>
    <mergeCell ref="C109:G109"/>
    <mergeCell ref="C111:G1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55</v>
      </c>
      <c r="C4" s="257" t="s">
        <v>56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278</v>
      </c>
      <c r="C8" s="183" t="s">
        <v>142</v>
      </c>
      <c r="D8" s="165"/>
      <c r="E8" s="166"/>
      <c r="F8" s="167"/>
      <c r="G8" s="167">
        <f>SUMIF(AG9:AG254,"&lt;&gt;NOR",G9:G254)</f>
        <v>0</v>
      </c>
      <c r="H8" s="167"/>
      <c r="I8" s="167">
        <f>SUM(I9:I254)</f>
        <v>0</v>
      </c>
      <c r="J8" s="167"/>
      <c r="K8" s="167">
        <f>SUM(K9:K254)</f>
        <v>0</v>
      </c>
      <c r="L8" s="167"/>
      <c r="M8" s="167">
        <f>SUM(M9:M254)</f>
        <v>0</v>
      </c>
      <c r="N8" s="166"/>
      <c r="O8" s="166">
        <f>SUM(O9:O254)</f>
        <v>0</v>
      </c>
      <c r="P8" s="166"/>
      <c r="Q8" s="166">
        <f>SUM(Q9:Q254)</f>
        <v>0</v>
      </c>
      <c r="R8" s="167"/>
      <c r="S8" s="167"/>
      <c r="T8" s="168"/>
      <c r="U8" s="162"/>
      <c r="V8" s="162">
        <f>SUM(V9:V254)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1355</v>
      </c>
      <c r="C9" s="184" t="s">
        <v>1356</v>
      </c>
      <c r="D9" s="175" t="s">
        <v>590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388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1357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54"/>
      <c r="B11" s="155"/>
      <c r="C11" s="185" t="s">
        <v>1358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5" t="s">
        <v>1359</v>
      </c>
      <c r="D12" s="160"/>
      <c r="E12" s="161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382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5" t="s">
        <v>219</v>
      </c>
      <c r="D13" s="160"/>
      <c r="E13" s="161">
        <v>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382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5"/>
      <c r="D14" s="246"/>
      <c r="E14" s="246"/>
      <c r="F14" s="246"/>
      <c r="G14" s="24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2</v>
      </c>
      <c r="B15" s="174" t="s">
        <v>1360</v>
      </c>
      <c r="C15" s="184" t="s">
        <v>1361</v>
      </c>
      <c r="D15" s="175" t="s">
        <v>590</v>
      </c>
      <c r="E15" s="176">
        <v>12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388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1362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382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5" t="s">
        <v>1363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382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5" t="s">
        <v>224</v>
      </c>
      <c r="D18" s="160"/>
      <c r="E18" s="161">
        <v>12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382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5"/>
      <c r="D19" s="246"/>
      <c r="E19" s="246"/>
      <c r="F19" s="246"/>
      <c r="G19" s="246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3</v>
      </c>
      <c r="B20" s="174" t="s">
        <v>1364</v>
      </c>
      <c r="C20" s="184" t="s">
        <v>1365</v>
      </c>
      <c r="D20" s="175" t="s">
        <v>590</v>
      </c>
      <c r="E20" s="176">
        <v>2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344</v>
      </c>
      <c r="T20" s="179" t="s">
        <v>324</v>
      </c>
      <c r="U20" s="158">
        <v>0</v>
      </c>
      <c r="V20" s="158">
        <f>ROUND(E20*U20,2)</f>
        <v>0</v>
      </c>
      <c r="W20" s="158"/>
      <c r="X20" s="158" t="s">
        <v>387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388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1362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382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1366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232</v>
      </c>
      <c r="D23" s="160"/>
      <c r="E23" s="161">
        <v>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382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4</v>
      </c>
      <c r="B25" s="174" t="s">
        <v>1367</v>
      </c>
      <c r="C25" s="184" t="s">
        <v>1368</v>
      </c>
      <c r="D25" s="175" t="s">
        <v>590</v>
      </c>
      <c r="E25" s="176">
        <v>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388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1362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1369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252</v>
      </c>
      <c r="D28" s="160"/>
      <c r="E28" s="161">
        <v>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382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5"/>
      <c r="D29" s="246"/>
      <c r="E29" s="246"/>
      <c r="F29" s="246"/>
      <c r="G29" s="246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5</v>
      </c>
      <c r="B30" s="174" t="s">
        <v>1370</v>
      </c>
      <c r="C30" s="184" t="s">
        <v>1371</v>
      </c>
      <c r="D30" s="175" t="s">
        <v>590</v>
      </c>
      <c r="E30" s="176">
        <v>4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387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388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1362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1369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382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252</v>
      </c>
      <c r="D33" s="160"/>
      <c r="E33" s="161">
        <v>4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382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5"/>
      <c r="D34" s="246"/>
      <c r="E34" s="246"/>
      <c r="F34" s="246"/>
      <c r="G34" s="246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329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6</v>
      </c>
      <c r="B35" s="174" t="s">
        <v>1372</v>
      </c>
      <c r="C35" s="184" t="s">
        <v>1373</v>
      </c>
      <c r="D35" s="175" t="s">
        <v>590</v>
      </c>
      <c r="E35" s="176">
        <v>2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344</v>
      </c>
      <c r="T35" s="179" t="s">
        <v>324</v>
      </c>
      <c r="U35" s="158">
        <v>0</v>
      </c>
      <c r="V35" s="158">
        <f>ROUND(E35*U35,2)</f>
        <v>0</v>
      </c>
      <c r="W35" s="158"/>
      <c r="X35" s="158" t="s">
        <v>387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388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1362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382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1366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382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232</v>
      </c>
      <c r="D38" s="160"/>
      <c r="E38" s="161">
        <v>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5"/>
      <c r="D39" s="246"/>
      <c r="E39" s="246"/>
      <c r="F39" s="246"/>
      <c r="G39" s="246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7</v>
      </c>
      <c r="B40" s="174" t="s">
        <v>1374</v>
      </c>
      <c r="C40" s="184" t="s">
        <v>1375</v>
      </c>
      <c r="D40" s="175" t="s">
        <v>590</v>
      </c>
      <c r="E40" s="176">
        <v>2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344</v>
      </c>
      <c r="T40" s="179" t="s">
        <v>324</v>
      </c>
      <c r="U40" s="158">
        <v>0</v>
      </c>
      <c r="V40" s="158">
        <f>ROUND(E40*U40,2)</f>
        <v>0</v>
      </c>
      <c r="W40" s="158"/>
      <c r="X40" s="158" t="s">
        <v>387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1362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382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1366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232</v>
      </c>
      <c r="D43" s="160"/>
      <c r="E43" s="161">
        <v>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382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5"/>
      <c r="D44" s="246"/>
      <c r="E44" s="246"/>
      <c r="F44" s="246"/>
      <c r="G44" s="24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8</v>
      </c>
      <c r="B45" s="174" t="s">
        <v>1376</v>
      </c>
      <c r="C45" s="184" t="s">
        <v>1377</v>
      </c>
      <c r="D45" s="175" t="s">
        <v>590</v>
      </c>
      <c r="E45" s="176">
        <v>2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388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1378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1366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5" t="s">
        <v>232</v>
      </c>
      <c r="D48" s="160"/>
      <c r="E48" s="161">
        <v>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382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5"/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9</v>
      </c>
      <c r="B50" s="174" t="s">
        <v>1379</v>
      </c>
      <c r="C50" s="184" t="s">
        <v>1380</v>
      </c>
      <c r="D50" s="175" t="s">
        <v>590</v>
      </c>
      <c r="E50" s="176">
        <v>2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344</v>
      </c>
      <c r="T50" s="179" t="s">
        <v>324</v>
      </c>
      <c r="U50" s="158">
        <v>0</v>
      </c>
      <c r="V50" s="158">
        <f>ROUND(E50*U50,2)</f>
        <v>0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388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1362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382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1366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382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232</v>
      </c>
      <c r="D53" s="160"/>
      <c r="E53" s="161">
        <v>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382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5"/>
      <c r="D54" s="246"/>
      <c r="E54" s="246"/>
      <c r="F54" s="246"/>
      <c r="G54" s="246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329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10</v>
      </c>
      <c r="B55" s="174" t="s">
        <v>1381</v>
      </c>
      <c r="C55" s="184" t="s">
        <v>1382</v>
      </c>
      <c r="D55" s="175" t="s">
        <v>590</v>
      </c>
      <c r="E55" s="176">
        <v>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344</v>
      </c>
      <c r="T55" s="179" t="s">
        <v>324</v>
      </c>
      <c r="U55" s="158">
        <v>0</v>
      </c>
      <c r="V55" s="158">
        <f>ROUND(E55*U55,2)</f>
        <v>0</v>
      </c>
      <c r="W55" s="158"/>
      <c r="X55" s="158" t="s">
        <v>387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388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5" t="s">
        <v>1383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382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1366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232</v>
      </c>
      <c r="D58" s="160"/>
      <c r="E58" s="161">
        <v>2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382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5"/>
      <c r="D59" s="246"/>
      <c r="E59" s="246"/>
      <c r="F59" s="246"/>
      <c r="G59" s="24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11</v>
      </c>
      <c r="B60" s="174" t="s">
        <v>1384</v>
      </c>
      <c r="C60" s="184" t="s">
        <v>1385</v>
      </c>
      <c r="D60" s="175" t="s">
        <v>590</v>
      </c>
      <c r="E60" s="176">
        <v>2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344</v>
      </c>
      <c r="T60" s="179" t="s">
        <v>324</v>
      </c>
      <c r="U60" s="158">
        <v>0</v>
      </c>
      <c r="V60" s="158">
        <f>ROUND(E60*U60,2)</f>
        <v>0</v>
      </c>
      <c r="W60" s="158"/>
      <c r="X60" s="158" t="s">
        <v>387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388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5" t="s">
        <v>1386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382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1366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232</v>
      </c>
      <c r="D63" s="160"/>
      <c r="E63" s="161">
        <v>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12</v>
      </c>
      <c r="B65" s="174" t="s">
        <v>1387</v>
      </c>
      <c r="C65" s="184" t="s">
        <v>1388</v>
      </c>
      <c r="D65" s="175" t="s">
        <v>590</v>
      </c>
      <c r="E65" s="176">
        <v>5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344</v>
      </c>
      <c r="T65" s="179" t="s">
        <v>324</v>
      </c>
      <c r="U65" s="158">
        <v>0</v>
      </c>
      <c r="V65" s="158">
        <f>ROUND(E65*U65,2)</f>
        <v>0</v>
      </c>
      <c r="W65" s="158"/>
      <c r="X65" s="158" t="s">
        <v>387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388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1383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382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1389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5" t="s">
        <v>265</v>
      </c>
      <c r="D68" s="160"/>
      <c r="E68" s="161">
        <v>5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382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5"/>
      <c r="D69" s="246"/>
      <c r="E69" s="246"/>
      <c r="F69" s="246"/>
      <c r="G69" s="246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329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13</v>
      </c>
      <c r="B70" s="174" t="s">
        <v>1390</v>
      </c>
      <c r="C70" s="184" t="s">
        <v>1391</v>
      </c>
      <c r="D70" s="175" t="s">
        <v>590</v>
      </c>
      <c r="E70" s="176">
        <v>2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344</v>
      </c>
      <c r="T70" s="179" t="s">
        <v>324</v>
      </c>
      <c r="U70" s="158">
        <v>0</v>
      </c>
      <c r="V70" s="158">
        <f>ROUND(E70*U70,2)</f>
        <v>0</v>
      </c>
      <c r="W70" s="158"/>
      <c r="X70" s="158" t="s">
        <v>387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388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1383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382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1366</v>
      </c>
      <c r="D72" s="160"/>
      <c r="E72" s="161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382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232</v>
      </c>
      <c r="D73" s="160"/>
      <c r="E73" s="161">
        <v>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382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5"/>
      <c r="D74" s="246"/>
      <c r="E74" s="246"/>
      <c r="F74" s="246"/>
      <c r="G74" s="246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329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14</v>
      </c>
      <c r="B75" s="174" t="s">
        <v>1392</v>
      </c>
      <c r="C75" s="184" t="s">
        <v>1393</v>
      </c>
      <c r="D75" s="175" t="s">
        <v>590</v>
      </c>
      <c r="E75" s="176">
        <v>2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344</v>
      </c>
      <c r="T75" s="179" t="s">
        <v>324</v>
      </c>
      <c r="U75" s="158">
        <v>0</v>
      </c>
      <c r="V75" s="158">
        <f>ROUND(E75*U75,2)</f>
        <v>0</v>
      </c>
      <c r="W75" s="158"/>
      <c r="X75" s="158" t="s">
        <v>387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388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5" t="s">
        <v>1383</v>
      </c>
      <c r="D76" s="160"/>
      <c r="E76" s="161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382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5" t="s">
        <v>1366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382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232</v>
      </c>
      <c r="D78" s="160"/>
      <c r="E78" s="161">
        <v>2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382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5"/>
      <c r="D79" s="246"/>
      <c r="E79" s="246"/>
      <c r="F79" s="246"/>
      <c r="G79" s="246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15</v>
      </c>
      <c r="B80" s="174" t="s">
        <v>1394</v>
      </c>
      <c r="C80" s="184" t="s">
        <v>1395</v>
      </c>
      <c r="D80" s="175" t="s">
        <v>590</v>
      </c>
      <c r="E80" s="176">
        <v>2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344</v>
      </c>
      <c r="T80" s="179" t="s">
        <v>324</v>
      </c>
      <c r="U80" s="158">
        <v>0</v>
      </c>
      <c r="V80" s="158">
        <f>ROUND(E80*U80,2)</f>
        <v>0</v>
      </c>
      <c r="W80" s="158"/>
      <c r="X80" s="158" t="s">
        <v>387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388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5" t="s">
        <v>1383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382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1366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382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232</v>
      </c>
      <c r="D83" s="160"/>
      <c r="E83" s="161">
        <v>2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382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5"/>
      <c r="D84" s="246"/>
      <c r="E84" s="246"/>
      <c r="F84" s="246"/>
      <c r="G84" s="246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329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16</v>
      </c>
      <c r="B85" s="174" t="s">
        <v>1396</v>
      </c>
      <c r="C85" s="184" t="s">
        <v>1397</v>
      </c>
      <c r="D85" s="175" t="s">
        <v>590</v>
      </c>
      <c r="E85" s="176">
        <v>18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344</v>
      </c>
      <c r="T85" s="179" t="s">
        <v>324</v>
      </c>
      <c r="U85" s="158">
        <v>0</v>
      </c>
      <c r="V85" s="158">
        <f>ROUND(E85*U85,2)</f>
        <v>0</v>
      </c>
      <c r="W85" s="158"/>
      <c r="X85" s="158" t="s">
        <v>387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388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1386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382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1398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227</v>
      </c>
      <c r="D88" s="160"/>
      <c r="E88" s="161">
        <v>18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382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5"/>
      <c r="D89" s="246"/>
      <c r="E89" s="246"/>
      <c r="F89" s="246"/>
      <c r="G89" s="24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329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17</v>
      </c>
      <c r="B90" s="174" t="s">
        <v>1399</v>
      </c>
      <c r="C90" s="184" t="s">
        <v>1400</v>
      </c>
      <c r="D90" s="175" t="s">
        <v>590</v>
      </c>
      <c r="E90" s="176">
        <v>4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344</v>
      </c>
      <c r="T90" s="179" t="s">
        <v>324</v>
      </c>
      <c r="U90" s="158">
        <v>0</v>
      </c>
      <c r="V90" s="158">
        <f>ROUND(E90*U90,2)</f>
        <v>0</v>
      </c>
      <c r="W90" s="158"/>
      <c r="X90" s="158" t="s">
        <v>387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388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1386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382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5" t="s">
        <v>1369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382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5" t="s">
        <v>252</v>
      </c>
      <c r="D93" s="160"/>
      <c r="E93" s="161">
        <v>4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382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5"/>
      <c r="D94" s="246"/>
      <c r="E94" s="246"/>
      <c r="F94" s="246"/>
      <c r="G94" s="246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329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18</v>
      </c>
      <c r="B95" s="174" t="s">
        <v>1401</v>
      </c>
      <c r="C95" s="184" t="s">
        <v>1402</v>
      </c>
      <c r="D95" s="175" t="s">
        <v>590</v>
      </c>
      <c r="E95" s="176">
        <v>18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344</v>
      </c>
      <c r="T95" s="179" t="s">
        <v>324</v>
      </c>
      <c r="U95" s="158">
        <v>0</v>
      </c>
      <c r="V95" s="158">
        <f>ROUND(E95*U95,2)</f>
        <v>0</v>
      </c>
      <c r="W95" s="158"/>
      <c r="X95" s="158" t="s">
        <v>387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388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5" t="s">
        <v>1403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382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5" t="s">
        <v>1404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382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227</v>
      </c>
      <c r="D98" s="160"/>
      <c r="E98" s="161">
        <v>18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382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5"/>
      <c r="D99" s="246"/>
      <c r="E99" s="246"/>
      <c r="F99" s="246"/>
      <c r="G99" s="246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329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19</v>
      </c>
      <c r="B100" s="174" t="s">
        <v>1405</v>
      </c>
      <c r="C100" s="184" t="s">
        <v>1406</v>
      </c>
      <c r="D100" s="175" t="s">
        <v>590</v>
      </c>
      <c r="E100" s="176">
        <v>4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344</v>
      </c>
      <c r="T100" s="179" t="s">
        <v>324</v>
      </c>
      <c r="U100" s="158">
        <v>0</v>
      </c>
      <c r="V100" s="158">
        <f>ROUND(E100*U100,2)</f>
        <v>0</v>
      </c>
      <c r="W100" s="158"/>
      <c r="X100" s="158" t="s">
        <v>387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388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1386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382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1369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5" t="s">
        <v>252</v>
      </c>
      <c r="D103" s="160"/>
      <c r="E103" s="161">
        <v>4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382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5"/>
      <c r="D104" s="246"/>
      <c r="E104" s="246"/>
      <c r="F104" s="246"/>
      <c r="G104" s="246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329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20</v>
      </c>
      <c r="B105" s="174" t="s">
        <v>1407</v>
      </c>
      <c r="C105" s="184" t="s">
        <v>1408</v>
      </c>
      <c r="D105" s="175" t="s">
        <v>590</v>
      </c>
      <c r="E105" s="176">
        <v>3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344</v>
      </c>
      <c r="T105" s="179" t="s">
        <v>324</v>
      </c>
      <c r="U105" s="158">
        <v>0</v>
      </c>
      <c r="V105" s="158">
        <f>ROUND(E105*U105,2)</f>
        <v>0</v>
      </c>
      <c r="W105" s="158"/>
      <c r="X105" s="158" t="s">
        <v>387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388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1386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1409</v>
      </c>
      <c r="D107" s="160"/>
      <c r="E107" s="161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382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5" t="s">
        <v>143</v>
      </c>
      <c r="D108" s="160"/>
      <c r="E108" s="161">
        <v>3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382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5"/>
      <c r="D109" s="246"/>
      <c r="E109" s="246"/>
      <c r="F109" s="246"/>
      <c r="G109" s="246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329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21</v>
      </c>
      <c r="B110" s="174" t="s">
        <v>1410</v>
      </c>
      <c r="C110" s="184" t="s">
        <v>1411</v>
      </c>
      <c r="D110" s="175" t="s">
        <v>590</v>
      </c>
      <c r="E110" s="176">
        <v>3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8"/>
      <c r="S110" s="178" t="s">
        <v>344</v>
      </c>
      <c r="T110" s="179" t="s">
        <v>324</v>
      </c>
      <c r="U110" s="158">
        <v>0</v>
      </c>
      <c r="V110" s="158">
        <f>ROUND(E110*U110,2)</f>
        <v>0</v>
      </c>
      <c r="W110" s="158"/>
      <c r="X110" s="158" t="s">
        <v>387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388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1386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382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1409</v>
      </c>
      <c r="D112" s="160"/>
      <c r="E112" s="161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382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143</v>
      </c>
      <c r="D113" s="160"/>
      <c r="E113" s="161">
        <v>3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382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5"/>
      <c r="D114" s="246"/>
      <c r="E114" s="246"/>
      <c r="F114" s="246"/>
      <c r="G114" s="246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329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22</v>
      </c>
      <c r="B115" s="174" t="s">
        <v>1412</v>
      </c>
      <c r="C115" s="184" t="s">
        <v>1413</v>
      </c>
      <c r="D115" s="175" t="s">
        <v>590</v>
      </c>
      <c r="E115" s="176">
        <v>55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8"/>
      <c r="S115" s="178" t="s">
        <v>344</v>
      </c>
      <c r="T115" s="179" t="s">
        <v>324</v>
      </c>
      <c r="U115" s="158">
        <v>0</v>
      </c>
      <c r="V115" s="158">
        <f>ROUND(E115*U115,2)</f>
        <v>0</v>
      </c>
      <c r="W115" s="158"/>
      <c r="X115" s="158" t="s">
        <v>387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388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5" t="s">
        <v>1386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382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1414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382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270</v>
      </c>
      <c r="D118" s="160"/>
      <c r="E118" s="161">
        <v>55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382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5"/>
      <c r="D119" s="246"/>
      <c r="E119" s="246"/>
      <c r="F119" s="246"/>
      <c r="G119" s="246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329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23</v>
      </c>
      <c r="B120" s="174" t="s">
        <v>1415</v>
      </c>
      <c r="C120" s="184" t="s">
        <v>1416</v>
      </c>
      <c r="D120" s="175" t="s">
        <v>590</v>
      </c>
      <c r="E120" s="176">
        <v>5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8"/>
      <c r="S120" s="178" t="s">
        <v>344</v>
      </c>
      <c r="T120" s="179" t="s">
        <v>324</v>
      </c>
      <c r="U120" s="158">
        <v>0</v>
      </c>
      <c r="V120" s="158">
        <f>ROUND(E120*U120,2)</f>
        <v>0</v>
      </c>
      <c r="W120" s="158"/>
      <c r="X120" s="158" t="s">
        <v>387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388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1386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382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1389</v>
      </c>
      <c r="D122" s="160"/>
      <c r="E122" s="161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5" t="s">
        <v>265</v>
      </c>
      <c r="D123" s="160"/>
      <c r="E123" s="161">
        <v>5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382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45"/>
      <c r="D124" s="246"/>
      <c r="E124" s="246"/>
      <c r="F124" s="246"/>
      <c r="G124" s="246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329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3">
        <v>24</v>
      </c>
      <c r="B125" s="174" t="s">
        <v>1417</v>
      </c>
      <c r="C125" s="184" t="s">
        <v>1418</v>
      </c>
      <c r="D125" s="175" t="s">
        <v>590</v>
      </c>
      <c r="E125" s="176">
        <v>50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8"/>
      <c r="S125" s="178" t="s">
        <v>344</v>
      </c>
      <c r="T125" s="179" t="s">
        <v>324</v>
      </c>
      <c r="U125" s="158">
        <v>0</v>
      </c>
      <c r="V125" s="158">
        <f>ROUND(E125*U125,2)</f>
        <v>0</v>
      </c>
      <c r="W125" s="158"/>
      <c r="X125" s="158" t="s">
        <v>387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388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1386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1419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382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5" t="s">
        <v>574</v>
      </c>
      <c r="D128" s="160"/>
      <c r="E128" s="161">
        <v>50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382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5"/>
      <c r="D129" s="246"/>
      <c r="E129" s="246"/>
      <c r="F129" s="246"/>
      <c r="G129" s="246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329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3">
        <v>25</v>
      </c>
      <c r="B130" s="174" t="s">
        <v>1420</v>
      </c>
      <c r="C130" s="184" t="s">
        <v>1421</v>
      </c>
      <c r="D130" s="175" t="s">
        <v>476</v>
      </c>
      <c r="E130" s="176">
        <v>4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8"/>
      <c r="S130" s="178" t="s">
        <v>344</v>
      </c>
      <c r="T130" s="179" t="s">
        <v>324</v>
      </c>
      <c r="U130" s="158">
        <v>0</v>
      </c>
      <c r="V130" s="158">
        <f>ROUND(E130*U130,2)</f>
        <v>0</v>
      </c>
      <c r="W130" s="158"/>
      <c r="X130" s="158" t="s">
        <v>387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388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1386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382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1369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382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5" t="s">
        <v>252</v>
      </c>
      <c r="D133" s="160"/>
      <c r="E133" s="161">
        <v>4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382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45"/>
      <c r="D134" s="246"/>
      <c r="E134" s="246"/>
      <c r="F134" s="246"/>
      <c r="G134" s="246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329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3">
        <v>26</v>
      </c>
      <c r="B135" s="174" t="s">
        <v>1422</v>
      </c>
      <c r="C135" s="184" t="s">
        <v>1423</v>
      </c>
      <c r="D135" s="175" t="s">
        <v>476</v>
      </c>
      <c r="E135" s="176">
        <v>50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8"/>
      <c r="S135" s="178" t="s">
        <v>344</v>
      </c>
      <c r="T135" s="179" t="s">
        <v>324</v>
      </c>
      <c r="U135" s="158">
        <v>0</v>
      </c>
      <c r="V135" s="158">
        <f>ROUND(E135*U135,2)</f>
        <v>0</v>
      </c>
      <c r="W135" s="158"/>
      <c r="X135" s="158" t="s">
        <v>387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388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1386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382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1419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5" t="s">
        <v>574</v>
      </c>
      <c r="D138" s="160"/>
      <c r="E138" s="161">
        <v>50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382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5"/>
      <c r="D139" s="246"/>
      <c r="E139" s="246"/>
      <c r="F139" s="246"/>
      <c r="G139" s="246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329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27</v>
      </c>
      <c r="B140" s="174" t="s">
        <v>1424</v>
      </c>
      <c r="C140" s="184" t="s">
        <v>1425</v>
      </c>
      <c r="D140" s="175" t="s">
        <v>590</v>
      </c>
      <c r="E140" s="176">
        <v>22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8"/>
      <c r="S140" s="178" t="s">
        <v>344</v>
      </c>
      <c r="T140" s="179" t="s">
        <v>324</v>
      </c>
      <c r="U140" s="158">
        <v>0</v>
      </c>
      <c r="V140" s="158">
        <f>ROUND(E140*U140,2)</f>
        <v>0</v>
      </c>
      <c r="W140" s="158"/>
      <c r="X140" s="158" t="s">
        <v>387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388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1386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1426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382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5" t="s">
        <v>1427</v>
      </c>
      <c r="D143" s="160"/>
      <c r="E143" s="161">
        <v>22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382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5"/>
      <c r="D144" s="246"/>
      <c r="E144" s="246"/>
      <c r="F144" s="246"/>
      <c r="G144" s="246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329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3">
        <v>28</v>
      </c>
      <c r="B145" s="174" t="s">
        <v>1428</v>
      </c>
      <c r="C145" s="184" t="s">
        <v>1429</v>
      </c>
      <c r="D145" s="175" t="s">
        <v>590</v>
      </c>
      <c r="E145" s="176">
        <v>3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8"/>
      <c r="S145" s="178" t="s">
        <v>344</v>
      </c>
      <c r="T145" s="179" t="s">
        <v>324</v>
      </c>
      <c r="U145" s="158">
        <v>0</v>
      </c>
      <c r="V145" s="158">
        <f>ROUND(E145*U145,2)</f>
        <v>0</v>
      </c>
      <c r="W145" s="158"/>
      <c r="X145" s="158" t="s">
        <v>387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388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1430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382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5" t="s">
        <v>1409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382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5" t="s">
        <v>143</v>
      </c>
      <c r="D148" s="160"/>
      <c r="E148" s="161">
        <v>3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382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5"/>
      <c r="D149" s="246"/>
      <c r="E149" s="246"/>
      <c r="F149" s="246"/>
      <c r="G149" s="246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329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3">
        <v>29</v>
      </c>
      <c r="B150" s="174" t="s">
        <v>1431</v>
      </c>
      <c r="C150" s="184" t="s">
        <v>1432</v>
      </c>
      <c r="D150" s="175" t="s">
        <v>590</v>
      </c>
      <c r="E150" s="176">
        <v>18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8"/>
      <c r="S150" s="178" t="s">
        <v>344</v>
      </c>
      <c r="T150" s="179" t="s">
        <v>324</v>
      </c>
      <c r="U150" s="158">
        <v>0</v>
      </c>
      <c r="V150" s="158">
        <f>ROUND(E150*U150,2)</f>
        <v>0</v>
      </c>
      <c r="W150" s="158"/>
      <c r="X150" s="158" t="s">
        <v>387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388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1430</v>
      </c>
      <c r="D151" s="160"/>
      <c r="E151" s="161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382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1404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382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227</v>
      </c>
      <c r="D153" s="160"/>
      <c r="E153" s="161">
        <v>18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382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5"/>
      <c r="D154" s="246"/>
      <c r="E154" s="246"/>
      <c r="F154" s="246"/>
      <c r="G154" s="246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329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3">
        <v>30</v>
      </c>
      <c r="B155" s="174" t="s">
        <v>1433</v>
      </c>
      <c r="C155" s="184" t="s">
        <v>1434</v>
      </c>
      <c r="D155" s="175" t="s">
        <v>590</v>
      </c>
      <c r="E155" s="176">
        <v>2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8"/>
      <c r="S155" s="178" t="s">
        <v>344</v>
      </c>
      <c r="T155" s="179" t="s">
        <v>324</v>
      </c>
      <c r="U155" s="158">
        <v>0</v>
      </c>
      <c r="V155" s="158">
        <f>ROUND(E155*U155,2)</f>
        <v>0</v>
      </c>
      <c r="W155" s="158"/>
      <c r="X155" s="158" t="s">
        <v>387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388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1430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382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1366</v>
      </c>
      <c r="D157" s="160"/>
      <c r="E157" s="161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5" t="s">
        <v>232</v>
      </c>
      <c r="D158" s="160"/>
      <c r="E158" s="161">
        <v>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382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45"/>
      <c r="D159" s="246"/>
      <c r="E159" s="246"/>
      <c r="F159" s="246"/>
      <c r="G159" s="246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329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3">
        <v>31</v>
      </c>
      <c r="B160" s="174" t="s">
        <v>1435</v>
      </c>
      <c r="C160" s="184" t="s">
        <v>1436</v>
      </c>
      <c r="D160" s="175" t="s">
        <v>590</v>
      </c>
      <c r="E160" s="176">
        <v>1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8"/>
      <c r="S160" s="178" t="s">
        <v>344</v>
      </c>
      <c r="T160" s="179" t="s">
        <v>324</v>
      </c>
      <c r="U160" s="158">
        <v>0</v>
      </c>
      <c r="V160" s="158">
        <f>ROUND(E160*U160,2)</f>
        <v>0</v>
      </c>
      <c r="W160" s="158"/>
      <c r="X160" s="158" t="s">
        <v>387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388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1430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382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1359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382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219</v>
      </c>
      <c r="D163" s="160"/>
      <c r="E163" s="161">
        <v>1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382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5"/>
      <c r="D164" s="246"/>
      <c r="E164" s="246"/>
      <c r="F164" s="246"/>
      <c r="G164" s="246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329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3">
        <v>32</v>
      </c>
      <c r="B165" s="174" t="s">
        <v>1437</v>
      </c>
      <c r="C165" s="184" t="s">
        <v>1438</v>
      </c>
      <c r="D165" s="175" t="s">
        <v>476</v>
      </c>
      <c r="E165" s="176">
        <v>30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8"/>
      <c r="S165" s="178" t="s">
        <v>344</v>
      </c>
      <c r="T165" s="179" t="s">
        <v>324</v>
      </c>
      <c r="U165" s="158">
        <v>0</v>
      </c>
      <c r="V165" s="158">
        <f>ROUND(E165*U165,2)</f>
        <v>0</v>
      </c>
      <c r="W165" s="158"/>
      <c r="X165" s="158" t="s">
        <v>387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388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1439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382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1440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382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5" t="s">
        <v>243</v>
      </c>
      <c r="D168" s="160"/>
      <c r="E168" s="161">
        <v>30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382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45"/>
      <c r="D169" s="246"/>
      <c r="E169" s="246"/>
      <c r="F169" s="246"/>
      <c r="G169" s="24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329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33</v>
      </c>
      <c r="B170" s="174" t="s">
        <v>1441</v>
      </c>
      <c r="C170" s="184" t="s">
        <v>1442</v>
      </c>
      <c r="D170" s="175" t="s">
        <v>476</v>
      </c>
      <c r="E170" s="176">
        <v>40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8"/>
      <c r="S170" s="178" t="s">
        <v>344</v>
      </c>
      <c r="T170" s="179" t="s">
        <v>324</v>
      </c>
      <c r="U170" s="158">
        <v>0</v>
      </c>
      <c r="V170" s="158">
        <f>ROUND(E170*U170,2)</f>
        <v>0</v>
      </c>
      <c r="W170" s="158"/>
      <c r="X170" s="158" t="s">
        <v>387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388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1439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382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1443</v>
      </c>
      <c r="D172" s="160"/>
      <c r="E172" s="161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382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257</v>
      </c>
      <c r="D173" s="160"/>
      <c r="E173" s="161">
        <v>40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382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45"/>
      <c r="D174" s="246"/>
      <c r="E174" s="246"/>
      <c r="F174" s="246"/>
      <c r="G174" s="246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329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3">
        <v>34</v>
      </c>
      <c r="B175" s="174" t="s">
        <v>1444</v>
      </c>
      <c r="C175" s="184" t="s">
        <v>1445</v>
      </c>
      <c r="D175" s="175" t="s">
        <v>476</v>
      </c>
      <c r="E175" s="176">
        <v>220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8"/>
      <c r="S175" s="178" t="s">
        <v>344</v>
      </c>
      <c r="T175" s="179" t="s">
        <v>324</v>
      </c>
      <c r="U175" s="158">
        <v>0</v>
      </c>
      <c r="V175" s="158">
        <f>ROUND(E175*U175,2)</f>
        <v>0</v>
      </c>
      <c r="W175" s="158"/>
      <c r="X175" s="158" t="s">
        <v>387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388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1439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382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1446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382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1447</v>
      </c>
      <c r="D178" s="160"/>
      <c r="E178" s="161">
        <v>220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382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45"/>
      <c r="D179" s="246"/>
      <c r="E179" s="246"/>
      <c r="F179" s="246"/>
      <c r="G179" s="246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329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3">
        <v>35</v>
      </c>
      <c r="B180" s="174" t="s">
        <v>1448</v>
      </c>
      <c r="C180" s="184" t="s">
        <v>1449</v>
      </c>
      <c r="D180" s="175" t="s">
        <v>476</v>
      </c>
      <c r="E180" s="176">
        <v>590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21</v>
      </c>
      <c r="M180" s="178">
        <f>G180*(1+L180/100)</f>
        <v>0</v>
      </c>
      <c r="N180" s="176">
        <v>0</v>
      </c>
      <c r="O180" s="176">
        <f>ROUND(E180*N180,2)</f>
        <v>0</v>
      </c>
      <c r="P180" s="176">
        <v>0</v>
      </c>
      <c r="Q180" s="176">
        <f>ROUND(E180*P180,2)</f>
        <v>0</v>
      </c>
      <c r="R180" s="178"/>
      <c r="S180" s="178" t="s">
        <v>344</v>
      </c>
      <c r="T180" s="179" t="s">
        <v>324</v>
      </c>
      <c r="U180" s="158">
        <v>0</v>
      </c>
      <c r="V180" s="158">
        <f>ROUND(E180*U180,2)</f>
        <v>0</v>
      </c>
      <c r="W180" s="158"/>
      <c r="X180" s="158" t="s">
        <v>387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388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1439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382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1450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382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1451</v>
      </c>
      <c r="D183" s="160"/>
      <c r="E183" s="161">
        <v>590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382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5"/>
      <c r="D184" s="246"/>
      <c r="E184" s="246"/>
      <c r="F184" s="246"/>
      <c r="G184" s="246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329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3">
        <v>36</v>
      </c>
      <c r="B185" s="174" t="s">
        <v>1452</v>
      </c>
      <c r="C185" s="184" t="s">
        <v>1453</v>
      </c>
      <c r="D185" s="175" t="s">
        <v>476</v>
      </c>
      <c r="E185" s="176">
        <v>25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21</v>
      </c>
      <c r="M185" s="178">
        <f>G185*(1+L185/100)</f>
        <v>0</v>
      </c>
      <c r="N185" s="176">
        <v>0</v>
      </c>
      <c r="O185" s="176">
        <f>ROUND(E185*N185,2)</f>
        <v>0</v>
      </c>
      <c r="P185" s="176">
        <v>0</v>
      </c>
      <c r="Q185" s="176">
        <f>ROUND(E185*P185,2)</f>
        <v>0</v>
      </c>
      <c r="R185" s="178"/>
      <c r="S185" s="178" t="s">
        <v>344</v>
      </c>
      <c r="T185" s="179" t="s">
        <v>324</v>
      </c>
      <c r="U185" s="158">
        <v>0</v>
      </c>
      <c r="V185" s="158">
        <f>ROUND(E185*U185,2)</f>
        <v>0</v>
      </c>
      <c r="W185" s="158"/>
      <c r="X185" s="158" t="s">
        <v>387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388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1439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382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1454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382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5" t="s">
        <v>1455</v>
      </c>
      <c r="D188" s="160"/>
      <c r="E188" s="161">
        <v>25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382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45"/>
      <c r="D189" s="246"/>
      <c r="E189" s="246"/>
      <c r="F189" s="246"/>
      <c r="G189" s="246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329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3">
        <v>37</v>
      </c>
      <c r="B190" s="174" t="s">
        <v>1456</v>
      </c>
      <c r="C190" s="184" t="s">
        <v>1457</v>
      </c>
      <c r="D190" s="175" t="s">
        <v>476</v>
      </c>
      <c r="E190" s="176">
        <v>90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8"/>
      <c r="S190" s="178" t="s">
        <v>344</v>
      </c>
      <c r="T190" s="179" t="s">
        <v>324</v>
      </c>
      <c r="U190" s="158">
        <v>0</v>
      </c>
      <c r="V190" s="158">
        <f>ROUND(E190*U190,2)</f>
        <v>0</v>
      </c>
      <c r="W190" s="158"/>
      <c r="X190" s="158" t="s">
        <v>387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388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1439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382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1458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382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1459</v>
      </c>
      <c r="D193" s="160"/>
      <c r="E193" s="161">
        <v>90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382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245"/>
      <c r="D194" s="246"/>
      <c r="E194" s="246"/>
      <c r="F194" s="246"/>
      <c r="G194" s="246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329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3">
        <v>38</v>
      </c>
      <c r="B195" s="174" t="s">
        <v>1460</v>
      </c>
      <c r="C195" s="184" t="s">
        <v>1461</v>
      </c>
      <c r="D195" s="175" t="s">
        <v>476</v>
      </c>
      <c r="E195" s="176">
        <v>90</v>
      </c>
      <c r="F195" s="177"/>
      <c r="G195" s="178">
        <f>ROUND(E195*F195,2)</f>
        <v>0</v>
      </c>
      <c r="H195" s="177"/>
      <c r="I195" s="178">
        <f>ROUND(E195*H195,2)</f>
        <v>0</v>
      </c>
      <c r="J195" s="177"/>
      <c r="K195" s="178">
        <f>ROUND(E195*J195,2)</f>
        <v>0</v>
      </c>
      <c r="L195" s="178">
        <v>21</v>
      </c>
      <c r="M195" s="178">
        <f>G195*(1+L195/100)</f>
        <v>0</v>
      </c>
      <c r="N195" s="176">
        <v>0</v>
      </c>
      <c r="O195" s="176">
        <f>ROUND(E195*N195,2)</f>
        <v>0</v>
      </c>
      <c r="P195" s="176">
        <v>0</v>
      </c>
      <c r="Q195" s="176">
        <f>ROUND(E195*P195,2)</f>
        <v>0</v>
      </c>
      <c r="R195" s="178"/>
      <c r="S195" s="178" t="s">
        <v>344</v>
      </c>
      <c r="T195" s="179" t="s">
        <v>324</v>
      </c>
      <c r="U195" s="158">
        <v>0</v>
      </c>
      <c r="V195" s="158">
        <f>ROUND(E195*U195,2)</f>
        <v>0</v>
      </c>
      <c r="W195" s="158"/>
      <c r="X195" s="158" t="s">
        <v>387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388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5" t="s">
        <v>1439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382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5" t="s">
        <v>1458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382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1459</v>
      </c>
      <c r="D198" s="160"/>
      <c r="E198" s="161">
        <v>90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382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45"/>
      <c r="D199" s="246"/>
      <c r="E199" s="246"/>
      <c r="F199" s="246"/>
      <c r="G199" s="246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329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3">
        <v>39</v>
      </c>
      <c r="B200" s="174" t="s">
        <v>1462</v>
      </c>
      <c r="C200" s="184" t="s">
        <v>1463</v>
      </c>
      <c r="D200" s="175" t="s">
        <v>476</v>
      </c>
      <c r="E200" s="176">
        <v>400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8"/>
      <c r="S200" s="178" t="s">
        <v>344</v>
      </c>
      <c r="T200" s="179" t="s">
        <v>324</v>
      </c>
      <c r="U200" s="158">
        <v>0</v>
      </c>
      <c r="V200" s="158">
        <f>ROUND(E200*U200,2)</f>
        <v>0</v>
      </c>
      <c r="W200" s="158"/>
      <c r="X200" s="158" t="s">
        <v>387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388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5" t="s">
        <v>1439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382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1464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382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5" t="s">
        <v>1465</v>
      </c>
      <c r="D203" s="160"/>
      <c r="E203" s="161">
        <v>400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382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45"/>
      <c r="D204" s="246"/>
      <c r="E204" s="246"/>
      <c r="F204" s="246"/>
      <c r="G204" s="246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329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3">
        <v>40</v>
      </c>
      <c r="B205" s="174" t="s">
        <v>1466</v>
      </c>
      <c r="C205" s="184" t="s">
        <v>1467</v>
      </c>
      <c r="D205" s="175" t="s">
        <v>476</v>
      </c>
      <c r="E205" s="176">
        <v>60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0</v>
      </c>
      <c r="O205" s="176">
        <f>ROUND(E205*N205,2)</f>
        <v>0</v>
      </c>
      <c r="P205" s="176">
        <v>0</v>
      </c>
      <c r="Q205" s="176">
        <f>ROUND(E205*P205,2)</f>
        <v>0</v>
      </c>
      <c r="R205" s="178"/>
      <c r="S205" s="178" t="s">
        <v>344</v>
      </c>
      <c r="T205" s="179" t="s">
        <v>324</v>
      </c>
      <c r="U205" s="158">
        <v>0</v>
      </c>
      <c r="V205" s="158">
        <f>ROUND(E205*U205,2)</f>
        <v>0</v>
      </c>
      <c r="W205" s="158"/>
      <c r="X205" s="158" t="s">
        <v>387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388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1439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382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1468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382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5" t="s">
        <v>273</v>
      </c>
      <c r="D208" s="160"/>
      <c r="E208" s="161">
        <v>60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382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45"/>
      <c r="D209" s="246"/>
      <c r="E209" s="246"/>
      <c r="F209" s="246"/>
      <c r="G209" s="246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329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3">
        <v>41</v>
      </c>
      <c r="B210" s="174" t="s">
        <v>1469</v>
      </c>
      <c r="C210" s="184" t="s">
        <v>1470</v>
      </c>
      <c r="D210" s="175" t="s">
        <v>1471</v>
      </c>
      <c r="E210" s="176">
        <v>5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21</v>
      </c>
      <c r="M210" s="178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8"/>
      <c r="S210" s="178" t="s">
        <v>344</v>
      </c>
      <c r="T210" s="179" t="s">
        <v>324</v>
      </c>
      <c r="U210" s="158">
        <v>0</v>
      </c>
      <c r="V210" s="158">
        <f>ROUND(E210*U210,2)</f>
        <v>0</v>
      </c>
      <c r="W210" s="158"/>
      <c r="X210" s="158" t="s">
        <v>387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388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1389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382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5" t="s">
        <v>265</v>
      </c>
      <c r="D212" s="160"/>
      <c r="E212" s="161">
        <v>5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382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45"/>
      <c r="D213" s="246"/>
      <c r="E213" s="246"/>
      <c r="F213" s="246"/>
      <c r="G213" s="246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329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42</v>
      </c>
      <c r="B214" s="174" t="s">
        <v>1472</v>
      </c>
      <c r="C214" s="184" t="s">
        <v>1473</v>
      </c>
      <c r="D214" s="175" t="s">
        <v>590</v>
      </c>
      <c r="E214" s="176">
        <v>1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8"/>
      <c r="S214" s="178" t="s">
        <v>344</v>
      </c>
      <c r="T214" s="179" t="s">
        <v>324</v>
      </c>
      <c r="U214" s="158">
        <v>0</v>
      </c>
      <c r="V214" s="158">
        <f>ROUND(E214*U214,2)</f>
        <v>0</v>
      </c>
      <c r="W214" s="158"/>
      <c r="X214" s="158" t="s">
        <v>387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388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1359</v>
      </c>
      <c r="D215" s="160"/>
      <c r="E215" s="161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382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219</v>
      </c>
      <c r="D216" s="160"/>
      <c r="E216" s="161">
        <v>1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382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45"/>
      <c r="D217" s="246"/>
      <c r="E217" s="246"/>
      <c r="F217" s="246"/>
      <c r="G217" s="246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329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3">
        <v>43</v>
      </c>
      <c r="B218" s="174" t="s">
        <v>1474</v>
      </c>
      <c r="C218" s="184" t="s">
        <v>1475</v>
      </c>
      <c r="D218" s="175" t="s">
        <v>1471</v>
      </c>
      <c r="E218" s="176">
        <v>100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21</v>
      </c>
      <c r="M218" s="178">
        <f>G218*(1+L218/100)</f>
        <v>0</v>
      </c>
      <c r="N218" s="176">
        <v>0</v>
      </c>
      <c r="O218" s="176">
        <f>ROUND(E218*N218,2)</f>
        <v>0</v>
      </c>
      <c r="P218" s="176">
        <v>0</v>
      </c>
      <c r="Q218" s="176">
        <f>ROUND(E218*P218,2)</f>
        <v>0</v>
      </c>
      <c r="R218" s="178"/>
      <c r="S218" s="178" t="s">
        <v>344</v>
      </c>
      <c r="T218" s="179" t="s">
        <v>324</v>
      </c>
      <c r="U218" s="158">
        <v>0</v>
      </c>
      <c r="V218" s="158">
        <f>ROUND(E218*U218,2)</f>
        <v>0</v>
      </c>
      <c r="W218" s="158"/>
      <c r="X218" s="158" t="s">
        <v>387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388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1476</v>
      </c>
      <c r="D219" s="160"/>
      <c r="E219" s="161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382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992</v>
      </c>
      <c r="D220" s="160"/>
      <c r="E220" s="161">
        <v>100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382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45"/>
      <c r="D221" s="246"/>
      <c r="E221" s="246"/>
      <c r="F221" s="246"/>
      <c r="G221" s="246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329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3">
        <v>44</v>
      </c>
      <c r="B222" s="174" t="s">
        <v>1477</v>
      </c>
      <c r="C222" s="184" t="s">
        <v>1478</v>
      </c>
      <c r="D222" s="175" t="s">
        <v>590</v>
      </c>
      <c r="E222" s="176">
        <v>1</v>
      </c>
      <c r="F222" s="177"/>
      <c r="G222" s="178">
        <f>ROUND(E222*F222,2)</f>
        <v>0</v>
      </c>
      <c r="H222" s="177"/>
      <c r="I222" s="178">
        <f>ROUND(E222*H222,2)</f>
        <v>0</v>
      </c>
      <c r="J222" s="177"/>
      <c r="K222" s="178">
        <f>ROUND(E222*J222,2)</f>
        <v>0</v>
      </c>
      <c r="L222" s="178">
        <v>21</v>
      </c>
      <c r="M222" s="178">
        <f>G222*(1+L222/100)</f>
        <v>0</v>
      </c>
      <c r="N222" s="176">
        <v>0</v>
      </c>
      <c r="O222" s="176">
        <f>ROUND(E222*N222,2)</f>
        <v>0</v>
      </c>
      <c r="P222" s="176">
        <v>0</v>
      </c>
      <c r="Q222" s="176">
        <f>ROUND(E222*P222,2)</f>
        <v>0</v>
      </c>
      <c r="R222" s="178"/>
      <c r="S222" s="178" t="s">
        <v>344</v>
      </c>
      <c r="T222" s="179" t="s">
        <v>324</v>
      </c>
      <c r="U222" s="158">
        <v>0</v>
      </c>
      <c r="V222" s="158">
        <f>ROUND(E222*U222,2)</f>
        <v>0</v>
      </c>
      <c r="W222" s="158"/>
      <c r="X222" s="158" t="s">
        <v>387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388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5" t="s">
        <v>1359</v>
      </c>
      <c r="D223" s="160"/>
      <c r="E223" s="161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382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5" t="s">
        <v>219</v>
      </c>
      <c r="D224" s="160"/>
      <c r="E224" s="161">
        <v>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382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45"/>
      <c r="D225" s="246"/>
      <c r="E225" s="246"/>
      <c r="F225" s="246"/>
      <c r="G225" s="246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329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3">
        <v>45</v>
      </c>
      <c r="B226" s="174" t="s">
        <v>1479</v>
      </c>
      <c r="C226" s="184" t="s">
        <v>1480</v>
      </c>
      <c r="D226" s="175" t="s">
        <v>376</v>
      </c>
      <c r="E226" s="176">
        <v>40</v>
      </c>
      <c r="F226" s="177"/>
      <c r="G226" s="178">
        <f>ROUND(E226*F226,2)</f>
        <v>0</v>
      </c>
      <c r="H226" s="177"/>
      <c r="I226" s="178">
        <f>ROUND(E226*H226,2)</f>
        <v>0</v>
      </c>
      <c r="J226" s="177"/>
      <c r="K226" s="178">
        <f>ROUND(E226*J226,2)</f>
        <v>0</v>
      </c>
      <c r="L226" s="178">
        <v>21</v>
      </c>
      <c r="M226" s="178">
        <f>G226*(1+L226/100)</f>
        <v>0</v>
      </c>
      <c r="N226" s="176">
        <v>0</v>
      </c>
      <c r="O226" s="176">
        <f>ROUND(E226*N226,2)</f>
        <v>0</v>
      </c>
      <c r="P226" s="176">
        <v>0</v>
      </c>
      <c r="Q226" s="176">
        <f>ROUND(E226*P226,2)</f>
        <v>0</v>
      </c>
      <c r="R226" s="178"/>
      <c r="S226" s="178" t="s">
        <v>344</v>
      </c>
      <c r="T226" s="179" t="s">
        <v>324</v>
      </c>
      <c r="U226" s="158">
        <v>0</v>
      </c>
      <c r="V226" s="158">
        <f>ROUND(E226*U226,2)</f>
        <v>0</v>
      </c>
      <c r="W226" s="158"/>
      <c r="X226" s="158" t="s">
        <v>387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388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5" t="s">
        <v>1443</v>
      </c>
      <c r="D227" s="160"/>
      <c r="E227" s="161"/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382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5" t="s">
        <v>257</v>
      </c>
      <c r="D228" s="160"/>
      <c r="E228" s="161">
        <v>40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382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5"/>
      <c r="D229" s="246"/>
      <c r="E229" s="246"/>
      <c r="F229" s="246"/>
      <c r="G229" s="246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329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46</v>
      </c>
      <c r="B230" s="174" t="s">
        <v>1481</v>
      </c>
      <c r="C230" s="184" t="s">
        <v>1482</v>
      </c>
      <c r="D230" s="175" t="s">
        <v>590</v>
      </c>
      <c r="E230" s="176">
        <v>1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8"/>
      <c r="S230" s="178" t="s">
        <v>344</v>
      </c>
      <c r="T230" s="179" t="s">
        <v>324</v>
      </c>
      <c r="U230" s="158">
        <v>0</v>
      </c>
      <c r="V230" s="158">
        <f>ROUND(E230*U230,2)</f>
        <v>0</v>
      </c>
      <c r="W230" s="158"/>
      <c r="X230" s="158" t="s">
        <v>387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388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45" outlineLevel="1" x14ac:dyDescent="0.2">
      <c r="A231" s="154"/>
      <c r="B231" s="155"/>
      <c r="C231" s="185" t="s">
        <v>1483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382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1359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382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5" t="s">
        <v>219</v>
      </c>
      <c r="D233" s="160"/>
      <c r="E233" s="161">
        <v>1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382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45"/>
      <c r="D234" s="246"/>
      <c r="E234" s="246"/>
      <c r="F234" s="246"/>
      <c r="G234" s="246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329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3">
        <v>47</v>
      </c>
      <c r="B235" s="174" t="s">
        <v>1484</v>
      </c>
      <c r="C235" s="184" t="s">
        <v>1485</v>
      </c>
      <c r="D235" s="175" t="s">
        <v>1471</v>
      </c>
      <c r="E235" s="176">
        <v>5</v>
      </c>
      <c r="F235" s="177"/>
      <c r="G235" s="178">
        <f>ROUND(E235*F235,2)</f>
        <v>0</v>
      </c>
      <c r="H235" s="177"/>
      <c r="I235" s="178">
        <f>ROUND(E235*H235,2)</f>
        <v>0</v>
      </c>
      <c r="J235" s="177"/>
      <c r="K235" s="178">
        <f>ROUND(E235*J235,2)</f>
        <v>0</v>
      </c>
      <c r="L235" s="178">
        <v>21</v>
      </c>
      <c r="M235" s="178">
        <f>G235*(1+L235/100)</f>
        <v>0</v>
      </c>
      <c r="N235" s="176">
        <v>0</v>
      </c>
      <c r="O235" s="176">
        <f>ROUND(E235*N235,2)</f>
        <v>0</v>
      </c>
      <c r="P235" s="176">
        <v>0</v>
      </c>
      <c r="Q235" s="176">
        <f>ROUND(E235*P235,2)</f>
        <v>0</v>
      </c>
      <c r="R235" s="178"/>
      <c r="S235" s="178" t="s">
        <v>344</v>
      </c>
      <c r="T235" s="179" t="s">
        <v>324</v>
      </c>
      <c r="U235" s="158">
        <v>0</v>
      </c>
      <c r="V235" s="158">
        <f>ROUND(E235*U235,2)</f>
        <v>0</v>
      </c>
      <c r="W235" s="158"/>
      <c r="X235" s="158" t="s">
        <v>387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388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1389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382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5" t="s">
        <v>265</v>
      </c>
      <c r="D237" s="160"/>
      <c r="E237" s="161">
        <v>5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382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45"/>
      <c r="D238" s="246"/>
      <c r="E238" s="246"/>
      <c r="F238" s="246"/>
      <c r="G238" s="246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329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3">
        <v>48</v>
      </c>
      <c r="B239" s="174" t="s">
        <v>1486</v>
      </c>
      <c r="C239" s="184" t="s">
        <v>1487</v>
      </c>
      <c r="D239" s="175" t="s">
        <v>590</v>
      </c>
      <c r="E239" s="176">
        <v>1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8"/>
      <c r="S239" s="178" t="s">
        <v>344</v>
      </c>
      <c r="T239" s="179" t="s">
        <v>324</v>
      </c>
      <c r="U239" s="158">
        <v>0</v>
      </c>
      <c r="V239" s="158">
        <f>ROUND(E239*U239,2)</f>
        <v>0</v>
      </c>
      <c r="W239" s="158"/>
      <c r="X239" s="158" t="s">
        <v>387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388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5" t="s">
        <v>1359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382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5" t="s">
        <v>219</v>
      </c>
      <c r="D241" s="160"/>
      <c r="E241" s="161">
        <v>1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382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45"/>
      <c r="D242" s="246"/>
      <c r="E242" s="246"/>
      <c r="F242" s="246"/>
      <c r="G242" s="246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329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3">
        <v>49</v>
      </c>
      <c r="B243" s="174" t="s">
        <v>1488</v>
      </c>
      <c r="C243" s="184" t="s">
        <v>1489</v>
      </c>
      <c r="D243" s="175" t="s">
        <v>1471</v>
      </c>
      <c r="E243" s="176">
        <v>5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21</v>
      </c>
      <c r="M243" s="178">
        <f>G243*(1+L243/100)</f>
        <v>0</v>
      </c>
      <c r="N243" s="176">
        <v>0</v>
      </c>
      <c r="O243" s="176">
        <f>ROUND(E243*N243,2)</f>
        <v>0</v>
      </c>
      <c r="P243" s="176">
        <v>0</v>
      </c>
      <c r="Q243" s="176">
        <f>ROUND(E243*P243,2)</f>
        <v>0</v>
      </c>
      <c r="R243" s="178"/>
      <c r="S243" s="178" t="s">
        <v>344</v>
      </c>
      <c r="T243" s="179" t="s">
        <v>324</v>
      </c>
      <c r="U243" s="158">
        <v>0</v>
      </c>
      <c r="V243" s="158">
        <f>ROUND(E243*U243,2)</f>
        <v>0</v>
      </c>
      <c r="W243" s="158"/>
      <c r="X243" s="158" t="s">
        <v>387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388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5" t="s">
        <v>1389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382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5" t="s">
        <v>265</v>
      </c>
      <c r="D245" s="160"/>
      <c r="E245" s="161">
        <v>5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382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5"/>
      <c r="D246" s="246"/>
      <c r="E246" s="246"/>
      <c r="F246" s="246"/>
      <c r="G246" s="246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329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3">
        <v>50</v>
      </c>
      <c r="B247" s="174" t="s">
        <v>1490</v>
      </c>
      <c r="C247" s="184" t="s">
        <v>1491</v>
      </c>
      <c r="D247" s="175" t="s">
        <v>1471</v>
      </c>
      <c r="E247" s="176">
        <v>20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0</v>
      </c>
      <c r="O247" s="176">
        <f>ROUND(E247*N247,2)</f>
        <v>0</v>
      </c>
      <c r="P247" s="176">
        <v>0</v>
      </c>
      <c r="Q247" s="176">
        <f>ROUND(E247*P247,2)</f>
        <v>0</v>
      </c>
      <c r="R247" s="178"/>
      <c r="S247" s="178" t="s">
        <v>344</v>
      </c>
      <c r="T247" s="179" t="s">
        <v>324</v>
      </c>
      <c r="U247" s="158">
        <v>0</v>
      </c>
      <c r="V247" s="158">
        <f>ROUND(E247*U247,2)</f>
        <v>0</v>
      </c>
      <c r="W247" s="158"/>
      <c r="X247" s="158" t="s">
        <v>387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388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5" t="s">
        <v>1492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382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234</v>
      </c>
      <c r="D249" s="160"/>
      <c r="E249" s="161">
        <v>20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382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5"/>
      <c r="D250" s="246"/>
      <c r="E250" s="246"/>
      <c r="F250" s="246"/>
      <c r="G250" s="246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329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3">
        <v>51</v>
      </c>
      <c r="B251" s="174" t="s">
        <v>1493</v>
      </c>
      <c r="C251" s="184" t="s">
        <v>1494</v>
      </c>
      <c r="D251" s="175" t="s">
        <v>590</v>
      </c>
      <c r="E251" s="176">
        <v>2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21</v>
      </c>
      <c r="M251" s="178">
        <f>G251*(1+L251/100)</f>
        <v>0</v>
      </c>
      <c r="N251" s="176">
        <v>0</v>
      </c>
      <c r="O251" s="176">
        <f>ROUND(E251*N251,2)</f>
        <v>0</v>
      </c>
      <c r="P251" s="176">
        <v>0</v>
      </c>
      <c r="Q251" s="176">
        <f>ROUND(E251*P251,2)</f>
        <v>0</v>
      </c>
      <c r="R251" s="178"/>
      <c r="S251" s="178" t="s">
        <v>344</v>
      </c>
      <c r="T251" s="179" t="s">
        <v>324</v>
      </c>
      <c r="U251" s="158">
        <v>0</v>
      </c>
      <c r="V251" s="158">
        <f>ROUND(E251*U251,2)</f>
        <v>0</v>
      </c>
      <c r="W251" s="158"/>
      <c r="X251" s="158" t="s">
        <v>387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388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5" t="s">
        <v>1366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382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5" t="s">
        <v>232</v>
      </c>
      <c r="D253" s="160"/>
      <c r="E253" s="161">
        <v>2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382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45"/>
      <c r="D254" s="246"/>
      <c r="E254" s="246"/>
      <c r="F254" s="246"/>
      <c r="G254" s="246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329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">
      <c r="A255" s="3"/>
      <c r="B255" s="4"/>
      <c r="C255" s="186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AE255">
        <v>15</v>
      </c>
      <c r="AF255">
        <v>21</v>
      </c>
      <c r="AG255" t="s">
        <v>305</v>
      </c>
    </row>
    <row r="256" spans="1:60" x14ac:dyDescent="0.2">
      <c r="A256" s="150"/>
      <c r="B256" s="151" t="s">
        <v>29</v>
      </c>
      <c r="C256" s="187"/>
      <c r="D256" s="152"/>
      <c r="E256" s="153"/>
      <c r="F256" s="153"/>
      <c r="G256" s="182">
        <f>G8</f>
        <v>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AE256">
        <f>SUMIF(L7:L254,AE255,G7:G254)</f>
        <v>0</v>
      </c>
      <c r="AF256">
        <f>SUMIF(L7:L254,AF255,G7:G254)</f>
        <v>0</v>
      </c>
      <c r="AG256" t="s">
        <v>384</v>
      </c>
    </row>
    <row r="257" spans="3:33" x14ac:dyDescent="0.2">
      <c r="C257" s="188"/>
      <c r="D257" s="10"/>
      <c r="AG257" t="s">
        <v>385</v>
      </c>
    </row>
    <row r="258" spans="3:33" x14ac:dyDescent="0.2">
      <c r="D258" s="10"/>
    </row>
    <row r="259" spans="3:33" x14ac:dyDescent="0.2">
      <c r="D259" s="10"/>
    </row>
    <row r="260" spans="3:33" x14ac:dyDescent="0.2">
      <c r="D260" s="10"/>
    </row>
    <row r="261" spans="3:33" x14ac:dyDescent="0.2">
      <c r="D261" s="10"/>
    </row>
    <row r="262" spans="3:33" x14ac:dyDescent="0.2">
      <c r="D262" s="10"/>
    </row>
    <row r="263" spans="3:33" x14ac:dyDescent="0.2">
      <c r="D263" s="10"/>
    </row>
    <row r="264" spans="3:33" x14ac:dyDescent="0.2">
      <c r="D264" s="10"/>
    </row>
    <row r="265" spans="3:33" x14ac:dyDescent="0.2">
      <c r="D265" s="10"/>
    </row>
    <row r="266" spans="3:33" x14ac:dyDescent="0.2">
      <c r="D266" s="10"/>
    </row>
    <row r="267" spans="3:33" x14ac:dyDescent="0.2">
      <c r="D267" s="10"/>
    </row>
    <row r="268" spans="3:33" x14ac:dyDescent="0.2">
      <c r="D268" s="10"/>
    </row>
    <row r="269" spans="3:33" x14ac:dyDescent="0.2">
      <c r="D269" s="10"/>
    </row>
    <row r="270" spans="3:33" x14ac:dyDescent="0.2">
      <c r="D270" s="10"/>
    </row>
    <row r="271" spans="3:33" x14ac:dyDescent="0.2">
      <c r="D271" s="10"/>
    </row>
    <row r="272" spans="3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5">
    <mergeCell ref="C49:G49"/>
    <mergeCell ref="A1:G1"/>
    <mergeCell ref="C2:G2"/>
    <mergeCell ref="C3:G3"/>
    <mergeCell ref="C4:G4"/>
    <mergeCell ref="C14:G14"/>
    <mergeCell ref="C19:G19"/>
    <mergeCell ref="C24:G24"/>
    <mergeCell ref="C29:G29"/>
    <mergeCell ref="C34:G34"/>
    <mergeCell ref="C39:G39"/>
    <mergeCell ref="C44:G44"/>
    <mergeCell ref="C109:G109"/>
    <mergeCell ref="C54:G54"/>
    <mergeCell ref="C59:G59"/>
    <mergeCell ref="C64:G64"/>
    <mergeCell ref="C69:G69"/>
    <mergeCell ref="C74:G74"/>
    <mergeCell ref="C79:G79"/>
    <mergeCell ref="C84:G84"/>
    <mergeCell ref="C89:G89"/>
    <mergeCell ref="C94:G94"/>
    <mergeCell ref="C99:G99"/>
    <mergeCell ref="C104:G104"/>
    <mergeCell ref="C169:G169"/>
    <mergeCell ref="C114:G114"/>
    <mergeCell ref="C119:G119"/>
    <mergeCell ref="C124:G124"/>
    <mergeCell ref="C129:G129"/>
    <mergeCell ref="C134:G134"/>
    <mergeCell ref="C139:G139"/>
    <mergeCell ref="C144:G144"/>
    <mergeCell ref="C149:G149"/>
    <mergeCell ref="C154:G154"/>
    <mergeCell ref="C159:G159"/>
    <mergeCell ref="C164:G164"/>
    <mergeCell ref="C225:G225"/>
    <mergeCell ref="C174:G174"/>
    <mergeCell ref="C179:G179"/>
    <mergeCell ref="C184:G184"/>
    <mergeCell ref="C189:G189"/>
    <mergeCell ref="C194:G194"/>
    <mergeCell ref="C199:G199"/>
    <mergeCell ref="C204:G204"/>
    <mergeCell ref="C209:G209"/>
    <mergeCell ref="C213:G213"/>
    <mergeCell ref="C217:G217"/>
    <mergeCell ref="C221:G221"/>
    <mergeCell ref="C254:G254"/>
    <mergeCell ref="C229:G229"/>
    <mergeCell ref="C234:G234"/>
    <mergeCell ref="C238:G238"/>
    <mergeCell ref="C242:G242"/>
    <mergeCell ref="C246:G246"/>
    <mergeCell ref="C250:G25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57</v>
      </c>
      <c r="C4" s="257" t="s">
        <v>58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219</v>
      </c>
      <c r="C8" s="183" t="s">
        <v>221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232</v>
      </c>
      <c r="C9" s="184" t="s">
        <v>1495</v>
      </c>
      <c r="D9" s="175" t="s">
        <v>590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143</v>
      </c>
      <c r="C11" s="184" t="s">
        <v>1496</v>
      </c>
      <c r="D11" s="175" t="s">
        <v>590</v>
      </c>
      <c r="E11" s="176">
        <v>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252</v>
      </c>
      <c r="C13" s="184" t="s">
        <v>1497</v>
      </c>
      <c r="D13" s="175" t="s">
        <v>590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387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265</v>
      </c>
      <c r="C15" s="184" t="s">
        <v>1498</v>
      </c>
      <c r="D15" s="175" t="s">
        <v>476</v>
      </c>
      <c r="E15" s="176">
        <v>549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501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3" t="s">
        <v>318</v>
      </c>
      <c r="B17" s="164" t="s">
        <v>227</v>
      </c>
      <c r="C17" s="183" t="s">
        <v>228</v>
      </c>
      <c r="D17" s="165"/>
      <c r="E17" s="166"/>
      <c r="F17" s="167"/>
      <c r="G17" s="167">
        <f>SUMIF(AG18:AG57,"&lt;&gt;NOR",G18:G57)</f>
        <v>0</v>
      </c>
      <c r="H17" s="167"/>
      <c r="I17" s="167">
        <f>SUM(I18:I57)</f>
        <v>0</v>
      </c>
      <c r="J17" s="167"/>
      <c r="K17" s="167">
        <f>SUM(K18:K57)</f>
        <v>0</v>
      </c>
      <c r="L17" s="167"/>
      <c r="M17" s="167">
        <f>SUM(M18:M57)</f>
        <v>0</v>
      </c>
      <c r="N17" s="166"/>
      <c r="O17" s="166">
        <f>SUM(O18:O57)</f>
        <v>0</v>
      </c>
      <c r="P17" s="166"/>
      <c r="Q17" s="166">
        <f>SUM(Q18:Q57)</f>
        <v>0</v>
      </c>
      <c r="R17" s="167"/>
      <c r="S17" s="167"/>
      <c r="T17" s="168"/>
      <c r="U17" s="162"/>
      <c r="V17" s="162">
        <f>SUM(V18:V57)</f>
        <v>0</v>
      </c>
      <c r="W17" s="162"/>
      <c r="X17" s="162"/>
      <c r="AG17" t="s">
        <v>319</v>
      </c>
    </row>
    <row r="18" spans="1:60" outlineLevel="1" x14ac:dyDescent="0.2">
      <c r="A18" s="173">
        <v>5</v>
      </c>
      <c r="B18" s="174" t="s">
        <v>229</v>
      </c>
      <c r="C18" s="184" t="s">
        <v>1499</v>
      </c>
      <c r="D18" s="175" t="s">
        <v>590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344</v>
      </c>
      <c r="T18" s="179" t="s">
        <v>324</v>
      </c>
      <c r="U18" s="158">
        <v>0</v>
      </c>
      <c r="V18" s="158">
        <f>ROUND(E18*U18,2)</f>
        <v>0</v>
      </c>
      <c r="W18" s="158"/>
      <c r="X18" s="158" t="s">
        <v>387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501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6</v>
      </c>
      <c r="B20" s="174" t="s">
        <v>234</v>
      </c>
      <c r="C20" s="184" t="s">
        <v>1500</v>
      </c>
      <c r="D20" s="175" t="s">
        <v>590</v>
      </c>
      <c r="E20" s="176">
        <v>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344</v>
      </c>
      <c r="T20" s="179" t="s">
        <v>324</v>
      </c>
      <c r="U20" s="158">
        <v>0</v>
      </c>
      <c r="V20" s="158">
        <f>ROUND(E20*U20,2)</f>
        <v>0</v>
      </c>
      <c r="W20" s="158"/>
      <c r="X20" s="158" t="s">
        <v>387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501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7</v>
      </c>
      <c r="B22" s="174" t="s">
        <v>141</v>
      </c>
      <c r="C22" s="184" t="s">
        <v>1501</v>
      </c>
      <c r="D22" s="175" t="s">
        <v>590</v>
      </c>
      <c r="E22" s="176">
        <v>1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344</v>
      </c>
      <c r="T22" s="179" t="s">
        <v>324</v>
      </c>
      <c r="U22" s="158">
        <v>0</v>
      </c>
      <c r="V22" s="158">
        <f>ROUND(E22*U22,2)</f>
        <v>0</v>
      </c>
      <c r="W22" s="158"/>
      <c r="X22" s="158" t="s">
        <v>387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501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8</v>
      </c>
      <c r="B24" s="174" t="s">
        <v>1427</v>
      </c>
      <c r="C24" s="184" t="s">
        <v>1502</v>
      </c>
      <c r="D24" s="175" t="s">
        <v>590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501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/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329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9</v>
      </c>
      <c r="B26" s="174" t="s">
        <v>1503</v>
      </c>
      <c r="C26" s="184" t="s">
        <v>1504</v>
      </c>
      <c r="D26" s="175" t="s">
        <v>376</v>
      </c>
      <c r="E26" s="176">
        <v>6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344</v>
      </c>
      <c r="T26" s="179" t="s">
        <v>324</v>
      </c>
      <c r="U26" s="158">
        <v>0</v>
      </c>
      <c r="V26" s="158">
        <f>ROUND(E26*U26,2)</f>
        <v>0</v>
      </c>
      <c r="W26" s="158"/>
      <c r="X26" s="158" t="s">
        <v>387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501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10</v>
      </c>
      <c r="B28" s="174" t="s">
        <v>1505</v>
      </c>
      <c r="C28" s="184" t="s">
        <v>1506</v>
      </c>
      <c r="D28" s="175" t="s">
        <v>476</v>
      </c>
      <c r="E28" s="176">
        <v>35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344</v>
      </c>
      <c r="T28" s="179" t="s">
        <v>324</v>
      </c>
      <c r="U28" s="158">
        <v>0</v>
      </c>
      <c r="V28" s="158">
        <f>ROUND(E28*U28,2)</f>
        <v>0</v>
      </c>
      <c r="W28" s="158"/>
      <c r="X28" s="158" t="s">
        <v>387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501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11</v>
      </c>
      <c r="B30" s="174" t="s">
        <v>1507</v>
      </c>
      <c r="C30" s="184" t="s">
        <v>1508</v>
      </c>
      <c r="D30" s="175" t="s">
        <v>476</v>
      </c>
      <c r="E30" s="176">
        <v>34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387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501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12</v>
      </c>
      <c r="B32" s="174" t="s">
        <v>243</v>
      </c>
      <c r="C32" s="184" t="s">
        <v>1509</v>
      </c>
      <c r="D32" s="175" t="s">
        <v>476</v>
      </c>
      <c r="E32" s="176">
        <v>39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344</v>
      </c>
      <c r="T32" s="179" t="s">
        <v>324</v>
      </c>
      <c r="U32" s="158">
        <v>0</v>
      </c>
      <c r="V32" s="158">
        <f>ROUND(E32*U32,2)</f>
        <v>0</v>
      </c>
      <c r="W32" s="158"/>
      <c r="X32" s="158" t="s">
        <v>387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501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13</v>
      </c>
      <c r="B34" s="174" t="s">
        <v>1510</v>
      </c>
      <c r="C34" s="184" t="s">
        <v>1511</v>
      </c>
      <c r="D34" s="175" t="s">
        <v>590</v>
      </c>
      <c r="E34" s="176">
        <v>22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387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14</v>
      </c>
      <c r="B36" s="174" t="s">
        <v>244</v>
      </c>
      <c r="C36" s="184" t="s">
        <v>1512</v>
      </c>
      <c r="D36" s="175" t="s">
        <v>590</v>
      </c>
      <c r="E36" s="176">
        <v>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501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15</v>
      </c>
      <c r="B38" s="174" t="s">
        <v>1513</v>
      </c>
      <c r="C38" s="184" t="s">
        <v>1514</v>
      </c>
      <c r="D38" s="175" t="s">
        <v>590</v>
      </c>
      <c r="E38" s="176">
        <v>3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344</v>
      </c>
      <c r="T38" s="179" t="s">
        <v>324</v>
      </c>
      <c r="U38" s="158">
        <v>0</v>
      </c>
      <c r="V38" s="158">
        <f>ROUND(E38*U38,2)</f>
        <v>0</v>
      </c>
      <c r="W38" s="158"/>
      <c r="X38" s="158" t="s">
        <v>387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501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16</v>
      </c>
      <c r="B40" s="174" t="s">
        <v>1515</v>
      </c>
      <c r="C40" s="184" t="s">
        <v>1516</v>
      </c>
      <c r="D40" s="175" t="s">
        <v>590</v>
      </c>
      <c r="E40" s="176">
        <v>43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344</v>
      </c>
      <c r="T40" s="179" t="s">
        <v>324</v>
      </c>
      <c r="U40" s="158">
        <v>0</v>
      </c>
      <c r="V40" s="158">
        <f>ROUND(E40*U40,2)</f>
        <v>0</v>
      </c>
      <c r="W40" s="158"/>
      <c r="X40" s="158" t="s">
        <v>387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501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329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17</v>
      </c>
      <c r="B42" s="174" t="s">
        <v>245</v>
      </c>
      <c r="C42" s="184" t="s">
        <v>1517</v>
      </c>
      <c r="D42" s="175" t="s">
        <v>590</v>
      </c>
      <c r="E42" s="176">
        <v>50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344</v>
      </c>
      <c r="T42" s="179" t="s">
        <v>324</v>
      </c>
      <c r="U42" s="158">
        <v>0</v>
      </c>
      <c r="V42" s="158">
        <f>ROUND(E42*U42,2)</f>
        <v>0</v>
      </c>
      <c r="W42" s="158"/>
      <c r="X42" s="158" t="s">
        <v>387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501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18</v>
      </c>
      <c r="B44" s="174" t="s">
        <v>248</v>
      </c>
      <c r="C44" s="184" t="s">
        <v>1518</v>
      </c>
      <c r="D44" s="175" t="s">
        <v>590</v>
      </c>
      <c r="E44" s="176">
        <v>7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344</v>
      </c>
      <c r="T44" s="179" t="s">
        <v>324</v>
      </c>
      <c r="U44" s="158">
        <v>0</v>
      </c>
      <c r="V44" s="158">
        <f>ROUND(E44*U44,2)</f>
        <v>0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501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19</v>
      </c>
      <c r="B46" s="174" t="s">
        <v>249</v>
      </c>
      <c r="C46" s="184" t="s">
        <v>1519</v>
      </c>
      <c r="D46" s="175" t="s">
        <v>476</v>
      </c>
      <c r="E46" s="176">
        <v>0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344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387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501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329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20</v>
      </c>
      <c r="B48" s="174" t="s">
        <v>1520</v>
      </c>
      <c r="C48" s="184" t="s">
        <v>1521</v>
      </c>
      <c r="D48" s="175" t="s">
        <v>590</v>
      </c>
      <c r="E48" s="176">
        <v>0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344</v>
      </c>
      <c r="T48" s="179" t="s">
        <v>324</v>
      </c>
      <c r="U48" s="158">
        <v>0</v>
      </c>
      <c r="V48" s="158">
        <f>ROUND(E48*U48,2)</f>
        <v>0</v>
      </c>
      <c r="W48" s="158"/>
      <c r="X48" s="158" t="s">
        <v>387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501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21</v>
      </c>
      <c r="B50" s="174" t="s">
        <v>250</v>
      </c>
      <c r="C50" s="184" t="s">
        <v>1522</v>
      </c>
      <c r="D50" s="175" t="s">
        <v>476</v>
      </c>
      <c r="E50" s="176">
        <v>14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344</v>
      </c>
      <c r="T50" s="179" t="s">
        <v>324</v>
      </c>
      <c r="U50" s="158">
        <v>0</v>
      </c>
      <c r="V50" s="158">
        <f>ROUND(E50*U50,2)</f>
        <v>0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501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22</v>
      </c>
      <c r="B52" s="174" t="s">
        <v>257</v>
      </c>
      <c r="C52" s="184" t="s">
        <v>1523</v>
      </c>
      <c r="D52" s="175" t="s">
        <v>476</v>
      </c>
      <c r="E52" s="176">
        <v>20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344</v>
      </c>
      <c r="T52" s="179" t="s">
        <v>324</v>
      </c>
      <c r="U52" s="158">
        <v>0</v>
      </c>
      <c r="V52" s="158">
        <f>ROUND(E52*U52,2)</f>
        <v>0</v>
      </c>
      <c r="W52" s="158"/>
      <c r="X52" s="158" t="s">
        <v>387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501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23</v>
      </c>
      <c r="B54" s="174" t="s">
        <v>258</v>
      </c>
      <c r="C54" s="184" t="s">
        <v>1524</v>
      </c>
      <c r="D54" s="175" t="s">
        <v>590</v>
      </c>
      <c r="E54" s="176">
        <v>2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501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24</v>
      </c>
      <c r="B56" s="174" t="s">
        <v>260</v>
      </c>
      <c r="C56" s="184" t="s">
        <v>1525</v>
      </c>
      <c r="D56" s="175" t="s">
        <v>590</v>
      </c>
      <c r="E56" s="176">
        <v>20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344</v>
      </c>
      <c r="T56" s="179" t="s">
        <v>324</v>
      </c>
      <c r="U56" s="158">
        <v>0</v>
      </c>
      <c r="V56" s="158">
        <f>ROUND(E56*U56,2)</f>
        <v>0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501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329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3" t="s">
        <v>318</v>
      </c>
      <c r="B58" s="164" t="s">
        <v>262</v>
      </c>
      <c r="C58" s="183" t="s">
        <v>235</v>
      </c>
      <c r="D58" s="165"/>
      <c r="E58" s="166"/>
      <c r="F58" s="167"/>
      <c r="G58" s="167">
        <f>SUMIF(AG59:AG62,"&lt;&gt;NOR",G59:G62)</f>
        <v>0</v>
      </c>
      <c r="H58" s="167"/>
      <c r="I58" s="167">
        <f>SUM(I59:I62)</f>
        <v>0</v>
      </c>
      <c r="J58" s="167"/>
      <c r="K58" s="167">
        <f>SUM(K59:K62)</f>
        <v>0</v>
      </c>
      <c r="L58" s="167"/>
      <c r="M58" s="167">
        <f>SUM(M59:M62)</f>
        <v>0</v>
      </c>
      <c r="N58" s="166"/>
      <c r="O58" s="166">
        <f>SUM(O59:O62)</f>
        <v>0</v>
      </c>
      <c r="P58" s="166"/>
      <c r="Q58" s="166">
        <f>SUM(Q59:Q62)</f>
        <v>0</v>
      </c>
      <c r="R58" s="167"/>
      <c r="S58" s="167"/>
      <c r="T58" s="168"/>
      <c r="U58" s="162"/>
      <c r="V58" s="162">
        <f>SUM(V59:V62)</f>
        <v>0</v>
      </c>
      <c r="W58" s="162"/>
      <c r="X58" s="162"/>
      <c r="AG58" t="s">
        <v>319</v>
      </c>
    </row>
    <row r="59" spans="1:60" outlineLevel="1" x14ac:dyDescent="0.2">
      <c r="A59" s="173">
        <v>25</v>
      </c>
      <c r="B59" s="174" t="s">
        <v>1526</v>
      </c>
      <c r="C59" s="184" t="s">
        <v>1527</v>
      </c>
      <c r="D59" s="175" t="s">
        <v>590</v>
      </c>
      <c r="E59" s="176">
        <v>27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344</v>
      </c>
      <c r="T59" s="179" t="s">
        <v>324</v>
      </c>
      <c r="U59" s="158">
        <v>0</v>
      </c>
      <c r="V59" s="158">
        <f>ROUND(E59*U59,2)</f>
        <v>0</v>
      </c>
      <c r="W59" s="158"/>
      <c r="X59" s="158" t="s">
        <v>387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501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26</v>
      </c>
      <c r="B61" s="174" t="s">
        <v>1528</v>
      </c>
      <c r="C61" s="184" t="s">
        <v>1529</v>
      </c>
      <c r="D61" s="175" t="s">
        <v>590</v>
      </c>
      <c r="E61" s="176">
        <v>27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501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3" t="s">
        <v>318</v>
      </c>
      <c r="B63" s="164" t="s">
        <v>264</v>
      </c>
      <c r="C63" s="183" t="s">
        <v>247</v>
      </c>
      <c r="D63" s="165"/>
      <c r="E63" s="166"/>
      <c r="F63" s="167"/>
      <c r="G63" s="167">
        <f>SUMIF(AG64:AG69,"&lt;&gt;NOR",G64:G69)</f>
        <v>0</v>
      </c>
      <c r="H63" s="167"/>
      <c r="I63" s="167">
        <f>SUM(I64:I69)</f>
        <v>0</v>
      </c>
      <c r="J63" s="167"/>
      <c r="K63" s="167">
        <f>SUM(K64:K69)</f>
        <v>0</v>
      </c>
      <c r="L63" s="167"/>
      <c r="M63" s="167">
        <f>SUM(M64:M69)</f>
        <v>0</v>
      </c>
      <c r="N63" s="166"/>
      <c r="O63" s="166">
        <f>SUM(O64:O69)</f>
        <v>0</v>
      </c>
      <c r="P63" s="166"/>
      <c r="Q63" s="166">
        <f>SUM(Q64:Q69)</f>
        <v>0</v>
      </c>
      <c r="R63" s="167"/>
      <c r="S63" s="167"/>
      <c r="T63" s="168"/>
      <c r="U63" s="162"/>
      <c r="V63" s="162">
        <f>SUM(V64:V69)</f>
        <v>0</v>
      </c>
      <c r="W63" s="162"/>
      <c r="X63" s="162"/>
      <c r="AG63" t="s">
        <v>319</v>
      </c>
    </row>
    <row r="64" spans="1:60" outlineLevel="1" x14ac:dyDescent="0.2">
      <c r="A64" s="173">
        <v>27</v>
      </c>
      <c r="B64" s="174" t="s">
        <v>574</v>
      </c>
      <c r="C64" s="184" t="s">
        <v>1530</v>
      </c>
      <c r="D64" s="175" t="s">
        <v>590</v>
      </c>
      <c r="E64" s="176">
        <v>18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344</v>
      </c>
      <c r="T64" s="179" t="s">
        <v>324</v>
      </c>
      <c r="U64" s="158">
        <v>0</v>
      </c>
      <c r="V64" s="158">
        <f>ROUND(E64*U64,2)</f>
        <v>0</v>
      </c>
      <c r="W64" s="158"/>
      <c r="X64" s="158" t="s">
        <v>387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501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28</v>
      </c>
      <c r="B66" s="174" t="s">
        <v>1531</v>
      </c>
      <c r="C66" s="184" t="s">
        <v>1532</v>
      </c>
      <c r="D66" s="175" t="s">
        <v>590</v>
      </c>
      <c r="E66" s="176">
        <v>9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344</v>
      </c>
      <c r="T66" s="179" t="s">
        <v>324</v>
      </c>
      <c r="U66" s="158">
        <v>0</v>
      </c>
      <c r="V66" s="158">
        <f>ROUND(E66*U66,2)</f>
        <v>0</v>
      </c>
      <c r="W66" s="158"/>
      <c r="X66" s="158" t="s">
        <v>387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501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329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29</v>
      </c>
      <c r="B68" s="174" t="s">
        <v>268</v>
      </c>
      <c r="C68" s="184" t="s">
        <v>1533</v>
      </c>
      <c r="D68" s="175" t="s">
        <v>376</v>
      </c>
      <c r="E68" s="176">
        <v>8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344</v>
      </c>
      <c r="T68" s="179" t="s">
        <v>324</v>
      </c>
      <c r="U68" s="158">
        <v>0</v>
      </c>
      <c r="V68" s="158">
        <f>ROUND(E68*U68,2)</f>
        <v>0</v>
      </c>
      <c r="W68" s="158"/>
      <c r="X68" s="158" t="s">
        <v>387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501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329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3" t="s">
        <v>318</v>
      </c>
      <c r="B70" s="164" t="s">
        <v>269</v>
      </c>
      <c r="C70" s="183" t="s">
        <v>251</v>
      </c>
      <c r="D70" s="165"/>
      <c r="E70" s="166"/>
      <c r="F70" s="167"/>
      <c r="G70" s="167">
        <f>SUMIF(AG71:AG72,"&lt;&gt;NOR",G71:G72)</f>
        <v>0</v>
      </c>
      <c r="H70" s="167"/>
      <c r="I70" s="167">
        <f>SUM(I71:I72)</f>
        <v>0</v>
      </c>
      <c r="J70" s="167"/>
      <c r="K70" s="167">
        <f>SUM(K71:K72)</f>
        <v>0</v>
      </c>
      <c r="L70" s="167"/>
      <c r="M70" s="167">
        <f>SUM(M71:M72)</f>
        <v>0</v>
      </c>
      <c r="N70" s="166"/>
      <c r="O70" s="166">
        <f>SUM(O71:O72)</f>
        <v>0</v>
      </c>
      <c r="P70" s="166"/>
      <c r="Q70" s="166">
        <f>SUM(Q71:Q72)</f>
        <v>0</v>
      </c>
      <c r="R70" s="167"/>
      <c r="S70" s="167"/>
      <c r="T70" s="168"/>
      <c r="U70" s="162"/>
      <c r="V70" s="162">
        <f>SUM(V71:V72)</f>
        <v>0</v>
      </c>
      <c r="W70" s="162"/>
      <c r="X70" s="162"/>
      <c r="AG70" t="s">
        <v>319</v>
      </c>
    </row>
    <row r="71" spans="1:60" outlineLevel="1" x14ac:dyDescent="0.2">
      <c r="A71" s="173">
        <v>30</v>
      </c>
      <c r="B71" s="174" t="s">
        <v>1534</v>
      </c>
      <c r="C71" s="184" t="s">
        <v>1535</v>
      </c>
      <c r="D71" s="175" t="s">
        <v>376</v>
      </c>
      <c r="E71" s="176">
        <v>2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344</v>
      </c>
      <c r="T71" s="179" t="s">
        <v>324</v>
      </c>
      <c r="U71" s="158">
        <v>0</v>
      </c>
      <c r="V71" s="158">
        <f>ROUND(E71*U71,2)</f>
        <v>0</v>
      </c>
      <c r="W71" s="158"/>
      <c r="X71" s="158" t="s">
        <v>387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501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3" t="s">
        <v>318</v>
      </c>
      <c r="B73" s="164" t="s">
        <v>270</v>
      </c>
      <c r="C73" s="183" t="s">
        <v>259</v>
      </c>
      <c r="D73" s="165"/>
      <c r="E73" s="166"/>
      <c r="F73" s="167"/>
      <c r="G73" s="167">
        <f>SUMIF(AG74:AG79,"&lt;&gt;NOR",G74:G79)</f>
        <v>0</v>
      </c>
      <c r="H73" s="167"/>
      <c r="I73" s="167">
        <f>SUM(I74:I79)</f>
        <v>0</v>
      </c>
      <c r="J73" s="167"/>
      <c r="K73" s="167">
        <f>SUM(K74:K79)</f>
        <v>0</v>
      </c>
      <c r="L73" s="167"/>
      <c r="M73" s="167">
        <f>SUM(M74:M79)</f>
        <v>0</v>
      </c>
      <c r="N73" s="166"/>
      <c r="O73" s="166">
        <f>SUM(O74:O79)</f>
        <v>0</v>
      </c>
      <c r="P73" s="166"/>
      <c r="Q73" s="166">
        <f>SUM(Q74:Q79)</f>
        <v>0</v>
      </c>
      <c r="R73" s="167"/>
      <c r="S73" s="167"/>
      <c r="T73" s="168"/>
      <c r="U73" s="162"/>
      <c r="V73" s="162">
        <f>SUM(V74:V79)</f>
        <v>0</v>
      </c>
      <c r="W73" s="162"/>
      <c r="X73" s="162"/>
      <c r="AG73" t="s">
        <v>319</v>
      </c>
    </row>
    <row r="74" spans="1:60" outlineLevel="1" x14ac:dyDescent="0.2">
      <c r="A74" s="173">
        <v>31</v>
      </c>
      <c r="B74" s="174" t="s">
        <v>1536</v>
      </c>
      <c r="C74" s="184" t="s">
        <v>1537</v>
      </c>
      <c r="D74" s="175" t="s">
        <v>1538</v>
      </c>
      <c r="E74" s="176">
        <v>1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344</v>
      </c>
      <c r="T74" s="179" t="s">
        <v>324</v>
      </c>
      <c r="U74" s="158">
        <v>0</v>
      </c>
      <c r="V74" s="158">
        <f>ROUND(E74*U74,2)</f>
        <v>0</v>
      </c>
      <c r="W74" s="158"/>
      <c r="X74" s="158" t="s">
        <v>387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501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329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32</v>
      </c>
      <c r="B76" s="174" t="s">
        <v>1539</v>
      </c>
      <c r="C76" s="184" t="s">
        <v>1540</v>
      </c>
      <c r="D76" s="175" t="s">
        <v>1538</v>
      </c>
      <c r="E76" s="176">
        <v>1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344</v>
      </c>
      <c r="T76" s="179" t="s">
        <v>324</v>
      </c>
      <c r="U76" s="158">
        <v>0</v>
      </c>
      <c r="V76" s="158">
        <f>ROUND(E76*U76,2)</f>
        <v>0</v>
      </c>
      <c r="W76" s="158"/>
      <c r="X76" s="158" t="s">
        <v>387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501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329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33</v>
      </c>
      <c r="B78" s="174" t="s">
        <v>1541</v>
      </c>
      <c r="C78" s="184" t="s">
        <v>1535</v>
      </c>
      <c r="D78" s="175" t="s">
        <v>376</v>
      </c>
      <c r="E78" s="176">
        <v>8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344</v>
      </c>
      <c r="T78" s="179" t="s">
        <v>324</v>
      </c>
      <c r="U78" s="158">
        <v>0</v>
      </c>
      <c r="V78" s="158">
        <f>ROUND(E78*U78,2)</f>
        <v>0</v>
      </c>
      <c r="W78" s="158"/>
      <c r="X78" s="158" t="s">
        <v>387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501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3" t="s">
        <v>318</v>
      </c>
      <c r="B80" s="164" t="s">
        <v>271</v>
      </c>
      <c r="C80" s="183" t="s">
        <v>272</v>
      </c>
      <c r="D80" s="165"/>
      <c r="E80" s="166"/>
      <c r="F80" s="167"/>
      <c r="G80" s="167">
        <f>SUMIF(AG81:AG82,"&lt;&gt;NOR",G81:G82)</f>
        <v>0</v>
      </c>
      <c r="H80" s="167"/>
      <c r="I80" s="167">
        <f>SUM(I81:I82)</f>
        <v>0</v>
      </c>
      <c r="J80" s="167"/>
      <c r="K80" s="167">
        <f>SUM(K81:K82)</f>
        <v>0</v>
      </c>
      <c r="L80" s="167"/>
      <c r="M80" s="167">
        <f>SUM(M81:M82)</f>
        <v>0</v>
      </c>
      <c r="N80" s="166"/>
      <c r="O80" s="166">
        <f>SUM(O81:O82)</f>
        <v>0</v>
      </c>
      <c r="P80" s="166"/>
      <c r="Q80" s="166">
        <f>SUM(Q81:Q82)</f>
        <v>0</v>
      </c>
      <c r="R80" s="167"/>
      <c r="S80" s="167"/>
      <c r="T80" s="168"/>
      <c r="U80" s="162"/>
      <c r="V80" s="162">
        <f>SUM(V81:V82)</f>
        <v>0</v>
      </c>
      <c r="W80" s="162"/>
      <c r="X80" s="162"/>
      <c r="AG80" t="s">
        <v>319</v>
      </c>
    </row>
    <row r="81" spans="1:60" outlineLevel="1" x14ac:dyDescent="0.2">
      <c r="A81" s="173">
        <v>34</v>
      </c>
      <c r="B81" s="174" t="s">
        <v>274</v>
      </c>
      <c r="C81" s="184" t="s">
        <v>1542</v>
      </c>
      <c r="D81" s="175" t="s">
        <v>590</v>
      </c>
      <c r="E81" s="176">
        <v>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344</v>
      </c>
      <c r="T81" s="179" t="s">
        <v>324</v>
      </c>
      <c r="U81" s="158">
        <v>0</v>
      </c>
      <c r="V81" s="158">
        <f>ROUND(E81*U81,2)</f>
        <v>0</v>
      </c>
      <c r="W81" s="158"/>
      <c r="X81" s="158" t="s">
        <v>387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501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329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3" t="s">
        <v>318</v>
      </c>
      <c r="B83" s="164" t="s">
        <v>273</v>
      </c>
      <c r="C83" s="183" t="s">
        <v>246</v>
      </c>
      <c r="D83" s="165"/>
      <c r="E83" s="166"/>
      <c r="F83" s="167"/>
      <c r="G83" s="167">
        <f>SUMIF(AG84:AG95,"&lt;&gt;NOR",G84:G95)</f>
        <v>0</v>
      </c>
      <c r="H83" s="167"/>
      <c r="I83" s="167">
        <f>SUM(I84:I95)</f>
        <v>0</v>
      </c>
      <c r="J83" s="167"/>
      <c r="K83" s="167">
        <f>SUM(K84:K95)</f>
        <v>0</v>
      </c>
      <c r="L83" s="167"/>
      <c r="M83" s="167">
        <f>SUM(M84:M95)</f>
        <v>0</v>
      </c>
      <c r="N83" s="166"/>
      <c r="O83" s="166">
        <f>SUM(O84:O95)</f>
        <v>0</v>
      </c>
      <c r="P83" s="166"/>
      <c r="Q83" s="166">
        <f>SUM(Q84:Q95)</f>
        <v>0</v>
      </c>
      <c r="R83" s="167"/>
      <c r="S83" s="167"/>
      <c r="T83" s="168"/>
      <c r="U83" s="162"/>
      <c r="V83" s="162">
        <f>SUM(V84:V95)</f>
        <v>0</v>
      </c>
      <c r="W83" s="162"/>
      <c r="X83" s="162"/>
      <c r="AG83" t="s">
        <v>319</v>
      </c>
    </row>
    <row r="84" spans="1:60" outlineLevel="1" x14ac:dyDescent="0.2">
      <c r="A84" s="173">
        <v>35</v>
      </c>
      <c r="B84" s="174" t="s">
        <v>147</v>
      </c>
      <c r="C84" s="184" t="s">
        <v>1543</v>
      </c>
      <c r="D84" s="175" t="s">
        <v>476</v>
      </c>
      <c r="E84" s="176">
        <v>35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344</v>
      </c>
      <c r="T84" s="179" t="s">
        <v>324</v>
      </c>
      <c r="U84" s="158">
        <v>0</v>
      </c>
      <c r="V84" s="158">
        <f>ROUND(E84*U84,2)</f>
        <v>0</v>
      </c>
      <c r="W84" s="158"/>
      <c r="X84" s="158" t="s">
        <v>387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501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36</v>
      </c>
      <c r="B86" s="174" t="s">
        <v>1544</v>
      </c>
      <c r="C86" s="184" t="s">
        <v>1545</v>
      </c>
      <c r="D86" s="175" t="s">
        <v>590</v>
      </c>
      <c r="E86" s="176">
        <v>500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344</v>
      </c>
      <c r="T86" s="179" t="s">
        <v>324</v>
      </c>
      <c r="U86" s="158">
        <v>0</v>
      </c>
      <c r="V86" s="158">
        <f>ROUND(E86*U86,2)</f>
        <v>0</v>
      </c>
      <c r="W86" s="158"/>
      <c r="X86" s="158" t="s">
        <v>387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501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329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37</v>
      </c>
      <c r="B88" s="174" t="s">
        <v>149</v>
      </c>
      <c r="C88" s="184" t="s">
        <v>1546</v>
      </c>
      <c r="D88" s="175" t="s">
        <v>476</v>
      </c>
      <c r="E88" s="176">
        <v>195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344</v>
      </c>
      <c r="T88" s="179" t="s">
        <v>324</v>
      </c>
      <c r="U88" s="158">
        <v>0</v>
      </c>
      <c r="V88" s="158">
        <f>ROUND(E88*U88,2)</f>
        <v>0</v>
      </c>
      <c r="W88" s="158"/>
      <c r="X88" s="158" t="s">
        <v>387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501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9"/>
      <c r="D89" s="250"/>
      <c r="E89" s="250"/>
      <c r="F89" s="250"/>
      <c r="G89" s="250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329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38</v>
      </c>
      <c r="B90" s="174" t="s">
        <v>1547</v>
      </c>
      <c r="C90" s="184" t="s">
        <v>1548</v>
      </c>
      <c r="D90" s="175" t="s">
        <v>590</v>
      </c>
      <c r="E90" s="176">
        <v>2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344</v>
      </c>
      <c r="T90" s="179" t="s">
        <v>324</v>
      </c>
      <c r="U90" s="158">
        <v>0</v>
      </c>
      <c r="V90" s="158">
        <f>ROUND(E90*U90,2)</f>
        <v>0</v>
      </c>
      <c r="W90" s="158"/>
      <c r="X90" s="158" t="s">
        <v>387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501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9"/>
      <c r="D91" s="250"/>
      <c r="E91" s="250"/>
      <c r="F91" s="250"/>
      <c r="G91" s="250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329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39</v>
      </c>
      <c r="B92" s="174" t="s">
        <v>1549</v>
      </c>
      <c r="C92" s="184" t="s">
        <v>1550</v>
      </c>
      <c r="D92" s="175" t="s">
        <v>590</v>
      </c>
      <c r="E92" s="176">
        <v>1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344</v>
      </c>
      <c r="T92" s="179" t="s">
        <v>324</v>
      </c>
      <c r="U92" s="158">
        <v>0</v>
      </c>
      <c r="V92" s="158">
        <f>ROUND(E92*U92,2)</f>
        <v>0</v>
      </c>
      <c r="W92" s="158"/>
      <c r="X92" s="158" t="s">
        <v>387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501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9"/>
      <c r="D93" s="250"/>
      <c r="E93" s="250"/>
      <c r="F93" s="250"/>
      <c r="G93" s="250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329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40</v>
      </c>
      <c r="B94" s="174" t="s">
        <v>1551</v>
      </c>
      <c r="C94" s="184" t="s">
        <v>1552</v>
      </c>
      <c r="D94" s="175" t="s">
        <v>590</v>
      </c>
      <c r="E94" s="176">
        <v>1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344</v>
      </c>
      <c r="T94" s="179" t="s">
        <v>324</v>
      </c>
      <c r="U94" s="158">
        <v>0</v>
      </c>
      <c r="V94" s="158">
        <f>ROUND(E94*U94,2)</f>
        <v>0</v>
      </c>
      <c r="W94" s="158"/>
      <c r="X94" s="158" t="s">
        <v>387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501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3" t="s">
        <v>318</v>
      </c>
      <c r="B96" s="164" t="s">
        <v>275</v>
      </c>
      <c r="C96" s="183" t="s">
        <v>276</v>
      </c>
      <c r="D96" s="165"/>
      <c r="E96" s="166"/>
      <c r="F96" s="167"/>
      <c r="G96" s="167">
        <f>SUMIF(AG97:AG114,"&lt;&gt;NOR",G97:G114)</f>
        <v>0</v>
      </c>
      <c r="H96" s="167"/>
      <c r="I96" s="167">
        <f>SUM(I97:I114)</f>
        <v>0</v>
      </c>
      <c r="J96" s="167"/>
      <c r="K96" s="167">
        <f>SUM(K97:K114)</f>
        <v>0</v>
      </c>
      <c r="L96" s="167"/>
      <c r="M96" s="167">
        <f>SUM(M97:M114)</f>
        <v>0</v>
      </c>
      <c r="N96" s="166"/>
      <c r="O96" s="166">
        <f>SUM(O97:O114)</f>
        <v>0</v>
      </c>
      <c r="P96" s="166"/>
      <c r="Q96" s="166">
        <f>SUM(Q97:Q114)</f>
        <v>0</v>
      </c>
      <c r="R96" s="167"/>
      <c r="S96" s="167"/>
      <c r="T96" s="168"/>
      <c r="U96" s="162"/>
      <c r="V96" s="162">
        <f>SUM(V97:V114)</f>
        <v>0</v>
      </c>
      <c r="W96" s="162"/>
      <c r="X96" s="162"/>
      <c r="AG96" t="s">
        <v>319</v>
      </c>
    </row>
    <row r="97" spans="1:60" outlineLevel="1" x14ac:dyDescent="0.2">
      <c r="A97" s="173">
        <v>41</v>
      </c>
      <c r="B97" s="174" t="s">
        <v>624</v>
      </c>
      <c r="C97" s="184" t="s">
        <v>1553</v>
      </c>
      <c r="D97" s="175" t="s">
        <v>590</v>
      </c>
      <c r="E97" s="176">
        <v>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344</v>
      </c>
      <c r="T97" s="179" t="s">
        <v>324</v>
      </c>
      <c r="U97" s="158">
        <v>0</v>
      </c>
      <c r="V97" s="158">
        <f>ROUND(E97*U97,2)</f>
        <v>0</v>
      </c>
      <c r="W97" s="158"/>
      <c r="X97" s="158" t="s">
        <v>387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501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329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42</v>
      </c>
      <c r="B99" s="174" t="s">
        <v>222</v>
      </c>
      <c r="C99" s="184" t="s">
        <v>1554</v>
      </c>
      <c r="D99" s="175" t="s">
        <v>590</v>
      </c>
      <c r="E99" s="176">
        <v>1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344</v>
      </c>
      <c r="T99" s="179" t="s">
        <v>324</v>
      </c>
      <c r="U99" s="158">
        <v>0</v>
      </c>
      <c r="V99" s="158">
        <f>ROUND(E99*U99,2)</f>
        <v>0</v>
      </c>
      <c r="W99" s="158"/>
      <c r="X99" s="158" t="s">
        <v>387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501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329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43</v>
      </c>
      <c r="B101" s="174" t="s">
        <v>224</v>
      </c>
      <c r="C101" s="184" t="s">
        <v>1555</v>
      </c>
      <c r="D101" s="175" t="s">
        <v>590</v>
      </c>
      <c r="E101" s="176">
        <v>2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344</v>
      </c>
      <c r="T101" s="179" t="s">
        <v>324</v>
      </c>
      <c r="U101" s="158">
        <v>0</v>
      </c>
      <c r="V101" s="158">
        <f>ROUND(E101*U101,2)</f>
        <v>0</v>
      </c>
      <c r="W101" s="158"/>
      <c r="X101" s="158" t="s">
        <v>387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501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9"/>
      <c r="D102" s="250"/>
      <c r="E102" s="250"/>
      <c r="F102" s="250"/>
      <c r="G102" s="25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329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3">
        <v>44</v>
      </c>
      <c r="B103" s="174" t="s">
        <v>1556</v>
      </c>
      <c r="C103" s="184" t="s">
        <v>1557</v>
      </c>
      <c r="D103" s="175" t="s">
        <v>590</v>
      </c>
      <c r="E103" s="176">
        <v>6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344</v>
      </c>
      <c r="T103" s="179" t="s">
        <v>324</v>
      </c>
      <c r="U103" s="158">
        <v>0</v>
      </c>
      <c r="V103" s="158">
        <f>ROUND(E103*U103,2)</f>
        <v>0</v>
      </c>
      <c r="W103" s="158"/>
      <c r="X103" s="158" t="s">
        <v>387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501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329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45</v>
      </c>
      <c r="B105" s="174" t="s">
        <v>374</v>
      </c>
      <c r="C105" s="184" t="s">
        <v>1558</v>
      </c>
      <c r="D105" s="175" t="s">
        <v>590</v>
      </c>
      <c r="E105" s="176">
        <v>2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344</v>
      </c>
      <c r="T105" s="179" t="s">
        <v>324</v>
      </c>
      <c r="U105" s="158">
        <v>0</v>
      </c>
      <c r="V105" s="158">
        <f>ROUND(E105*U105,2)</f>
        <v>0</v>
      </c>
      <c r="W105" s="158"/>
      <c r="X105" s="158" t="s">
        <v>387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501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329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46</v>
      </c>
      <c r="B107" s="174" t="s">
        <v>1058</v>
      </c>
      <c r="C107" s="184" t="s">
        <v>1559</v>
      </c>
      <c r="D107" s="175" t="s">
        <v>590</v>
      </c>
      <c r="E107" s="176">
        <v>1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344</v>
      </c>
      <c r="T107" s="179" t="s">
        <v>324</v>
      </c>
      <c r="U107" s="158">
        <v>0</v>
      </c>
      <c r="V107" s="158">
        <f>ROUND(E107*U107,2)</f>
        <v>0</v>
      </c>
      <c r="W107" s="158"/>
      <c r="X107" s="158" t="s">
        <v>387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501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47</v>
      </c>
      <c r="B109" s="174" t="s">
        <v>226</v>
      </c>
      <c r="C109" s="184" t="s">
        <v>1560</v>
      </c>
      <c r="D109" s="175" t="s">
        <v>590</v>
      </c>
      <c r="E109" s="176">
        <v>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344</v>
      </c>
      <c r="T109" s="179" t="s">
        <v>324</v>
      </c>
      <c r="U109" s="158">
        <v>0</v>
      </c>
      <c r="V109" s="158">
        <f>ROUND(E109*U109,2)</f>
        <v>0</v>
      </c>
      <c r="W109" s="158"/>
      <c r="X109" s="158" t="s">
        <v>387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501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329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48</v>
      </c>
      <c r="B111" s="174" t="s">
        <v>1561</v>
      </c>
      <c r="C111" s="184" t="s">
        <v>1562</v>
      </c>
      <c r="D111" s="175" t="s">
        <v>590</v>
      </c>
      <c r="E111" s="176">
        <v>1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8"/>
      <c r="S111" s="178" t="s">
        <v>344</v>
      </c>
      <c r="T111" s="179" t="s">
        <v>324</v>
      </c>
      <c r="U111" s="158">
        <v>0</v>
      </c>
      <c r="V111" s="158">
        <f>ROUND(E111*U111,2)</f>
        <v>0</v>
      </c>
      <c r="W111" s="158"/>
      <c r="X111" s="158" t="s">
        <v>387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501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329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49</v>
      </c>
      <c r="B113" s="174" t="s">
        <v>277</v>
      </c>
      <c r="C113" s="184" t="s">
        <v>1563</v>
      </c>
      <c r="D113" s="175" t="s">
        <v>590</v>
      </c>
      <c r="E113" s="176">
        <v>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/>
      <c r="S113" s="178" t="s">
        <v>344</v>
      </c>
      <c r="T113" s="179" t="s">
        <v>324</v>
      </c>
      <c r="U113" s="158">
        <v>0</v>
      </c>
      <c r="V113" s="158">
        <f>ROUND(E113*U113,2)</f>
        <v>0</v>
      </c>
      <c r="W113" s="158"/>
      <c r="X113" s="158" t="s">
        <v>387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501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329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3"/>
      <c r="B115" s="4"/>
      <c r="C115" s="186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v>15</v>
      </c>
      <c r="AF115">
        <v>21</v>
      </c>
      <c r="AG115" t="s">
        <v>305</v>
      </c>
    </row>
    <row r="116" spans="1:60" x14ac:dyDescent="0.2">
      <c r="A116" s="150"/>
      <c r="B116" s="151" t="s">
        <v>29</v>
      </c>
      <c r="C116" s="187"/>
      <c r="D116" s="152"/>
      <c r="E116" s="153"/>
      <c r="F116" s="153"/>
      <c r="G116" s="182">
        <f>G8+G17+G58+G63+G70+G73+G80+G83+G96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f>SUMIF(L7:L114,AE115,G7:G114)</f>
        <v>0</v>
      </c>
      <c r="AF116">
        <f>SUMIF(L7:L114,AF115,G7:G114)</f>
        <v>0</v>
      </c>
      <c r="AG116" t="s">
        <v>384</v>
      </c>
    </row>
    <row r="117" spans="1:60" x14ac:dyDescent="0.2">
      <c r="C117" s="188"/>
      <c r="D117" s="10"/>
      <c r="AG117" t="s">
        <v>385</v>
      </c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3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1:G21"/>
    <mergeCell ref="C23:G23"/>
    <mergeCell ref="C49:G49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77:G77"/>
    <mergeCell ref="C51:G51"/>
    <mergeCell ref="C53:G53"/>
    <mergeCell ref="C55:G55"/>
    <mergeCell ref="C57:G57"/>
    <mergeCell ref="C60:G60"/>
    <mergeCell ref="C62:G62"/>
    <mergeCell ref="C65:G65"/>
    <mergeCell ref="C67:G67"/>
    <mergeCell ref="C69:G69"/>
    <mergeCell ref="C72:G72"/>
    <mergeCell ref="C75:G75"/>
    <mergeCell ref="C104:G104"/>
    <mergeCell ref="C79:G79"/>
    <mergeCell ref="C82:G82"/>
    <mergeCell ref="C85:G85"/>
    <mergeCell ref="C87:G87"/>
    <mergeCell ref="C89:G89"/>
    <mergeCell ref="C91:G91"/>
    <mergeCell ref="C93:G93"/>
    <mergeCell ref="C95:G95"/>
    <mergeCell ref="C98:G98"/>
    <mergeCell ref="C100:G100"/>
    <mergeCell ref="C102:G102"/>
    <mergeCell ref="C106:G106"/>
    <mergeCell ref="C108:G108"/>
    <mergeCell ref="C110:G110"/>
    <mergeCell ref="C112:G112"/>
    <mergeCell ref="C114:G1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59</v>
      </c>
      <c r="C4" s="257" t="s">
        <v>60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285</v>
      </c>
      <c r="C8" s="183" t="s">
        <v>286</v>
      </c>
      <c r="D8" s="165"/>
      <c r="E8" s="166"/>
      <c r="F8" s="167"/>
      <c r="G8" s="167">
        <f>SUMIF(AG9:AG80,"&lt;&gt;NOR",G9:G80)</f>
        <v>0</v>
      </c>
      <c r="H8" s="167"/>
      <c r="I8" s="167">
        <f>SUM(I9:I80)</f>
        <v>0</v>
      </c>
      <c r="J8" s="167"/>
      <c r="K8" s="167">
        <f>SUM(K9:K80)</f>
        <v>0</v>
      </c>
      <c r="L8" s="167"/>
      <c r="M8" s="167">
        <f>SUM(M9:M80)</f>
        <v>0</v>
      </c>
      <c r="N8" s="166"/>
      <c r="O8" s="166">
        <f>SUM(O9:O80)</f>
        <v>0</v>
      </c>
      <c r="P8" s="166"/>
      <c r="Q8" s="166">
        <f>SUM(Q9:Q80)</f>
        <v>0</v>
      </c>
      <c r="R8" s="167"/>
      <c r="S8" s="167"/>
      <c r="T8" s="168"/>
      <c r="U8" s="162"/>
      <c r="V8" s="162">
        <f>SUM(V9:V80)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1564</v>
      </c>
      <c r="C9" s="184" t="s">
        <v>1565</v>
      </c>
      <c r="D9" s="175" t="s">
        <v>476</v>
      </c>
      <c r="E9" s="176">
        <v>10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388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1566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1567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5" t="s">
        <v>624</v>
      </c>
      <c r="D12" s="160"/>
      <c r="E12" s="161">
        <v>10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382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1568</v>
      </c>
      <c r="C14" s="184" t="s">
        <v>1569</v>
      </c>
      <c r="D14" s="175" t="s">
        <v>476</v>
      </c>
      <c r="E14" s="176">
        <v>25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344</v>
      </c>
      <c r="T14" s="179" t="s">
        <v>324</v>
      </c>
      <c r="U14" s="158">
        <v>0</v>
      </c>
      <c r="V14" s="158">
        <f>ROUND(E14*U14,2)</f>
        <v>0</v>
      </c>
      <c r="W14" s="158"/>
      <c r="X14" s="158" t="s">
        <v>387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388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1570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1567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382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5" t="s">
        <v>1455</v>
      </c>
      <c r="D17" s="160"/>
      <c r="E17" s="161">
        <v>25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382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5"/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3</v>
      </c>
      <c r="B19" s="174" t="s">
        <v>1571</v>
      </c>
      <c r="C19" s="184" t="s">
        <v>1572</v>
      </c>
      <c r="D19" s="175" t="s">
        <v>476</v>
      </c>
      <c r="E19" s="176">
        <v>25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387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388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1570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382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1567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382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1455</v>
      </c>
      <c r="D22" s="160"/>
      <c r="E22" s="161">
        <v>25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5"/>
      <c r="D23" s="246"/>
      <c r="E23" s="246"/>
      <c r="F23" s="246"/>
      <c r="G23" s="24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4</v>
      </c>
      <c r="B24" s="174" t="s">
        <v>1573</v>
      </c>
      <c r="C24" s="184" t="s">
        <v>1574</v>
      </c>
      <c r="D24" s="175" t="s">
        <v>1575</v>
      </c>
      <c r="E24" s="176">
        <v>170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5" t="s">
        <v>1576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382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1577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1578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1567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382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5" t="s">
        <v>1579</v>
      </c>
      <c r="D29" s="160"/>
      <c r="E29" s="161">
        <v>170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382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5"/>
      <c r="D30" s="246"/>
      <c r="E30" s="246"/>
      <c r="F30" s="246"/>
      <c r="G30" s="246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329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3">
        <v>5</v>
      </c>
      <c r="B31" s="174" t="s">
        <v>1580</v>
      </c>
      <c r="C31" s="184" t="s">
        <v>1581</v>
      </c>
      <c r="D31" s="175" t="s">
        <v>590</v>
      </c>
      <c r="E31" s="176">
        <v>4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344</v>
      </c>
      <c r="T31" s="179" t="s">
        <v>324</v>
      </c>
      <c r="U31" s="158">
        <v>0</v>
      </c>
      <c r="V31" s="158">
        <f>ROUND(E31*U31,2)</f>
        <v>0</v>
      </c>
      <c r="W31" s="158"/>
      <c r="X31" s="158" t="s">
        <v>387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388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1582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382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1567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382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252</v>
      </c>
      <c r="D34" s="160"/>
      <c r="E34" s="161">
        <v>4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5"/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3">
        <v>6</v>
      </c>
      <c r="B36" s="174" t="s">
        <v>1583</v>
      </c>
      <c r="C36" s="184" t="s">
        <v>1584</v>
      </c>
      <c r="D36" s="175" t="s">
        <v>590</v>
      </c>
      <c r="E36" s="176">
        <v>1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1585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382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1567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219</v>
      </c>
      <c r="D39" s="160"/>
      <c r="E39" s="161">
        <v>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382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7</v>
      </c>
      <c r="B41" s="174" t="s">
        <v>1586</v>
      </c>
      <c r="C41" s="184" t="s">
        <v>1587</v>
      </c>
      <c r="D41" s="175" t="s">
        <v>590</v>
      </c>
      <c r="E41" s="176">
        <v>6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388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1588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1567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382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5" t="s">
        <v>271</v>
      </c>
      <c r="D44" s="160"/>
      <c r="E44" s="161">
        <v>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382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8</v>
      </c>
      <c r="B46" s="174" t="s">
        <v>1589</v>
      </c>
      <c r="C46" s="184" t="s">
        <v>1590</v>
      </c>
      <c r="D46" s="175" t="s">
        <v>590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344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387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388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1585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5" t="s">
        <v>1567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382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5" t="s">
        <v>219</v>
      </c>
      <c r="D49" s="160"/>
      <c r="E49" s="161">
        <v>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382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5"/>
      <c r="D50" s="246"/>
      <c r="E50" s="246"/>
      <c r="F50" s="246"/>
      <c r="G50" s="246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329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3">
        <v>9</v>
      </c>
      <c r="B51" s="174" t="s">
        <v>1591</v>
      </c>
      <c r="C51" s="184" t="s">
        <v>1592</v>
      </c>
      <c r="D51" s="175" t="s">
        <v>590</v>
      </c>
      <c r="E51" s="176">
        <v>4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344</v>
      </c>
      <c r="T51" s="179" t="s">
        <v>324</v>
      </c>
      <c r="U51" s="158">
        <v>0</v>
      </c>
      <c r="V51" s="158">
        <f>ROUND(E51*U51,2)</f>
        <v>0</v>
      </c>
      <c r="W51" s="158"/>
      <c r="X51" s="158" t="s">
        <v>387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388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1582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382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1567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382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252</v>
      </c>
      <c r="D54" s="160"/>
      <c r="E54" s="161">
        <v>4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382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5"/>
      <c r="D55" s="246"/>
      <c r="E55" s="246"/>
      <c r="F55" s="246"/>
      <c r="G55" s="246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10</v>
      </c>
      <c r="B56" s="174" t="s">
        <v>1593</v>
      </c>
      <c r="C56" s="184" t="s">
        <v>1594</v>
      </c>
      <c r="D56" s="175" t="s">
        <v>476</v>
      </c>
      <c r="E56" s="176">
        <v>60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344</v>
      </c>
      <c r="T56" s="179" t="s">
        <v>324</v>
      </c>
      <c r="U56" s="158">
        <v>0</v>
      </c>
      <c r="V56" s="158">
        <f>ROUND(E56*U56,2)</f>
        <v>0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388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1595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1567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382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273</v>
      </c>
      <c r="D59" s="160"/>
      <c r="E59" s="161">
        <v>60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382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11</v>
      </c>
      <c r="B61" s="174" t="s">
        <v>1596</v>
      </c>
      <c r="C61" s="184" t="s">
        <v>1597</v>
      </c>
      <c r="D61" s="175" t="s">
        <v>476</v>
      </c>
      <c r="E61" s="176">
        <v>60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388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1595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1567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5" t="s">
        <v>273</v>
      </c>
      <c r="D64" s="160"/>
      <c r="E64" s="161">
        <v>60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382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5"/>
      <c r="D65" s="246"/>
      <c r="E65" s="246"/>
      <c r="F65" s="246"/>
      <c r="G65" s="246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12</v>
      </c>
      <c r="B66" s="174" t="s">
        <v>1598</v>
      </c>
      <c r="C66" s="184" t="s">
        <v>1599</v>
      </c>
      <c r="D66" s="175" t="s">
        <v>476</v>
      </c>
      <c r="E66" s="176">
        <v>60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344</v>
      </c>
      <c r="T66" s="179" t="s">
        <v>324</v>
      </c>
      <c r="U66" s="158">
        <v>0</v>
      </c>
      <c r="V66" s="158">
        <f>ROUND(E66*U66,2)</f>
        <v>0</v>
      </c>
      <c r="W66" s="158"/>
      <c r="X66" s="158" t="s">
        <v>387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1595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5" t="s">
        <v>1567</v>
      </c>
      <c r="D68" s="160"/>
      <c r="E68" s="16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382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5" t="s">
        <v>273</v>
      </c>
      <c r="D69" s="160"/>
      <c r="E69" s="161">
        <v>60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382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5"/>
      <c r="D70" s="246"/>
      <c r="E70" s="246"/>
      <c r="F70" s="246"/>
      <c r="G70" s="24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329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13</v>
      </c>
      <c r="B71" s="174" t="s">
        <v>1600</v>
      </c>
      <c r="C71" s="184" t="s">
        <v>1601</v>
      </c>
      <c r="D71" s="175" t="s">
        <v>590</v>
      </c>
      <c r="E71" s="176">
        <v>2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344</v>
      </c>
      <c r="T71" s="179" t="s">
        <v>324</v>
      </c>
      <c r="U71" s="158">
        <v>0</v>
      </c>
      <c r="V71" s="158">
        <f>ROUND(E71*U71,2)</f>
        <v>0</v>
      </c>
      <c r="W71" s="158"/>
      <c r="X71" s="158" t="s">
        <v>387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388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1602</v>
      </c>
      <c r="D72" s="160"/>
      <c r="E72" s="161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382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1567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382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232</v>
      </c>
      <c r="D74" s="160"/>
      <c r="E74" s="161">
        <v>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382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5"/>
      <c r="D75" s="246"/>
      <c r="E75" s="246"/>
      <c r="F75" s="246"/>
      <c r="G75" s="246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329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14</v>
      </c>
      <c r="B76" s="174" t="s">
        <v>1603</v>
      </c>
      <c r="C76" s="184" t="s">
        <v>1604</v>
      </c>
      <c r="D76" s="175" t="s">
        <v>590</v>
      </c>
      <c r="E76" s="176">
        <v>1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344</v>
      </c>
      <c r="T76" s="179" t="s">
        <v>324</v>
      </c>
      <c r="U76" s="158">
        <v>0</v>
      </c>
      <c r="V76" s="158">
        <f>ROUND(E76*U76,2)</f>
        <v>0</v>
      </c>
      <c r="W76" s="158"/>
      <c r="X76" s="158" t="s">
        <v>387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388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5" t="s">
        <v>1605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382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1567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382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219</v>
      </c>
      <c r="D79" s="160"/>
      <c r="E79" s="161">
        <v>1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382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5"/>
      <c r="D80" s="246"/>
      <c r="E80" s="246"/>
      <c r="F80" s="246"/>
      <c r="G80" s="24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329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3" t="s">
        <v>318</v>
      </c>
      <c r="B81" s="164" t="s">
        <v>183</v>
      </c>
      <c r="C81" s="183" t="s">
        <v>184</v>
      </c>
      <c r="D81" s="165"/>
      <c r="E81" s="166"/>
      <c r="F81" s="167"/>
      <c r="G81" s="167">
        <f>SUMIF(AG82:AG153,"&lt;&gt;NOR",G82:G153)</f>
        <v>0</v>
      </c>
      <c r="H81" s="167"/>
      <c r="I81" s="167">
        <f>SUM(I82:I153)</f>
        <v>0</v>
      </c>
      <c r="J81" s="167"/>
      <c r="K81" s="167">
        <f>SUM(K82:K153)</f>
        <v>0</v>
      </c>
      <c r="L81" s="167"/>
      <c r="M81" s="167">
        <f>SUM(M82:M153)</f>
        <v>0</v>
      </c>
      <c r="N81" s="166"/>
      <c r="O81" s="166">
        <f>SUM(O82:O153)</f>
        <v>0</v>
      </c>
      <c r="P81" s="166"/>
      <c r="Q81" s="166">
        <f>SUM(Q82:Q153)</f>
        <v>0</v>
      </c>
      <c r="R81" s="167"/>
      <c r="S81" s="167"/>
      <c r="T81" s="168"/>
      <c r="U81" s="162"/>
      <c r="V81" s="162">
        <f>SUM(V82:V153)</f>
        <v>0</v>
      </c>
      <c r="W81" s="162"/>
      <c r="X81" s="162"/>
      <c r="AG81" t="s">
        <v>319</v>
      </c>
    </row>
    <row r="82" spans="1:60" outlineLevel="1" x14ac:dyDescent="0.2">
      <c r="A82" s="173">
        <v>15</v>
      </c>
      <c r="B82" s="174" t="s">
        <v>1606</v>
      </c>
      <c r="C82" s="184" t="s">
        <v>1565</v>
      </c>
      <c r="D82" s="175" t="s">
        <v>476</v>
      </c>
      <c r="E82" s="176">
        <v>10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344</v>
      </c>
      <c r="T82" s="179" t="s">
        <v>324</v>
      </c>
      <c r="U82" s="158">
        <v>0</v>
      </c>
      <c r="V82" s="158">
        <f>ROUND(E82*U82,2)</f>
        <v>0</v>
      </c>
      <c r="W82" s="158"/>
      <c r="X82" s="158" t="s">
        <v>387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388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1566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382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5" t="s">
        <v>1567</v>
      </c>
      <c r="D84" s="160"/>
      <c r="E84" s="161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382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5" t="s">
        <v>624</v>
      </c>
      <c r="D85" s="160"/>
      <c r="E85" s="161">
        <v>10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382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5"/>
      <c r="D86" s="246"/>
      <c r="E86" s="246"/>
      <c r="F86" s="246"/>
      <c r="G86" s="246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329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16</v>
      </c>
      <c r="B87" s="174" t="s">
        <v>1607</v>
      </c>
      <c r="C87" s="184" t="s">
        <v>1569</v>
      </c>
      <c r="D87" s="175" t="s">
        <v>476</v>
      </c>
      <c r="E87" s="176">
        <v>20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344</v>
      </c>
      <c r="T87" s="179" t="s">
        <v>324</v>
      </c>
      <c r="U87" s="158">
        <v>0</v>
      </c>
      <c r="V87" s="158">
        <f>ROUND(E87*U87,2)</f>
        <v>0</v>
      </c>
      <c r="W87" s="158"/>
      <c r="X87" s="158" t="s">
        <v>387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388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1608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382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5" t="s">
        <v>1567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382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234</v>
      </c>
      <c r="D90" s="160"/>
      <c r="E90" s="161">
        <v>20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382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5"/>
      <c r="D91" s="246"/>
      <c r="E91" s="246"/>
      <c r="F91" s="246"/>
      <c r="G91" s="246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329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17</v>
      </c>
      <c r="B92" s="174" t="s">
        <v>1609</v>
      </c>
      <c r="C92" s="184" t="s">
        <v>1572</v>
      </c>
      <c r="D92" s="175" t="s">
        <v>476</v>
      </c>
      <c r="E92" s="176">
        <v>25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344</v>
      </c>
      <c r="T92" s="179" t="s">
        <v>324</v>
      </c>
      <c r="U92" s="158">
        <v>0</v>
      </c>
      <c r="V92" s="158">
        <f>ROUND(E92*U92,2)</f>
        <v>0</v>
      </c>
      <c r="W92" s="158"/>
      <c r="X92" s="158" t="s">
        <v>387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388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5" t="s">
        <v>1570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382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1567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382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1455</v>
      </c>
      <c r="D95" s="160"/>
      <c r="E95" s="161">
        <v>25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382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5"/>
      <c r="D96" s="246"/>
      <c r="E96" s="246"/>
      <c r="F96" s="246"/>
      <c r="G96" s="246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329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18</v>
      </c>
      <c r="B97" s="174" t="s">
        <v>1610</v>
      </c>
      <c r="C97" s="184" t="s">
        <v>1574</v>
      </c>
      <c r="D97" s="175" t="s">
        <v>1575</v>
      </c>
      <c r="E97" s="176">
        <v>160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344</v>
      </c>
      <c r="T97" s="179" t="s">
        <v>324</v>
      </c>
      <c r="U97" s="158">
        <v>0</v>
      </c>
      <c r="V97" s="158">
        <f>ROUND(E97*U97,2)</f>
        <v>0</v>
      </c>
      <c r="W97" s="158"/>
      <c r="X97" s="158" t="s">
        <v>387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388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1576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382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1611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382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1578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382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1567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382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1612</v>
      </c>
      <c r="D102" s="160"/>
      <c r="E102" s="161">
        <v>160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5"/>
      <c r="D103" s="246"/>
      <c r="E103" s="246"/>
      <c r="F103" s="246"/>
      <c r="G103" s="24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329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1" x14ac:dyDescent="0.2">
      <c r="A104" s="173">
        <v>19</v>
      </c>
      <c r="B104" s="174" t="s">
        <v>1613</v>
      </c>
      <c r="C104" s="184" t="s">
        <v>1581</v>
      </c>
      <c r="D104" s="175" t="s">
        <v>590</v>
      </c>
      <c r="E104" s="176">
        <v>4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8"/>
      <c r="S104" s="178" t="s">
        <v>344</v>
      </c>
      <c r="T104" s="179" t="s">
        <v>324</v>
      </c>
      <c r="U104" s="158">
        <v>0</v>
      </c>
      <c r="V104" s="158">
        <f>ROUND(E104*U104,2)</f>
        <v>0</v>
      </c>
      <c r="W104" s="158"/>
      <c r="X104" s="158" t="s">
        <v>387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388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1582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382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1567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252</v>
      </c>
      <c r="D107" s="160"/>
      <c r="E107" s="161">
        <v>4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382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5"/>
      <c r="D108" s="246"/>
      <c r="E108" s="246"/>
      <c r="F108" s="246"/>
      <c r="G108" s="246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33.75" outlineLevel="1" x14ac:dyDescent="0.2">
      <c r="A109" s="173">
        <v>20</v>
      </c>
      <c r="B109" s="174" t="s">
        <v>1614</v>
      </c>
      <c r="C109" s="184" t="s">
        <v>1584</v>
      </c>
      <c r="D109" s="175" t="s">
        <v>590</v>
      </c>
      <c r="E109" s="176">
        <v>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344</v>
      </c>
      <c r="T109" s="179" t="s">
        <v>324</v>
      </c>
      <c r="U109" s="158">
        <v>0</v>
      </c>
      <c r="V109" s="158">
        <f>ROUND(E109*U109,2)</f>
        <v>0</v>
      </c>
      <c r="W109" s="158"/>
      <c r="X109" s="158" t="s">
        <v>387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388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1585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1567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382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219</v>
      </c>
      <c r="D112" s="160"/>
      <c r="E112" s="161">
        <v>1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382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5"/>
      <c r="D113" s="246"/>
      <c r="E113" s="246"/>
      <c r="F113" s="246"/>
      <c r="G113" s="246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329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21</v>
      </c>
      <c r="B114" s="174" t="s">
        <v>1615</v>
      </c>
      <c r="C114" s="184" t="s">
        <v>1587</v>
      </c>
      <c r="D114" s="175" t="s">
        <v>590</v>
      </c>
      <c r="E114" s="176">
        <v>5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344</v>
      </c>
      <c r="T114" s="179" t="s">
        <v>324</v>
      </c>
      <c r="U114" s="158">
        <v>0</v>
      </c>
      <c r="V114" s="158">
        <f>ROUND(E114*U114,2)</f>
        <v>0</v>
      </c>
      <c r="W114" s="158"/>
      <c r="X114" s="158" t="s">
        <v>387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388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1616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382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5" t="s">
        <v>1567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382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265</v>
      </c>
      <c r="D117" s="160"/>
      <c r="E117" s="161">
        <v>5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382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5"/>
      <c r="D118" s="246"/>
      <c r="E118" s="246"/>
      <c r="F118" s="246"/>
      <c r="G118" s="246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329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22</v>
      </c>
      <c r="B119" s="174" t="s">
        <v>1617</v>
      </c>
      <c r="C119" s="184" t="s">
        <v>1590</v>
      </c>
      <c r="D119" s="175" t="s">
        <v>590</v>
      </c>
      <c r="E119" s="176">
        <v>1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344</v>
      </c>
      <c r="T119" s="179" t="s">
        <v>324</v>
      </c>
      <c r="U119" s="158">
        <v>0</v>
      </c>
      <c r="V119" s="158">
        <f>ROUND(E119*U119,2)</f>
        <v>0</v>
      </c>
      <c r="W119" s="158"/>
      <c r="X119" s="158" t="s">
        <v>387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388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5" t="s">
        <v>1585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382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1567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382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219</v>
      </c>
      <c r="D122" s="160"/>
      <c r="E122" s="161">
        <v>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5"/>
      <c r="D123" s="246"/>
      <c r="E123" s="246"/>
      <c r="F123" s="246"/>
      <c r="G123" s="246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329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33.75" outlineLevel="1" x14ac:dyDescent="0.2">
      <c r="A124" s="173">
        <v>23</v>
      </c>
      <c r="B124" s="174" t="s">
        <v>1618</v>
      </c>
      <c r="C124" s="184" t="s">
        <v>1619</v>
      </c>
      <c r="D124" s="175" t="s">
        <v>590</v>
      </c>
      <c r="E124" s="176">
        <v>4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344</v>
      </c>
      <c r="T124" s="179" t="s">
        <v>324</v>
      </c>
      <c r="U124" s="158">
        <v>0</v>
      </c>
      <c r="V124" s="158">
        <f>ROUND(E124*U124,2)</f>
        <v>0</v>
      </c>
      <c r="W124" s="158"/>
      <c r="X124" s="158" t="s">
        <v>387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388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1582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382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1567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252</v>
      </c>
      <c r="D127" s="160"/>
      <c r="E127" s="161">
        <v>4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382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5"/>
      <c r="D128" s="246"/>
      <c r="E128" s="246"/>
      <c r="F128" s="246"/>
      <c r="G128" s="246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329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24</v>
      </c>
      <c r="B129" s="174" t="s">
        <v>1620</v>
      </c>
      <c r="C129" s="184" t="s">
        <v>1594</v>
      </c>
      <c r="D129" s="175" t="s">
        <v>476</v>
      </c>
      <c r="E129" s="176">
        <v>55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344</v>
      </c>
      <c r="T129" s="179" t="s">
        <v>324</v>
      </c>
      <c r="U129" s="158">
        <v>0</v>
      </c>
      <c r="V129" s="158">
        <f>ROUND(E129*U129,2)</f>
        <v>0</v>
      </c>
      <c r="W129" s="158"/>
      <c r="X129" s="158" t="s">
        <v>387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388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1621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382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1567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382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270</v>
      </c>
      <c r="D132" s="160"/>
      <c r="E132" s="161">
        <v>55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382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5"/>
      <c r="D133" s="246"/>
      <c r="E133" s="246"/>
      <c r="F133" s="246"/>
      <c r="G133" s="246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329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3">
        <v>25</v>
      </c>
      <c r="B134" s="174" t="s">
        <v>1622</v>
      </c>
      <c r="C134" s="184" t="s">
        <v>1597</v>
      </c>
      <c r="D134" s="175" t="s">
        <v>476</v>
      </c>
      <c r="E134" s="176">
        <v>55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344</v>
      </c>
      <c r="T134" s="179" t="s">
        <v>324</v>
      </c>
      <c r="U134" s="158">
        <v>0</v>
      </c>
      <c r="V134" s="158">
        <f>ROUND(E134*U134,2)</f>
        <v>0</v>
      </c>
      <c r="W134" s="158"/>
      <c r="X134" s="158" t="s">
        <v>387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388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1621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382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1567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382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270</v>
      </c>
      <c r="D137" s="160"/>
      <c r="E137" s="161">
        <v>55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5"/>
      <c r="D138" s="246"/>
      <c r="E138" s="246"/>
      <c r="F138" s="246"/>
      <c r="G138" s="24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329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26</v>
      </c>
      <c r="B139" s="174" t="s">
        <v>1623</v>
      </c>
      <c r="C139" s="184" t="s">
        <v>1599</v>
      </c>
      <c r="D139" s="175" t="s">
        <v>476</v>
      </c>
      <c r="E139" s="176">
        <v>55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/>
      <c r="S139" s="178" t="s">
        <v>344</v>
      </c>
      <c r="T139" s="179" t="s">
        <v>324</v>
      </c>
      <c r="U139" s="158">
        <v>0</v>
      </c>
      <c r="V139" s="158">
        <f>ROUND(E139*U139,2)</f>
        <v>0</v>
      </c>
      <c r="W139" s="158"/>
      <c r="X139" s="158" t="s">
        <v>387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388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1621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382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1567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270</v>
      </c>
      <c r="D142" s="160"/>
      <c r="E142" s="161">
        <v>55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382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5"/>
      <c r="D143" s="246"/>
      <c r="E143" s="246"/>
      <c r="F143" s="246"/>
      <c r="G143" s="246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329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27</v>
      </c>
      <c r="B144" s="174" t="s">
        <v>1624</v>
      </c>
      <c r="C144" s="184" t="s">
        <v>1601</v>
      </c>
      <c r="D144" s="175" t="s">
        <v>590</v>
      </c>
      <c r="E144" s="176">
        <v>2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344</v>
      </c>
      <c r="T144" s="179" t="s">
        <v>324</v>
      </c>
      <c r="U144" s="158">
        <v>0</v>
      </c>
      <c r="V144" s="158">
        <f>ROUND(E144*U144,2)</f>
        <v>0</v>
      </c>
      <c r="W144" s="158"/>
      <c r="X144" s="158" t="s">
        <v>387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388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1602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382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1567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382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5" t="s">
        <v>232</v>
      </c>
      <c r="D147" s="160"/>
      <c r="E147" s="161">
        <v>2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382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5"/>
      <c r="D148" s="246"/>
      <c r="E148" s="246"/>
      <c r="F148" s="246"/>
      <c r="G148" s="24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329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28</v>
      </c>
      <c r="B149" s="174" t="s">
        <v>1625</v>
      </c>
      <c r="C149" s="184" t="s">
        <v>1604</v>
      </c>
      <c r="D149" s="175" t="s">
        <v>590</v>
      </c>
      <c r="E149" s="176">
        <v>1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8"/>
      <c r="S149" s="178" t="s">
        <v>344</v>
      </c>
      <c r="T149" s="179" t="s">
        <v>324</v>
      </c>
      <c r="U149" s="158">
        <v>0</v>
      </c>
      <c r="V149" s="158">
        <f>ROUND(E149*U149,2)</f>
        <v>0</v>
      </c>
      <c r="W149" s="158"/>
      <c r="X149" s="158" t="s">
        <v>387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388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1605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382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1567</v>
      </c>
      <c r="D151" s="160"/>
      <c r="E151" s="161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382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219</v>
      </c>
      <c r="D152" s="160"/>
      <c r="E152" s="161">
        <v>1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382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5"/>
      <c r="D153" s="246"/>
      <c r="E153" s="246"/>
      <c r="F153" s="246"/>
      <c r="G153" s="246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329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163" t="s">
        <v>318</v>
      </c>
      <c r="B154" s="164" t="s">
        <v>143</v>
      </c>
      <c r="C154" s="183" t="s">
        <v>240</v>
      </c>
      <c r="D154" s="165"/>
      <c r="E154" s="166"/>
      <c r="F154" s="167"/>
      <c r="G154" s="167">
        <f>SUMIF(AG155:AG160,"&lt;&gt;NOR",G155:G160)</f>
        <v>0</v>
      </c>
      <c r="H154" s="167"/>
      <c r="I154" s="167">
        <f>SUM(I155:I160)</f>
        <v>0</v>
      </c>
      <c r="J154" s="167"/>
      <c r="K154" s="167">
        <f>SUM(K155:K160)</f>
        <v>0</v>
      </c>
      <c r="L154" s="167"/>
      <c r="M154" s="167">
        <f>SUM(M155:M160)</f>
        <v>0</v>
      </c>
      <c r="N154" s="166"/>
      <c r="O154" s="166">
        <f>SUM(O155:O160)</f>
        <v>0</v>
      </c>
      <c r="P154" s="166"/>
      <c r="Q154" s="166">
        <f>SUM(Q155:Q160)</f>
        <v>0</v>
      </c>
      <c r="R154" s="167"/>
      <c r="S154" s="167"/>
      <c r="T154" s="168"/>
      <c r="U154" s="162"/>
      <c r="V154" s="162">
        <f>SUM(V155:V160)</f>
        <v>0</v>
      </c>
      <c r="W154" s="162"/>
      <c r="X154" s="162"/>
      <c r="AG154" t="s">
        <v>319</v>
      </c>
    </row>
    <row r="155" spans="1:60" ht="33.75" outlineLevel="1" x14ac:dyDescent="0.2">
      <c r="A155" s="173">
        <v>29</v>
      </c>
      <c r="B155" s="174" t="s">
        <v>1626</v>
      </c>
      <c r="C155" s="184" t="s">
        <v>1627</v>
      </c>
      <c r="D155" s="175" t="s">
        <v>590</v>
      </c>
      <c r="E155" s="176">
        <v>1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8"/>
      <c r="S155" s="178" t="s">
        <v>344</v>
      </c>
      <c r="T155" s="179" t="s">
        <v>324</v>
      </c>
      <c r="U155" s="158">
        <v>0</v>
      </c>
      <c r="V155" s="158">
        <f>ROUND(E155*U155,2)</f>
        <v>0</v>
      </c>
      <c r="W155" s="158"/>
      <c r="X155" s="158" t="s">
        <v>387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388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51" t="s">
        <v>1628</v>
      </c>
      <c r="D156" s="252"/>
      <c r="E156" s="252"/>
      <c r="F156" s="252"/>
      <c r="G156" s="252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328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1585</v>
      </c>
      <c r="D157" s="160"/>
      <c r="E157" s="161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5" t="s">
        <v>1567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382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5" t="s">
        <v>219</v>
      </c>
      <c r="D159" s="160"/>
      <c r="E159" s="161">
        <v>1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382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5"/>
      <c r="D160" s="246"/>
      <c r="E160" s="246"/>
      <c r="F160" s="246"/>
      <c r="G160" s="246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329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63" t="s">
        <v>318</v>
      </c>
      <c r="B161" s="164" t="s">
        <v>252</v>
      </c>
      <c r="C161" s="183" t="s">
        <v>253</v>
      </c>
      <c r="D161" s="165"/>
      <c r="E161" s="166"/>
      <c r="F161" s="167"/>
      <c r="G161" s="167">
        <f>SUMIF(AG162:AG166,"&lt;&gt;NOR",G162:G166)</f>
        <v>0</v>
      </c>
      <c r="H161" s="167"/>
      <c r="I161" s="167">
        <f>SUM(I162:I166)</f>
        <v>0</v>
      </c>
      <c r="J161" s="167"/>
      <c r="K161" s="167">
        <f>SUM(K162:K166)</f>
        <v>0</v>
      </c>
      <c r="L161" s="167"/>
      <c r="M161" s="167">
        <f>SUM(M162:M166)</f>
        <v>0</v>
      </c>
      <c r="N161" s="166"/>
      <c r="O161" s="166">
        <f>SUM(O162:O166)</f>
        <v>0</v>
      </c>
      <c r="P161" s="166"/>
      <c r="Q161" s="166">
        <f>SUM(Q162:Q166)</f>
        <v>0</v>
      </c>
      <c r="R161" s="167"/>
      <c r="S161" s="167"/>
      <c r="T161" s="168"/>
      <c r="U161" s="162"/>
      <c r="V161" s="162">
        <f>SUM(V162:V166)</f>
        <v>0</v>
      </c>
      <c r="W161" s="162"/>
      <c r="X161" s="162"/>
      <c r="AG161" t="s">
        <v>319</v>
      </c>
    </row>
    <row r="162" spans="1:60" outlineLevel="1" x14ac:dyDescent="0.2">
      <c r="A162" s="173">
        <v>30</v>
      </c>
      <c r="B162" s="174" t="s">
        <v>1629</v>
      </c>
      <c r="C162" s="184" t="s">
        <v>1630</v>
      </c>
      <c r="D162" s="175" t="s">
        <v>590</v>
      </c>
      <c r="E162" s="176">
        <v>1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8"/>
      <c r="S162" s="178" t="s">
        <v>344</v>
      </c>
      <c r="T162" s="179" t="s">
        <v>324</v>
      </c>
      <c r="U162" s="158">
        <v>0</v>
      </c>
      <c r="V162" s="158">
        <f>ROUND(E162*U162,2)</f>
        <v>0</v>
      </c>
      <c r="W162" s="158"/>
      <c r="X162" s="158" t="s">
        <v>387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388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1585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382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5" t="s">
        <v>1567</v>
      </c>
      <c r="D164" s="160"/>
      <c r="E164" s="161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382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5" t="s">
        <v>219</v>
      </c>
      <c r="D165" s="160"/>
      <c r="E165" s="161">
        <v>1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382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5"/>
      <c r="D166" s="246"/>
      <c r="E166" s="246"/>
      <c r="F166" s="246"/>
      <c r="G166" s="246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329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63" t="s">
        <v>318</v>
      </c>
      <c r="B167" s="164" t="s">
        <v>265</v>
      </c>
      <c r="C167" s="183" t="s">
        <v>233</v>
      </c>
      <c r="D167" s="165"/>
      <c r="E167" s="166"/>
      <c r="F167" s="167"/>
      <c r="G167" s="167">
        <f>SUMIF(AG168:AG182,"&lt;&gt;NOR",G168:G182)</f>
        <v>0</v>
      </c>
      <c r="H167" s="167"/>
      <c r="I167" s="167">
        <f>SUM(I168:I182)</f>
        <v>0</v>
      </c>
      <c r="J167" s="167"/>
      <c r="K167" s="167">
        <f>SUM(K168:K182)</f>
        <v>0</v>
      </c>
      <c r="L167" s="167"/>
      <c r="M167" s="167">
        <f>SUM(M168:M182)</f>
        <v>0</v>
      </c>
      <c r="N167" s="166"/>
      <c r="O167" s="166">
        <f>SUM(O168:O182)</f>
        <v>0</v>
      </c>
      <c r="P167" s="166"/>
      <c r="Q167" s="166">
        <f>SUM(Q168:Q182)</f>
        <v>0</v>
      </c>
      <c r="R167" s="167"/>
      <c r="S167" s="167"/>
      <c r="T167" s="168"/>
      <c r="U167" s="162"/>
      <c r="V167" s="162">
        <f>SUM(V168:V182)</f>
        <v>0</v>
      </c>
      <c r="W167" s="162"/>
      <c r="X167" s="162"/>
      <c r="AG167" t="s">
        <v>319</v>
      </c>
    </row>
    <row r="168" spans="1:60" ht="22.5" outlineLevel="1" x14ac:dyDescent="0.2">
      <c r="A168" s="173">
        <v>31</v>
      </c>
      <c r="B168" s="174" t="s">
        <v>1631</v>
      </c>
      <c r="C168" s="184" t="s">
        <v>1632</v>
      </c>
      <c r="D168" s="175" t="s">
        <v>590</v>
      </c>
      <c r="E168" s="176">
        <v>20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8"/>
      <c r="S168" s="178" t="s">
        <v>344</v>
      </c>
      <c r="T168" s="179" t="s">
        <v>324</v>
      </c>
      <c r="U168" s="158">
        <v>0</v>
      </c>
      <c r="V168" s="158">
        <f>ROUND(E168*U168,2)</f>
        <v>0</v>
      </c>
      <c r="W168" s="158"/>
      <c r="X168" s="158" t="s">
        <v>387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388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5" t="s">
        <v>1633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382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1567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382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234</v>
      </c>
      <c r="D171" s="160"/>
      <c r="E171" s="161">
        <v>20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382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45"/>
      <c r="D172" s="246"/>
      <c r="E172" s="246"/>
      <c r="F172" s="246"/>
      <c r="G172" s="246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329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3">
        <v>32</v>
      </c>
      <c r="B173" s="174" t="s">
        <v>1634</v>
      </c>
      <c r="C173" s="184" t="s">
        <v>1635</v>
      </c>
      <c r="D173" s="175" t="s">
        <v>590</v>
      </c>
      <c r="E173" s="176">
        <v>45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8"/>
      <c r="S173" s="178" t="s">
        <v>344</v>
      </c>
      <c r="T173" s="179" t="s">
        <v>324</v>
      </c>
      <c r="U173" s="158">
        <v>0</v>
      </c>
      <c r="V173" s="158">
        <f>ROUND(E173*U173,2)</f>
        <v>0</v>
      </c>
      <c r="W173" s="158"/>
      <c r="X173" s="158" t="s">
        <v>387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388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5" t="s">
        <v>1636</v>
      </c>
      <c r="D174" s="160"/>
      <c r="E174" s="161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382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5" t="s">
        <v>1567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382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1637</v>
      </c>
      <c r="D176" s="160"/>
      <c r="E176" s="161">
        <v>45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382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45"/>
      <c r="D177" s="246"/>
      <c r="E177" s="246"/>
      <c r="F177" s="246"/>
      <c r="G177" s="246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329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3">
        <v>33</v>
      </c>
      <c r="B178" s="174" t="s">
        <v>1638</v>
      </c>
      <c r="C178" s="184" t="s">
        <v>1639</v>
      </c>
      <c r="D178" s="175" t="s">
        <v>590</v>
      </c>
      <c r="E178" s="176">
        <v>34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6">
        <v>0</v>
      </c>
      <c r="O178" s="176">
        <f>ROUND(E178*N178,2)</f>
        <v>0</v>
      </c>
      <c r="P178" s="176">
        <v>0</v>
      </c>
      <c r="Q178" s="176">
        <f>ROUND(E178*P178,2)</f>
        <v>0</v>
      </c>
      <c r="R178" s="178"/>
      <c r="S178" s="178" t="s">
        <v>344</v>
      </c>
      <c r="T178" s="179" t="s">
        <v>324</v>
      </c>
      <c r="U178" s="158">
        <v>0</v>
      </c>
      <c r="V178" s="158">
        <f>ROUND(E178*U178,2)</f>
        <v>0</v>
      </c>
      <c r="W178" s="158"/>
      <c r="X178" s="158" t="s">
        <v>387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388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1640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382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5" t="s">
        <v>1567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382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1515</v>
      </c>
      <c r="D181" s="160"/>
      <c r="E181" s="161">
        <v>34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382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45"/>
      <c r="D182" s="246"/>
      <c r="E182" s="246"/>
      <c r="F182" s="246"/>
      <c r="G182" s="246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329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3" t="s">
        <v>318</v>
      </c>
      <c r="B183" s="164" t="s">
        <v>155</v>
      </c>
      <c r="C183" s="183" t="s">
        <v>156</v>
      </c>
      <c r="D183" s="165"/>
      <c r="E183" s="166"/>
      <c r="F183" s="167"/>
      <c r="G183" s="167">
        <f>SUMIF(AG184:AG193,"&lt;&gt;NOR",G184:G193)</f>
        <v>0</v>
      </c>
      <c r="H183" s="167"/>
      <c r="I183" s="167">
        <f>SUM(I184:I193)</f>
        <v>0</v>
      </c>
      <c r="J183" s="167"/>
      <c r="K183" s="167">
        <f>SUM(K184:K193)</f>
        <v>0</v>
      </c>
      <c r="L183" s="167"/>
      <c r="M183" s="167">
        <f>SUM(M184:M193)</f>
        <v>0</v>
      </c>
      <c r="N183" s="166"/>
      <c r="O183" s="166">
        <f>SUM(O184:O193)</f>
        <v>0</v>
      </c>
      <c r="P183" s="166"/>
      <c r="Q183" s="166">
        <f>SUM(Q184:Q193)</f>
        <v>0</v>
      </c>
      <c r="R183" s="167"/>
      <c r="S183" s="167"/>
      <c r="T183" s="168"/>
      <c r="U183" s="162"/>
      <c r="V183" s="162">
        <f>SUM(V184:V193)</f>
        <v>0</v>
      </c>
      <c r="W183" s="162"/>
      <c r="X183" s="162"/>
      <c r="AG183" t="s">
        <v>319</v>
      </c>
    </row>
    <row r="184" spans="1:60" ht="22.5" outlineLevel="1" x14ac:dyDescent="0.2">
      <c r="A184" s="173">
        <v>34</v>
      </c>
      <c r="B184" s="174" t="s">
        <v>1641</v>
      </c>
      <c r="C184" s="184" t="s">
        <v>1642</v>
      </c>
      <c r="D184" s="175" t="s">
        <v>590</v>
      </c>
      <c r="E184" s="176">
        <v>8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8"/>
      <c r="S184" s="178" t="s">
        <v>344</v>
      </c>
      <c r="T184" s="179" t="s">
        <v>324</v>
      </c>
      <c r="U184" s="158">
        <v>0</v>
      </c>
      <c r="V184" s="158">
        <f>ROUND(E184*U184,2)</f>
        <v>0</v>
      </c>
      <c r="W184" s="158"/>
      <c r="X184" s="158" t="s">
        <v>387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388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1643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382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1567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382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275</v>
      </c>
      <c r="D187" s="160"/>
      <c r="E187" s="161">
        <v>8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382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5"/>
      <c r="D188" s="246"/>
      <c r="E188" s="246"/>
      <c r="F188" s="246"/>
      <c r="G188" s="246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329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3">
        <v>35</v>
      </c>
      <c r="B189" s="174" t="s">
        <v>1644</v>
      </c>
      <c r="C189" s="184" t="s">
        <v>1645</v>
      </c>
      <c r="D189" s="175" t="s">
        <v>590</v>
      </c>
      <c r="E189" s="176">
        <v>2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21</v>
      </c>
      <c r="M189" s="178">
        <f>G189*(1+L189/100)</f>
        <v>0</v>
      </c>
      <c r="N189" s="176">
        <v>0</v>
      </c>
      <c r="O189" s="176">
        <f>ROUND(E189*N189,2)</f>
        <v>0</v>
      </c>
      <c r="P189" s="176">
        <v>0</v>
      </c>
      <c r="Q189" s="176">
        <f>ROUND(E189*P189,2)</f>
        <v>0</v>
      </c>
      <c r="R189" s="178"/>
      <c r="S189" s="178" t="s">
        <v>344</v>
      </c>
      <c r="T189" s="179" t="s">
        <v>324</v>
      </c>
      <c r="U189" s="158">
        <v>0</v>
      </c>
      <c r="V189" s="158">
        <f>ROUND(E189*U189,2)</f>
        <v>0</v>
      </c>
      <c r="W189" s="158"/>
      <c r="X189" s="158" t="s">
        <v>387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388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1602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382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1567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382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232</v>
      </c>
      <c r="D192" s="160"/>
      <c r="E192" s="161">
        <v>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382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45"/>
      <c r="D193" s="246"/>
      <c r="E193" s="246"/>
      <c r="F193" s="246"/>
      <c r="G193" s="246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329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x14ac:dyDescent="0.2">
      <c r="A194" s="163" t="s">
        <v>318</v>
      </c>
      <c r="B194" s="164" t="s">
        <v>274</v>
      </c>
      <c r="C194" s="183" t="s">
        <v>254</v>
      </c>
      <c r="D194" s="165"/>
      <c r="E194" s="166"/>
      <c r="F194" s="167"/>
      <c r="G194" s="167">
        <f>SUMIF(AG195:AG219,"&lt;&gt;NOR",G195:G219)</f>
        <v>0</v>
      </c>
      <c r="H194" s="167"/>
      <c r="I194" s="167">
        <f>SUM(I195:I219)</f>
        <v>0</v>
      </c>
      <c r="J194" s="167"/>
      <c r="K194" s="167">
        <f>SUM(K195:K219)</f>
        <v>0</v>
      </c>
      <c r="L194" s="167"/>
      <c r="M194" s="167">
        <f>SUM(M195:M219)</f>
        <v>0</v>
      </c>
      <c r="N194" s="166"/>
      <c r="O194" s="166">
        <f>SUM(O195:O219)</f>
        <v>0</v>
      </c>
      <c r="P194" s="166"/>
      <c r="Q194" s="166">
        <f>SUM(Q195:Q219)</f>
        <v>0</v>
      </c>
      <c r="R194" s="167"/>
      <c r="S194" s="167"/>
      <c r="T194" s="168"/>
      <c r="U194" s="162"/>
      <c r="V194" s="162">
        <f>SUM(V195:V219)</f>
        <v>0</v>
      </c>
      <c r="W194" s="162"/>
      <c r="X194" s="162"/>
      <c r="AG194" t="s">
        <v>319</v>
      </c>
    </row>
    <row r="195" spans="1:60" ht="22.5" outlineLevel="1" x14ac:dyDescent="0.2">
      <c r="A195" s="173">
        <v>36</v>
      </c>
      <c r="B195" s="174" t="s">
        <v>1646</v>
      </c>
      <c r="C195" s="184" t="s">
        <v>1647</v>
      </c>
      <c r="D195" s="175" t="s">
        <v>586</v>
      </c>
      <c r="E195" s="176">
        <v>4</v>
      </c>
      <c r="F195" s="177"/>
      <c r="G195" s="178">
        <f>ROUND(E195*F195,2)</f>
        <v>0</v>
      </c>
      <c r="H195" s="177"/>
      <c r="I195" s="178">
        <f>ROUND(E195*H195,2)</f>
        <v>0</v>
      </c>
      <c r="J195" s="177"/>
      <c r="K195" s="178">
        <f>ROUND(E195*J195,2)</f>
        <v>0</v>
      </c>
      <c r="L195" s="178">
        <v>21</v>
      </c>
      <c r="M195" s="178">
        <f>G195*(1+L195/100)</f>
        <v>0</v>
      </c>
      <c r="N195" s="176">
        <v>0</v>
      </c>
      <c r="O195" s="176">
        <f>ROUND(E195*N195,2)</f>
        <v>0</v>
      </c>
      <c r="P195" s="176">
        <v>0</v>
      </c>
      <c r="Q195" s="176">
        <f>ROUND(E195*P195,2)</f>
        <v>0</v>
      </c>
      <c r="R195" s="178"/>
      <c r="S195" s="178" t="s">
        <v>344</v>
      </c>
      <c r="T195" s="179" t="s">
        <v>324</v>
      </c>
      <c r="U195" s="158">
        <v>0</v>
      </c>
      <c r="V195" s="158">
        <f>ROUND(E195*U195,2)</f>
        <v>0</v>
      </c>
      <c r="W195" s="158"/>
      <c r="X195" s="158" t="s">
        <v>387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388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5" t="s">
        <v>1648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382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5" t="s">
        <v>1567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382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252</v>
      </c>
      <c r="D198" s="160"/>
      <c r="E198" s="161">
        <v>4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382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45"/>
      <c r="D199" s="246"/>
      <c r="E199" s="246"/>
      <c r="F199" s="246"/>
      <c r="G199" s="246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329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3.75" outlineLevel="1" x14ac:dyDescent="0.2">
      <c r="A200" s="173">
        <v>37</v>
      </c>
      <c r="B200" s="174" t="s">
        <v>1649</v>
      </c>
      <c r="C200" s="184" t="s">
        <v>1650</v>
      </c>
      <c r="D200" s="175" t="s">
        <v>590</v>
      </c>
      <c r="E200" s="176">
        <v>1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8"/>
      <c r="S200" s="178" t="s">
        <v>344</v>
      </c>
      <c r="T200" s="179" t="s">
        <v>324</v>
      </c>
      <c r="U200" s="158">
        <v>0</v>
      </c>
      <c r="V200" s="158">
        <f>ROUND(E200*U200,2)</f>
        <v>0</v>
      </c>
      <c r="W200" s="158"/>
      <c r="X200" s="158" t="s">
        <v>387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388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5" t="s">
        <v>1605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382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1567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382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5" t="s">
        <v>219</v>
      </c>
      <c r="D203" s="160"/>
      <c r="E203" s="161">
        <v>1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382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45"/>
      <c r="D204" s="246"/>
      <c r="E204" s="246"/>
      <c r="F204" s="246"/>
      <c r="G204" s="246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329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73">
        <v>38</v>
      </c>
      <c r="B205" s="174" t="s">
        <v>1651</v>
      </c>
      <c r="C205" s="184" t="s">
        <v>1652</v>
      </c>
      <c r="D205" s="175" t="s">
        <v>590</v>
      </c>
      <c r="E205" s="176">
        <v>1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0</v>
      </c>
      <c r="O205" s="176">
        <f>ROUND(E205*N205,2)</f>
        <v>0</v>
      </c>
      <c r="P205" s="176">
        <v>0</v>
      </c>
      <c r="Q205" s="176">
        <f>ROUND(E205*P205,2)</f>
        <v>0</v>
      </c>
      <c r="R205" s="178"/>
      <c r="S205" s="178" t="s">
        <v>344</v>
      </c>
      <c r="T205" s="179" t="s">
        <v>324</v>
      </c>
      <c r="U205" s="158">
        <v>0</v>
      </c>
      <c r="V205" s="158">
        <f>ROUND(E205*U205,2)</f>
        <v>0</v>
      </c>
      <c r="W205" s="158"/>
      <c r="X205" s="158" t="s">
        <v>387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388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1605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382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1567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382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5" t="s">
        <v>219</v>
      </c>
      <c r="D208" s="160"/>
      <c r="E208" s="161">
        <v>1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382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45"/>
      <c r="D209" s="246"/>
      <c r="E209" s="246"/>
      <c r="F209" s="246"/>
      <c r="G209" s="246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329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3">
        <v>39</v>
      </c>
      <c r="B210" s="174" t="s">
        <v>1653</v>
      </c>
      <c r="C210" s="184" t="s">
        <v>1654</v>
      </c>
      <c r="D210" s="175" t="s">
        <v>590</v>
      </c>
      <c r="E210" s="176">
        <v>1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21</v>
      </c>
      <c r="M210" s="178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8"/>
      <c r="S210" s="178" t="s">
        <v>344</v>
      </c>
      <c r="T210" s="179" t="s">
        <v>324</v>
      </c>
      <c r="U210" s="158">
        <v>0</v>
      </c>
      <c r="V210" s="158">
        <f>ROUND(E210*U210,2)</f>
        <v>0</v>
      </c>
      <c r="W210" s="158"/>
      <c r="X210" s="158" t="s">
        <v>387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388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1605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382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5" t="s">
        <v>1567</v>
      </c>
      <c r="D212" s="160"/>
      <c r="E212" s="161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382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5" t="s">
        <v>219</v>
      </c>
      <c r="D213" s="160"/>
      <c r="E213" s="161">
        <v>1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382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45"/>
      <c r="D214" s="246"/>
      <c r="E214" s="246"/>
      <c r="F214" s="246"/>
      <c r="G214" s="246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329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73">
        <v>40</v>
      </c>
      <c r="B215" s="174" t="s">
        <v>1655</v>
      </c>
      <c r="C215" s="184" t="s">
        <v>1656</v>
      </c>
      <c r="D215" s="175" t="s">
        <v>590</v>
      </c>
      <c r="E215" s="176">
        <v>4</v>
      </c>
      <c r="F215" s="177"/>
      <c r="G215" s="178">
        <f>ROUND(E215*F215,2)</f>
        <v>0</v>
      </c>
      <c r="H215" s="177"/>
      <c r="I215" s="178">
        <f>ROUND(E215*H215,2)</f>
        <v>0</v>
      </c>
      <c r="J215" s="177"/>
      <c r="K215" s="178">
        <f>ROUND(E215*J215,2)</f>
        <v>0</v>
      </c>
      <c r="L215" s="178">
        <v>21</v>
      </c>
      <c r="M215" s="178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8"/>
      <c r="S215" s="178" t="s">
        <v>344</v>
      </c>
      <c r="T215" s="179" t="s">
        <v>324</v>
      </c>
      <c r="U215" s="158">
        <v>0</v>
      </c>
      <c r="V215" s="158">
        <f>ROUND(E215*U215,2)</f>
        <v>0</v>
      </c>
      <c r="W215" s="158"/>
      <c r="X215" s="158" t="s">
        <v>387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388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1657</v>
      </c>
      <c r="D216" s="160"/>
      <c r="E216" s="161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382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5" t="s">
        <v>1567</v>
      </c>
      <c r="D217" s="160"/>
      <c r="E217" s="161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382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252</v>
      </c>
      <c r="D218" s="160"/>
      <c r="E218" s="161">
        <v>4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382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45"/>
      <c r="D219" s="246"/>
      <c r="E219" s="246"/>
      <c r="F219" s="246"/>
      <c r="G219" s="246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329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x14ac:dyDescent="0.2">
      <c r="A220" s="3"/>
      <c r="B220" s="4"/>
      <c r="C220" s="186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AE220">
        <v>15</v>
      </c>
      <c r="AF220">
        <v>21</v>
      </c>
      <c r="AG220" t="s">
        <v>305</v>
      </c>
    </row>
    <row r="221" spans="1:60" x14ac:dyDescent="0.2">
      <c r="A221" s="150"/>
      <c r="B221" s="151" t="s">
        <v>29</v>
      </c>
      <c r="C221" s="187"/>
      <c r="D221" s="152"/>
      <c r="E221" s="153"/>
      <c r="F221" s="153"/>
      <c r="G221" s="182">
        <f>G8+G81+G154+G161+G167+G183+G194</f>
        <v>0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AE221">
        <f>SUMIF(L7:L219,AE220,G7:G219)</f>
        <v>0</v>
      </c>
      <c r="AF221">
        <f>SUMIF(L7:L219,AF220,G7:G219)</f>
        <v>0</v>
      </c>
      <c r="AG221" t="s">
        <v>384</v>
      </c>
    </row>
    <row r="222" spans="1:60" x14ac:dyDescent="0.2">
      <c r="C222" s="188"/>
      <c r="D222" s="10"/>
      <c r="AG222" t="s">
        <v>385</v>
      </c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5">
    <mergeCell ref="C50:G50"/>
    <mergeCell ref="A1:G1"/>
    <mergeCell ref="C2:G2"/>
    <mergeCell ref="C3:G3"/>
    <mergeCell ref="C4:G4"/>
    <mergeCell ref="C13:G13"/>
    <mergeCell ref="C18:G18"/>
    <mergeCell ref="C23:G23"/>
    <mergeCell ref="C30:G30"/>
    <mergeCell ref="C35:G35"/>
    <mergeCell ref="C40:G40"/>
    <mergeCell ref="C45:G45"/>
    <mergeCell ref="C113:G113"/>
    <mergeCell ref="C55:G55"/>
    <mergeCell ref="C60:G60"/>
    <mergeCell ref="C65:G65"/>
    <mergeCell ref="C70:G70"/>
    <mergeCell ref="C75:G75"/>
    <mergeCell ref="C80:G80"/>
    <mergeCell ref="C86:G86"/>
    <mergeCell ref="C91:G91"/>
    <mergeCell ref="C96:G96"/>
    <mergeCell ref="C103:G103"/>
    <mergeCell ref="C108:G108"/>
    <mergeCell ref="C172:G172"/>
    <mergeCell ref="C118:G118"/>
    <mergeCell ref="C123:G123"/>
    <mergeCell ref="C128:G128"/>
    <mergeCell ref="C133:G133"/>
    <mergeCell ref="C138:G138"/>
    <mergeCell ref="C143:G143"/>
    <mergeCell ref="C148:G148"/>
    <mergeCell ref="C153:G153"/>
    <mergeCell ref="C156:G156"/>
    <mergeCell ref="C160:G160"/>
    <mergeCell ref="C166:G166"/>
    <mergeCell ref="C209:G209"/>
    <mergeCell ref="C214:G214"/>
    <mergeCell ref="C219:G219"/>
    <mergeCell ref="C177:G177"/>
    <mergeCell ref="C182:G182"/>
    <mergeCell ref="C188:G188"/>
    <mergeCell ref="C193:G193"/>
    <mergeCell ref="C199:G199"/>
    <mergeCell ref="C204:G20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61</v>
      </c>
      <c r="C4" s="257" t="s">
        <v>62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167</v>
      </c>
      <c r="C8" s="183" t="s">
        <v>168</v>
      </c>
      <c r="D8" s="165"/>
      <c r="E8" s="166"/>
      <c r="F8" s="167"/>
      <c r="G8" s="167">
        <f>SUMIF(AG9:AG62,"&lt;&gt;NOR",G9:G62)</f>
        <v>0</v>
      </c>
      <c r="H8" s="167"/>
      <c r="I8" s="167">
        <f>SUM(I9:I62)</f>
        <v>0</v>
      </c>
      <c r="J8" s="167"/>
      <c r="K8" s="167">
        <f>SUM(K9:K62)</f>
        <v>0</v>
      </c>
      <c r="L8" s="167"/>
      <c r="M8" s="167">
        <f>SUM(M9:M62)</f>
        <v>0</v>
      </c>
      <c r="N8" s="166"/>
      <c r="O8" s="166">
        <f>SUM(O9:O62)</f>
        <v>0</v>
      </c>
      <c r="P8" s="166"/>
      <c r="Q8" s="166">
        <f>SUM(Q9:Q62)</f>
        <v>0</v>
      </c>
      <c r="R8" s="167"/>
      <c r="S8" s="167"/>
      <c r="T8" s="168"/>
      <c r="U8" s="162"/>
      <c r="V8" s="162">
        <f>SUM(V9:V62)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1658</v>
      </c>
      <c r="C9" s="184" t="s">
        <v>1659</v>
      </c>
      <c r="D9" s="175" t="s">
        <v>590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817</v>
      </c>
      <c r="Y9" s="147"/>
      <c r="Z9" s="147"/>
      <c r="AA9" s="147"/>
      <c r="AB9" s="147"/>
      <c r="AC9" s="147"/>
      <c r="AD9" s="147"/>
      <c r="AE9" s="147"/>
      <c r="AF9" s="147"/>
      <c r="AG9" s="147" t="s">
        <v>1038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3">
        <v>2</v>
      </c>
      <c r="B11" s="174" t="s">
        <v>1660</v>
      </c>
      <c r="C11" s="184" t="s">
        <v>1661</v>
      </c>
      <c r="D11" s="175" t="s">
        <v>590</v>
      </c>
      <c r="E11" s="176">
        <v>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817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3</v>
      </c>
      <c r="B13" s="174" t="s">
        <v>1662</v>
      </c>
      <c r="C13" s="184" t="s">
        <v>1663</v>
      </c>
      <c r="D13" s="175" t="s">
        <v>590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817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1038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73">
        <v>4</v>
      </c>
      <c r="B15" s="174" t="s">
        <v>1664</v>
      </c>
      <c r="C15" s="184" t="s">
        <v>1665</v>
      </c>
      <c r="D15" s="175" t="s">
        <v>590</v>
      </c>
      <c r="E15" s="176">
        <v>2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817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1038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1666</v>
      </c>
      <c r="C17" s="184" t="s">
        <v>1667</v>
      </c>
      <c r="D17" s="175" t="s">
        <v>590</v>
      </c>
      <c r="E17" s="176">
        <v>4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817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1038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1668</v>
      </c>
      <c r="C19" s="184" t="s">
        <v>1669</v>
      </c>
      <c r="D19" s="175" t="s">
        <v>590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817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1038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7</v>
      </c>
      <c r="B21" s="174" t="s">
        <v>1670</v>
      </c>
      <c r="C21" s="184" t="s">
        <v>1671</v>
      </c>
      <c r="D21" s="175" t="s">
        <v>866</v>
      </c>
      <c r="E21" s="176">
        <v>15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344</v>
      </c>
      <c r="T21" s="179" t="s">
        <v>324</v>
      </c>
      <c r="U21" s="158">
        <v>0</v>
      </c>
      <c r="V21" s="158">
        <f>ROUND(E21*U21,2)</f>
        <v>0</v>
      </c>
      <c r="W21" s="158"/>
      <c r="X21" s="158" t="s">
        <v>817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1038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329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8</v>
      </c>
      <c r="B23" s="174" t="s">
        <v>1672</v>
      </c>
      <c r="C23" s="184" t="s">
        <v>1673</v>
      </c>
      <c r="D23" s="175" t="s">
        <v>866</v>
      </c>
      <c r="E23" s="176">
        <v>12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344</v>
      </c>
      <c r="T23" s="179" t="s">
        <v>324</v>
      </c>
      <c r="U23" s="158">
        <v>0</v>
      </c>
      <c r="V23" s="158">
        <f>ROUND(E23*U23,2)</f>
        <v>0</v>
      </c>
      <c r="W23" s="158"/>
      <c r="X23" s="158" t="s">
        <v>817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1038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9</v>
      </c>
      <c r="B25" s="174" t="s">
        <v>1674</v>
      </c>
      <c r="C25" s="184" t="s">
        <v>1675</v>
      </c>
      <c r="D25" s="175" t="s">
        <v>866</v>
      </c>
      <c r="E25" s="176">
        <v>5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817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1038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329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10</v>
      </c>
      <c r="B27" s="174" t="s">
        <v>1676</v>
      </c>
      <c r="C27" s="184" t="s">
        <v>1677</v>
      </c>
      <c r="D27" s="175" t="s">
        <v>866</v>
      </c>
      <c r="E27" s="176">
        <v>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344</v>
      </c>
      <c r="T27" s="179" t="s">
        <v>324</v>
      </c>
      <c r="U27" s="158">
        <v>0</v>
      </c>
      <c r="V27" s="158">
        <f>ROUND(E27*U27,2)</f>
        <v>0</v>
      </c>
      <c r="W27" s="158"/>
      <c r="X27" s="158" t="s">
        <v>817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1038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11</v>
      </c>
      <c r="B29" s="174" t="s">
        <v>1678</v>
      </c>
      <c r="C29" s="184" t="s">
        <v>1679</v>
      </c>
      <c r="D29" s="175" t="s">
        <v>590</v>
      </c>
      <c r="E29" s="176">
        <v>2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344</v>
      </c>
      <c r="T29" s="179" t="s">
        <v>324</v>
      </c>
      <c r="U29" s="158">
        <v>0</v>
      </c>
      <c r="V29" s="158">
        <f>ROUND(E29*U29,2)</f>
        <v>0</v>
      </c>
      <c r="W29" s="158"/>
      <c r="X29" s="158" t="s">
        <v>817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1038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329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12</v>
      </c>
      <c r="B31" s="174" t="s">
        <v>1680</v>
      </c>
      <c r="C31" s="184" t="s">
        <v>1681</v>
      </c>
      <c r="D31" s="175" t="s">
        <v>590</v>
      </c>
      <c r="E31" s="176">
        <v>4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344</v>
      </c>
      <c r="T31" s="179" t="s">
        <v>324</v>
      </c>
      <c r="U31" s="158">
        <v>0</v>
      </c>
      <c r="V31" s="158">
        <f>ROUND(E31*U31,2)</f>
        <v>0</v>
      </c>
      <c r="W31" s="158"/>
      <c r="X31" s="158" t="s">
        <v>817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1038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13</v>
      </c>
      <c r="B33" s="174" t="s">
        <v>1682</v>
      </c>
      <c r="C33" s="184" t="s">
        <v>1683</v>
      </c>
      <c r="D33" s="175" t="s">
        <v>590</v>
      </c>
      <c r="E33" s="176">
        <v>2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344</v>
      </c>
      <c r="T33" s="179" t="s">
        <v>324</v>
      </c>
      <c r="U33" s="158">
        <v>0</v>
      </c>
      <c r="V33" s="158">
        <f>ROUND(E33*U33,2)</f>
        <v>0</v>
      </c>
      <c r="W33" s="158"/>
      <c r="X33" s="158" t="s">
        <v>817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1038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329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14</v>
      </c>
      <c r="B35" s="174" t="s">
        <v>1684</v>
      </c>
      <c r="C35" s="184" t="s">
        <v>1685</v>
      </c>
      <c r="D35" s="175" t="s">
        <v>590</v>
      </c>
      <c r="E35" s="176">
        <v>3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344</v>
      </c>
      <c r="T35" s="179" t="s">
        <v>324</v>
      </c>
      <c r="U35" s="158">
        <v>0</v>
      </c>
      <c r="V35" s="158">
        <f>ROUND(E35*U35,2)</f>
        <v>0</v>
      </c>
      <c r="W35" s="158"/>
      <c r="X35" s="158" t="s">
        <v>817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1038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15</v>
      </c>
      <c r="B37" s="174" t="s">
        <v>1686</v>
      </c>
      <c r="C37" s="184" t="s">
        <v>1687</v>
      </c>
      <c r="D37" s="175" t="s">
        <v>590</v>
      </c>
      <c r="E37" s="176">
        <v>5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344</v>
      </c>
      <c r="T37" s="179" t="s">
        <v>324</v>
      </c>
      <c r="U37" s="158">
        <v>0</v>
      </c>
      <c r="V37" s="158">
        <f>ROUND(E37*U37,2)</f>
        <v>0</v>
      </c>
      <c r="W37" s="158"/>
      <c r="X37" s="158" t="s">
        <v>817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1038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16</v>
      </c>
      <c r="B39" s="174" t="s">
        <v>1688</v>
      </c>
      <c r="C39" s="184" t="s">
        <v>1689</v>
      </c>
      <c r="D39" s="175" t="s">
        <v>866</v>
      </c>
      <c r="E39" s="176">
        <v>4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344</v>
      </c>
      <c r="T39" s="179" t="s">
        <v>324</v>
      </c>
      <c r="U39" s="158">
        <v>0</v>
      </c>
      <c r="V39" s="158">
        <f>ROUND(E39*U39,2)</f>
        <v>0</v>
      </c>
      <c r="W39" s="158"/>
      <c r="X39" s="158" t="s">
        <v>817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1038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17</v>
      </c>
      <c r="B41" s="174" t="s">
        <v>1690</v>
      </c>
      <c r="C41" s="184" t="s">
        <v>1691</v>
      </c>
      <c r="D41" s="175" t="s">
        <v>866</v>
      </c>
      <c r="E41" s="176">
        <v>13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817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1038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18</v>
      </c>
      <c r="B43" s="174" t="s">
        <v>1692</v>
      </c>
      <c r="C43" s="184" t="s">
        <v>1693</v>
      </c>
      <c r="D43" s="175" t="s">
        <v>866</v>
      </c>
      <c r="E43" s="176">
        <v>4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344</v>
      </c>
      <c r="T43" s="179" t="s">
        <v>324</v>
      </c>
      <c r="U43" s="158">
        <v>0</v>
      </c>
      <c r="V43" s="158">
        <f>ROUND(E43*U43,2)</f>
        <v>0</v>
      </c>
      <c r="W43" s="158"/>
      <c r="X43" s="158" t="s">
        <v>817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1038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19</v>
      </c>
      <c r="B45" s="174" t="s">
        <v>1694</v>
      </c>
      <c r="C45" s="184" t="s">
        <v>1695</v>
      </c>
      <c r="D45" s="175" t="s">
        <v>866</v>
      </c>
      <c r="E45" s="176">
        <v>4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817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1038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1" t="s">
        <v>1696</v>
      </c>
      <c r="D46" s="252"/>
      <c r="E46" s="252"/>
      <c r="F46" s="252"/>
      <c r="G46" s="252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5"/>
      <c r="D47" s="246"/>
      <c r="E47" s="246"/>
      <c r="F47" s="246"/>
      <c r="G47" s="246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329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3">
        <v>20</v>
      </c>
      <c r="B48" s="174" t="s">
        <v>1697</v>
      </c>
      <c r="C48" s="184" t="s">
        <v>1698</v>
      </c>
      <c r="D48" s="175" t="s">
        <v>866</v>
      </c>
      <c r="E48" s="176">
        <v>13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344</v>
      </c>
      <c r="T48" s="179" t="s">
        <v>324</v>
      </c>
      <c r="U48" s="158">
        <v>0</v>
      </c>
      <c r="V48" s="158">
        <f>ROUND(E48*U48,2)</f>
        <v>0</v>
      </c>
      <c r="W48" s="158"/>
      <c r="X48" s="158" t="s">
        <v>817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1038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21</v>
      </c>
      <c r="B50" s="174" t="s">
        <v>1699</v>
      </c>
      <c r="C50" s="184" t="s">
        <v>1700</v>
      </c>
      <c r="D50" s="175" t="s">
        <v>866</v>
      </c>
      <c r="E50" s="176">
        <v>17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344</v>
      </c>
      <c r="T50" s="179" t="s">
        <v>324</v>
      </c>
      <c r="U50" s="158">
        <v>0</v>
      </c>
      <c r="V50" s="158">
        <f>ROUND(E50*U50,2)</f>
        <v>0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501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22</v>
      </c>
      <c r="B52" s="174" t="s">
        <v>1701</v>
      </c>
      <c r="C52" s="184" t="s">
        <v>1702</v>
      </c>
      <c r="D52" s="175" t="s">
        <v>866</v>
      </c>
      <c r="E52" s="176">
        <v>11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344</v>
      </c>
      <c r="T52" s="179" t="s">
        <v>324</v>
      </c>
      <c r="U52" s="158">
        <v>0</v>
      </c>
      <c r="V52" s="158">
        <f>ROUND(E52*U52,2)</f>
        <v>0</v>
      </c>
      <c r="W52" s="158"/>
      <c r="X52" s="158" t="s">
        <v>387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501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1" t="s">
        <v>1703</v>
      </c>
      <c r="D53" s="252"/>
      <c r="E53" s="252"/>
      <c r="F53" s="252"/>
      <c r="G53" s="25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5"/>
      <c r="D54" s="246"/>
      <c r="E54" s="246"/>
      <c r="F54" s="246"/>
      <c r="G54" s="246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329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3">
        <v>23</v>
      </c>
      <c r="B55" s="174" t="s">
        <v>1704</v>
      </c>
      <c r="C55" s="184" t="s">
        <v>1705</v>
      </c>
      <c r="D55" s="175" t="s">
        <v>866</v>
      </c>
      <c r="E55" s="176">
        <v>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344</v>
      </c>
      <c r="T55" s="179" t="s">
        <v>324</v>
      </c>
      <c r="U55" s="158">
        <v>0</v>
      </c>
      <c r="V55" s="158">
        <f>ROUND(E55*U55,2)</f>
        <v>0</v>
      </c>
      <c r="W55" s="158"/>
      <c r="X55" s="158" t="s">
        <v>387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501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3">
        <v>24</v>
      </c>
      <c r="B57" s="174" t="s">
        <v>1706</v>
      </c>
      <c r="C57" s="184" t="s">
        <v>1707</v>
      </c>
      <c r="D57" s="175" t="s">
        <v>866</v>
      </c>
      <c r="E57" s="176">
        <v>32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387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501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9"/>
      <c r="D58" s="250"/>
      <c r="E58" s="250"/>
      <c r="F58" s="250"/>
      <c r="G58" s="250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3">
        <v>25</v>
      </c>
      <c r="B59" s="174" t="s">
        <v>1708</v>
      </c>
      <c r="C59" s="184" t="s">
        <v>1709</v>
      </c>
      <c r="D59" s="175" t="s">
        <v>827</v>
      </c>
      <c r="E59" s="176">
        <v>45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344</v>
      </c>
      <c r="T59" s="179" t="s">
        <v>324</v>
      </c>
      <c r="U59" s="158">
        <v>0</v>
      </c>
      <c r="V59" s="158">
        <f>ROUND(E59*U59,2)</f>
        <v>0</v>
      </c>
      <c r="W59" s="158"/>
      <c r="X59" s="158" t="s">
        <v>387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501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26</v>
      </c>
      <c r="B61" s="174" t="s">
        <v>1710</v>
      </c>
      <c r="C61" s="184" t="s">
        <v>1711</v>
      </c>
      <c r="D61" s="175" t="s">
        <v>590</v>
      </c>
      <c r="E61" s="176">
        <v>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501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50" t="s">
        <v>318</v>
      </c>
      <c r="B63" s="151" t="s">
        <v>169</v>
      </c>
      <c r="C63" s="187" t="s">
        <v>170</v>
      </c>
      <c r="D63" s="169"/>
      <c r="E63" s="170"/>
      <c r="F63" s="171"/>
      <c r="G63" s="171">
        <f>SUMIF(AG64:AG69,"&lt;&gt;NOR",G64:G69)</f>
        <v>0</v>
      </c>
      <c r="H63" s="171"/>
      <c r="I63" s="171">
        <f>SUM(I64:I69)</f>
        <v>0</v>
      </c>
      <c r="J63" s="171"/>
      <c r="K63" s="171">
        <f>SUM(K64:K69)</f>
        <v>0</v>
      </c>
      <c r="L63" s="171"/>
      <c r="M63" s="171">
        <f>SUM(M64:M69)</f>
        <v>0</v>
      </c>
      <c r="N63" s="170"/>
      <c r="O63" s="170">
        <f>SUM(O64:O69)</f>
        <v>0</v>
      </c>
      <c r="P63" s="170"/>
      <c r="Q63" s="170">
        <f>SUM(Q64:Q69)</f>
        <v>0</v>
      </c>
      <c r="R63" s="171"/>
      <c r="S63" s="171"/>
      <c r="T63" s="172"/>
      <c r="U63" s="162"/>
      <c r="V63" s="162">
        <f>SUM(V64:V69)</f>
        <v>0</v>
      </c>
      <c r="W63" s="162"/>
      <c r="X63" s="162"/>
      <c r="AG63" t="s">
        <v>319</v>
      </c>
    </row>
    <row r="64" spans="1:60" ht="22.5" outlineLevel="1" x14ac:dyDescent="0.2">
      <c r="A64" s="154"/>
      <c r="B64" s="155"/>
      <c r="C64" s="251" t="s">
        <v>1745</v>
      </c>
      <c r="D64" s="252"/>
      <c r="E64" s="252"/>
      <c r="F64" s="252"/>
      <c r="G64" s="252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80" t="str">
        <f>C64</f>
        <v>Systém sproměnným průtokem chladiva po dokončení 3. fáze se bude skládat z 1ks venkovní kondenzační jednotky a 7 ks vnitřních výparníkových jednotek.</v>
      </c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7" t="s">
        <v>1712</v>
      </c>
      <c r="D65" s="248"/>
      <c r="E65" s="248"/>
      <c r="F65" s="248"/>
      <c r="G65" s="24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7" t="s">
        <v>1713</v>
      </c>
      <c r="D66" s="248"/>
      <c r="E66" s="248"/>
      <c r="F66" s="248"/>
      <c r="G66" s="24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328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7" t="s">
        <v>1714</v>
      </c>
      <c r="D67" s="248"/>
      <c r="E67" s="248"/>
      <c r="F67" s="248"/>
      <c r="G67" s="24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27</v>
      </c>
      <c r="B68" s="174" t="s">
        <v>1715</v>
      </c>
      <c r="C68" s="184" t="s">
        <v>1716</v>
      </c>
      <c r="D68" s="175" t="s">
        <v>590</v>
      </c>
      <c r="E68" s="176">
        <v>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344</v>
      </c>
      <c r="T68" s="179" t="s">
        <v>324</v>
      </c>
      <c r="U68" s="158">
        <v>0</v>
      </c>
      <c r="V68" s="158">
        <f>ROUND(E68*U68,2)</f>
        <v>0</v>
      </c>
      <c r="W68" s="158"/>
      <c r="X68" s="158" t="s">
        <v>387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501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329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3" t="s">
        <v>318</v>
      </c>
      <c r="B70" s="164" t="s">
        <v>167</v>
      </c>
      <c r="C70" s="183" t="s">
        <v>168</v>
      </c>
      <c r="D70" s="165"/>
      <c r="E70" s="166"/>
      <c r="F70" s="167"/>
      <c r="G70" s="167">
        <f>SUMIF(AG71:AG72,"&lt;&gt;NOR",G71:G72)</f>
        <v>0</v>
      </c>
      <c r="H70" s="167"/>
      <c r="I70" s="167">
        <f>SUM(I71:I72)</f>
        <v>0</v>
      </c>
      <c r="J70" s="167"/>
      <c r="K70" s="167">
        <f>SUM(K71:K72)</f>
        <v>0</v>
      </c>
      <c r="L70" s="167"/>
      <c r="M70" s="167">
        <f>SUM(M71:M72)</f>
        <v>0</v>
      </c>
      <c r="N70" s="166"/>
      <c r="O70" s="166">
        <f>SUM(O71:O72)</f>
        <v>0</v>
      </c>
      <c r="P70" s="166"/>
      <c r="Q70" s="166">
        <f>SUM(Q71:Q72)</f>
        <v>0</v>
      </c>
      <c r="R70" s="167"/>
      <c r="S70" s="167"/>
      <c r="T70" s="168"/>
      <c r="U70" s="162"/>
      <c r="V70" s="162">
        <f>SUM(V71:V72)</f>
        <v>0</v>
      </c>
      <c r="W70" s="162"/>
      <c r="X70" s="162"/>
      <c r="AG70" t="s">
        <v>319</v>
      </c>
    </row>
    <row r="71" spans="1:60" ht="22.5" outlineLevel="1" x14ac:dyDescent="0.2">
      <c r="A71" s="173">
        <v>28</v>
      </c>
      <c r="B71" s="174" t="s">
        <v>1717</v>
      </c>
      <c r="C71" s="184" t="s">
        <v>1718</v>
      </c>
      <c r="D71" s="175" t="s">
        <v>397</v>
      </c>
      <c r="E71" s="176">
        <v>95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344</v>
      </c>
      <c r="T71" s="179" t="s">
        <v>324</v>
      </c>
      <c r="U71" s="158">
        <v>0</v>
      </c>
      <c r="V71" s="158">
        <f>ROUND(E71*U71,2)</f>
        <v>0</v>
      </c>
      <c r="W71" s="158"/>
      <c r="X71" s="158" t="s">
        <v>387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501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50" t="s">
        <v>318</v>
      </c>
      <c r="B73" s="151" t="s">
        <v>169</v>
      </c>
      <c r="C73" s="187" t="s">
        <v>170</v>
      </c>
      <c r="D73" s="169"/>
      <c r="E73" s="170"/>
      <c r="F73" s="171"/>
      <c r="G73" s="171">
        <f>SUMIF(AG74:AG91,"&lt;&gt;NOR",G74:G91)</f>
        <v>0</v>
      </c>
      <c r="H73" s="171"/>
      <c r="I73" s="171">
        <f>SUM(I74:I91)</f>
        <v>0</v>
      </c>
      <c r="J73" s="171"/>
      <c r="K73" s="171">
        <f>SUM(K74:K91)</f>
        <v>0</v>
      </c>
      <c r="L73" s="171"/>
      <c r="M73" s="171">
        <f>SUM(M74:M91)</f>
        <v>0</v>
      </c>
      <c r="N73" s="170"/>
      <c r="O73" s="170">
        <f>SUM(O74:O91)</f>
        <v>0</v>
      </c>
      <c r="P73" s="170"/>
      <c r="Q73" s="170">
        <f>SUM(Q74:Q91)</f>
        <v>0</v>
      </c>
      <c r="R73" s="171"/>
      <c r="S73" s="171"/>
      <c r="T73" s="172"/>
      <c r="U73" s="162"/>
      <c r="V73" s="162">
        <f>SUM(V74:V91)</f>
        <v>0</v>
      </c>
      <c r="W73" s="162"/>
      <c r="X73" s="162"/>
      <c r="AG73" t="s">
        <v>319</v>
      </c>
    </row>
    <row r="74" spans="1:60" ht="22.5" outlineLevel="1" x14ac:dyDescent="0.2">
      <c r="A74" s="154"/>
      <c r="B74" s="155"/>
      <c r="C74" s="251" t="s">
        <v>1745</v>
      </c>
      <c r="D74" s="252"/>
      <c r="E74" s="252"/>
      <c r="F74" s="252"/>
      <c r="G74" s="252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80" t="str">
        <f>C74</f>
        <v>Systém sproměnným průtokem chladiva po dokončení 3. fáze se bude skládat z 1ks venkovní kondenzační jednotky a 7 ks vnitřních výparníkových jednotek.</v>
      </c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7" t="s">
        <v>1712</v>
      </c>
      <c r="D75" s="248"/>
      <c r="E75" s="248"/>
      <c r="F75" s="248"/>
      <c r="G75" s="24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7" t="s">
        <v>1713</v>
      </c>
      <c r="D76" s="248"/>
      <c r="E76" s="248"/>
      <c r="F76" s="248"/>
      <c r="G76" s="24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7" t="s">
        <v>1714</v>
      </c>
      <c r="D77" s="248"/>
      <c r="E77" s="248"/>
      <c r="F77" s="248"/>
      <c r="G77" s="24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328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3">
        <v>29</v>
      </c>
      <c r="B78" s="174" t="s">
        <v>1719</v>
      </c>
      <c r="C78" s="184" t="s">
        <v>1720</v>
      </c>
      <c r="D78" s="175" t="s">
        <v>590</v>
      </c>
      <c r="E78" s="176">
        <v>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344</v>
      </c>
      <c r="T78" s="179" t="s">
        <v>324</v>
      </c>
      <c r="U78" s="158">
        <v>0</v>
      </c>
      <c r="V78" s="158">
        <f>ROUND(E78*U78,2)</f>
        <v>0</v>
      </c>
      <c r="W78" s="158"/>
      <c r="X78" s="158" t="s">
        <v>387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501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30</v>
      </c>
      <c r="B80" s="174" t="s">
        <v>1721</v>
      </c>
      <c r="C80" s="184" t="s">
        <v>1722</v>
      </c>
      <c r="D80" s="175" t="s">
        <v>590</v>
      </c>
      <c r="E80" s="176">
        <v>2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344</v>
      </c>
      <c r="T80" s="179" t="s">
        <v>324</v>
      </c>
      <c r="U80" s="158">
        <v>0</v>
      </c>
      <c r="V80" s="158">
        <f>ROUND(E80*U80,2)</f>
        <v>0</v>
      </c>
      <c r="W80" s="158"/>
      <c r="X80" s="158" t="s">
        <v>387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501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1" t="s">
        <v>1723</v>
      </c>
      <c r="D81" s="252"/>
      <c r="E81" s="252"/>
      <c r="F81" s="252"/>
      <c r="G81" s="252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7" t="s">
        <v>1724</v>
      </c>
      <c r="D82" s="248"/>
      <c r="E82" s="248"/>
      <c r="F82" s="248"/>
      <c r="G82" s="24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5"/>
      <c r="D83" s="246"/>
      <c r="E83" s="246"/>
      <c r="F83" s="246"/>
      <c r="G83" s="246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329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3">
        <v>31</v>
      </c>
      <c r="B84" s="174" t="s">
        <v>1725</v>
      </c>
      <c r="C84" s="184" t="s">
        <v>1726</v>
      </c>
      <c r="D84" s="175" t="s">
        <v>866</v>
      </c>
      <c r="E84" s="176">
        <v>4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344</v>
      </c>
      <c r="T84" s="179" t="s">
        <v>324</v>
      </c>
      <c r="U84" s="158">
        <v>0</v>
      </c>
      <c r="V84" s="158">
        <f>ROUND(E84*U84,2)</f>
        <v>0</v>
      </c>
      <c r="W84" s="158"/>
      <c r="X84" s="158" t="s">
        <v>817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1038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1" t="s">
        <v>1724</v>
      </c>
      <c r="D85" s="252"/>
      <c r="E85" s="252"/>
      <c r="F85" s="252"/>
      <c r="G85" s="252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5"/>
      <c r="D86" s="246"/>
      <c r="E86" s="246"/>
      <c r="F86" s="246"/>
      <c r="G86" s="246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329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3">
        <v>32</v>
      </c>
      <c r="B87" s="174" t="s">
        <v>1727</v>
      </c>
      <c r="C87" s="184" t="s">
        <v>1728</v>
      </c>
      <c r="D87" s="175" t="s">
        <v>866</v>
      </c>
      <c r="E87" s="176">
        <v>4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344</v>
      </c>
      <c r="T87" s="179" t="s">
        <v>324</v>
      </c>
      <c r="U87" s="158">
        <v>0</v>
      </c>
      <c r="V87" s="158">
        <f>ROUND(E87*U87,2)</f>
        <v>0</v>
      </c>
      <c r="W87" s="158"/>
      <c r="X87" s="158" t="s">
        <v>387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501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1" t="s">
        <v>1724</v>
      </c>
      <c r="D88" s="252"/>
      <c r="E88" s="252"/>
      <c r="F88" s="252"/>
      <c r="G88" s="252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328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5"/>
      <c r="D89" s="246"/>
      <c r="E89" s="246"/>
      <c r="F89" s="246"/>
      <c r="G89" s="24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329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33</v>
      </c>
      <c r="B90" s="174" t="s">
        <v>1729</v>
      </c>
      <c r="C90" s="184" t="s">
        <v>1730</v>
      </c>
      <c r="D90" s="175" t="s">
        <v>827</v>
      </c>
      <c r="E90" s="176">
        <v>5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344</v>
      </c>
      <c r="T90" s="179" t="s">
        <v>324</v>
      </c>
      <c r="U90" s="158">
        <v>0</v>
      </c>
      <c r="V90" s="158">
        <f>ROUND(E90*U90,2)</f>
        <v>0</v>
      </c>
      <c r="W90" s="158"/>
      <c r="X90" s="158" t="s">
        <v>387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501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9"/>
      <c r="D91" s="250"/>
      <c r="E91" s="250"/>
      <c r="F91" s="250"/>
      <c r="G91" s="250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329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50" t="s">
        <v>318</v>
      </c>
      <c r="B92" s="151" t="s">
        <v>241</v>
      </c>
      <c r="C92" s="187" t="s">
        <v>242</v>
      </c>
      <c r="D92" s="169"/>
      <c r="E92" s="170"/>
      <c r="F92" s="171"/>
      <c r="G92" s="171">
        <f>SUMIF(AG93:AG107,"&lt;&gt;NOR",G93:G107)</f>
        <v>0</v>
      </c>
      <c r="H92" s="171"/>
      <c r="I92" s="171">
        <f>SUM(I93:I107)</f>
        <v>0</v>
      </c>
      <c r="J92" s="171"/>
      <c r="K92" s="171">
        <f>SUM(K93:K107)</f>
        <v>0</v>
      </c>
      <c r="L92" s="171"/>
      <c r="M92" s="171">
        <f>SUM(M93:M107)</f>
        <v>0</v>
      </c>
      <c r="N92" s="170"/>
      <c r="O92" s="170">
        <f>SUM(O93:O107)</f>
        <v>0</v>
      </c>
      <c r="P92" s="170"/>
      <c r="Q92" s="170">
        <f>SUM(Q93:Q107)</f>
        <v>0</v>
      </c>
      <c r="R92" s="171"/>
      <c r="S92" s="171"/>
      <c r="T92" s="172"/>
      <c r="U92" s="162"/>
      <c r="V92" s="162">
        <f>SUM(V93:V107)</f>
        <v>0</v>
      </c>
      <c r="W92" s="162"/>
      <c r="X92" s="162"/>
      <c r="AG92" t="s">
        <v>319</v>
      </c>
    </row>
    <row r="93" spans="1:60" outlineLevel="1" x14ac:dyDescent="0.2">
      <c r="A93" s="154"/>
      <c r="B93" s="155"/>
      <c r="C93" s="251" t="s">
        <v>1731</v>
      </c>
      <c r="D93" s="252"/>
      <c r="E93" s="252"/>
      <c r="F93" s="252"/>
      <c r="G93" s="252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328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34</v>
      </c>
      <c r="B94" s="174" t="s">
        <v>1732</v>
      </c>
      <c r="C94" s="184" t="s">
        <v>1733</v>
      </c>
      <c r="D94" s="175" t="s">
        <v>590</v>
      </c>
      <c r="E94" s="176">
        <v>1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344</v>
      </c>
      <c r="T94" s="179" t="s">
        <v>324</v>
      </c>
      <c r="U94" s="158">
        <v>0</v>
      </c>
      <c r="V94" s="158">
        <f>ROUND(E94*U94,2)</f>
        <v>0</v>
      </c>
      <c r="W94" s="158"/>
      <c r="X94" s="158" t="s">
        <v>387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501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35</v>
      </c>
      <c r="B96" s="174" t="s">
        <v>1734</v>
      </c>
      <c r="C96" s="184" t="s">
        <v>1735</v>
      </c>
      <c r="D96" s="175" t="s">
        <v>590</v>
      </c>
      <c r="E96" s="176">
        <v>1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/>
      <c r="S96" s="178" t="s">
        <v>344</v>
      </c>
      <c r="T96" s="179" t="s">
        <v>324</v>
      </c>
      <c r="U96" s="158">
        <v>0</v>
      </c>
      <c r="V96" s="158">
        <f>ROUND(E96*U96,2)</f>
        <v>0</v>
      </c>
      <c r="W96" s="158"/>
      <c r="X96" s="158" t="s">
        <v>387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501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49"/>
      <c r="D97" s="250"/>
      <c r="E97" s="250"/>
      <c r="F97" s="250"/>
      <c r="G97" s="250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329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36</v>
      </c>
      <c r="B98" s="174" t="s">
        <v>1736</v>
      </c>
      <c r="C98" s="184" t="s">
        <v>1737</v>
      </c>
      <c r="D98" s="175" t="s">
        <v>590</v>
      </c>
      <c r="E98" s="176">
        <v>4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344</v>
      </c>
      <c r="T98" s="179" t="s">
        <v>324</v>
      </c>
      <c r="U98" s="158">
        <v>0</v>
      </c>
      <c r="V98" s="158">
        <f>ROUND(E98*U98,2)</f>
        <v>0</v>
      </c>
      <c r="W98" s="158"/>
      <c r="X98" s="158" t="s">
        <v>387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501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9"/>
      <c r="D99" s="250"/>
      <c r="E99" s="250"/>
      <c r="F99" s="250"/>
      <c r="G99" s="25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329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37</v>
      </c>
      <c r="B100" s="174" t="s">
        <v>1738</v>
      </c>
      <c r="C100" s="184" t="s">
        <v>1669</v>
      </c>
      <c r="D100" s="175" t="s">
        <v>590</v>
      </c>
      <c r="E100" s="176">
        <v>3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344</v>
      </c>
      <c r="T100" s="179" t="s">
        <v>324</v>
      </c>
      <c r="U100" s="158">
        <v>0</v>
      </c>
      <c r="V100" s="158">
        <f>ROUND(E100*U100,2)</f>
        <v>0</v>
      </c>
      <c r="W100" s="158"/>
      <c r="X100" s="158" t="s">
        <v>387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501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9"/>
      <c r="D101" s="250"/>
      <c r="E101" s="250"/>
      <c r="F101" s="250"/>
      <c r="G101" s="25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329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38</v>
      </c>
      <c r="B102" s="174" t="s">
        <v>1739</v>
      </c>
      <c r="C102" s="184" t="s">
        <v>1740</v>
      </c>
      <c r="D102" s="175" t="s">
        <v>866</v>
      </c>
      <c r="E102" s="176">
        <v>35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344</v>
      </c>
      <c r="T102" s="179" t="s">
        <v>324</v>
      </c>
      <c r="U102" s="158">
        <v>0</v>
      </c>
      <c r="V102" s="158">
        <f>ROUND(E102*U102,2)</f>
        <v>0</v>
      </c>
      <c r="W102" s="158"/>
      <c r="X102" s="158" t="s">
        <v>387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501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9"/>
      <c r="D103" s="250"/>
      <c r="E103" s="250"/>
      <c r="F103" s="250"/>
      <c r="G103" s="25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329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39</v>
      </c>
      <c r="B104" s="174" t="s">
        <v>1741</v>
      </c>
      <c r="C104" s="184" t="s">
        <v>1742</v>
      </c>
      <c r="D104" s="175" t="s">
        <v>866</v>
      </c>
      <c r="E104" s="176">
        <v>55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8"/>
      <c r="S104" s="178" t="s">
        <v>344</v>
      </c>
      <c r="T104" s="179" t="s">
        <v>324</v>
      </c>
      <c r="U104" s="158">
        <v>0</v>
      </c>
      <c r="V104" s="158">
        <f>ROUND(E104*U104,2)</f>
        <v>0</v>
      </c>
      <c r="W104" s="158"/>
      <c r="X104" s="158" t="s">
        <v>387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501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9"/>
      <c r="D105" s="250"/>
      <c r="E105" s="250"/>
      <c r="F105" s="250"/>
      <c r="G105" s="250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329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40</v>
      </c>
      <c r="B106" s="174" t="s">
        <v>1743</v>
      </c>
      <c r="C106" s="184" t="s">
        <v>1744</v>
      </c>
      <c r="D106" s="175" t="s">
        <v>397</v>
      </c>
      <c r="E106" s="176">
        <v>152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8"/>
      <c r="S106" s="178" t="s">
        <v>344</v>
      </c>
      <c r="T106" s="179" t="s">
        <v>324</v>
      </c>
      <c r="U106" s="158">
        <v>0</v>
      </c>
      <c r="V106" s="158">
        <f>ROUND(E106*U106,2)</f>
        <v>0</v>
      </c>
      <c r="W106" s="158"/>
      <c r="X106" s="158" t="s">
        <v>387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501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9"/>
      <c r="D107" s="250"/>
      <c r="E107" s="250"/>
      <c r="F107" s="250"/>
      <c r="G107" s="250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329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3"/>
      <c r="B108" s="4"/>
      <c r="C108" s="186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305</v>
      </c>
    </row>
    <row r="109" spans="1:60" x14ac:dyDescent="0.2">
      <c r="A109" s="150"/>
      <c r="B109" s="151" t="s">
        <v>29</v>
      </c>
      <c r="C109" s="187"/>
      <c r="D109" s="152"/>
      <c r="E109" s="153"/>
      <c r="F109" s="153"/>
      <c r="G109" s="182">
        <f>G8+G63+G70+G73+G92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384</v>
      </c>
    </row>
    <row r="110" spans="1:60" x14ac:dyDescent="0.2">
      <c r="C110" s="188"/>
      <c r="D110" s="10"/>
      <c r="AG110" t="s">
        <v>385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9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58:G58"/>
    <mergeCell ref="C38:G38"/>
    <mergeCell ref="C40:G40"/>
    <mergeCell ref="C42:G42"/>
    <mergeCell ref="C44:G44"/>
    <mergeCell ref="C46:G46"/>
    <mergeCell ref="C47:G47"/>
    <mergeCell ref="C49:G49"/>
    <mergeCell ref="C51:G51"/>
    <mergeCell ref="C53:G53"/>
    <mergeCell ref="C54:G54"/>
    <mergeCell ref="C56:G56"/>
    <mergeCell ref="C77:G77"/>
    <mergeCell ref="C60:G60"/>
    <mergeCell ref="C62:G62"/>
    <mergeCell ref="C64:G64"/>
    <mergeCell ref="C65:G65"/>
    <mergeCell ref="C66:G66"/>
    <mergeCell ref="C67:G67"/>
    <mergeCell ref="C69:G69"/>
    <mergeCell ref="C72:G72"/>
    <mergeCell ref="C74:G74"/>
    <mergeCell ref="C75:G75"/>
    <mergeCell ref="C76:G76"/>
    <mergeCell ref="C97:G97"/>
    <mergeCell ref="C79:G79"/>
    <mergeCell ref="C81:G81"/>
    <mergeCell ref="C82:G82"/>
    <mergeCell ref="C83:G83"/>
    <mergeCell ref="C85:G85"/>
    <mergeCell ref="C86:G86"/>
    <mergeCell ref="C88:G88"/>
    <mergeCell ref="C89:G89"/>
    <mergeCell ref="C91:G91"/>
    <mergeCell ref="C93:G93"/>
    <mergeCell ref="C95:G95"/>
    <mergeCell ref="C99:G99"/>
    <mergeCell ref="C101:G101"/>
    <mergeCell ref="C103:G103"/>
    <mergeCell ref="C105:G105"/>
    <mergeCell ref="C107:G10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63</v>
      </c>
      <c r="C4" s="257" t="s">
        <v>64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219</v>
      </c>
      <c r="C8" s="183" t="s">
        <v>220</v>
      </c>
      <c r="D8" s="165"/>
      <c r="E8" s="166"/>
      <c r="F8" s="167"/>
      <c r="G8" s="167">
        <f>SUMIF(AG9:AG20,"&lt;&gt;NOR",G9:G20)</f>
        <v>0</v>
      </c>
      <c r="H8" s="167"/>
      <c r="I8" s="167">
        <f>SUM(I9:I20)</f>
        <v>0</v>
      </c>
      <c r="J8" s="167"/>
      <c r="K8" s="167">
        <f>SUM(K9:K20)</f>
        <v>0</v>
      </c>
      <c r="L8" s="167"/>
      <c r="M8" s="167">
        <f>SUM(M9:M20)</f>
        <v>0</v>
      </c>
      <c r="N8" s="166"/>
      <c r="O8" s="166">
        <f>SUM(O9:O20)</f>
        <v>0</v>
      </c>
      <c r="P8" s="166"/>
      <c r="Q8" s="166">
        <f>SUM(Q9:Q20)</f>
        <v>0</v>
      </c>
      <c r="R8" s="167"/>
      <c r="S8" s="167"/>
      <c r="T8" s="168"/>
      <c r="U8" s="162"/>
      <c r="V8" s="162">
        <f>SUM(V9:V20)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232</v>
      </c>
      <c r="C9" s="184" t="s">
        <v>1746</v>
      </c>
      <c r="D9" s="175" t="s">
        <v>590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143</v>
      </c>
      <c r="C11" s="184" t="s">
        <v>1747</v>
      </c>
      <c r="D11" s="175" t="s">
        <v>590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252</v>
      </c>
      <c r="C13" s="184" t="s">
        <v>1748</v>
      </c>
      <c r="D13" s="175" t="s">
        <v>590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387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265</v>
      </c>
      <c r="C15" s="184" t="s">
        <v>1749</v>
      </c>
      <c r="D15" s="175" t="s">
        <v>590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501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271</v>
      </c>
      <c r="C17" s="184" t="s">
        <v>1750</v>
      </c>
      <c r="D17" s="175" t="s">
        <v>590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387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501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274</v>
      </c>
      <c r="C19" s="184" t="s">
        <v>1751</v>
      </c>
      <c r="D19" s="175" t="s">
        <v>590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387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501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318</v>
      </c>
      <c r="B21" s="164" t="s">
        <v>222</v>
      </c>
      <c r="C21" s="183" t="s">
        <v>223</v>
      </c>
      <c r="D21" s="165"/>
      <c r="E21" s="166"/>
      <c r="F21" s="167"/>
      <c r="G21" s="167">
        <f>SUMIF(AG22:AG23,"&lt;&gt;NOR",G22:G23)</f>
        <v>0</v>
      </c>
      <c r="H21" s="167"/>
      <c r="I21" s="167">
        <f>SUM(I22:I23)</f>
        <v>0</v>
      </c>
      <c r="J21" s="167"/>
      <c r="K21" s="167">
        <f>SUM(K22:K23)</f>
        <v>0</v>
      </c>
      <c r="L21" s="167"/>
      <c r="M21" s="167">
        <f>SUM(M22:M23)</f>
        <v>0</v>
      </c>
      <c r="N21" s="166"/>
      <c r="O21" s="166">
        <f>SUM(O22:O23)</f>
        <v>0</v>
      </c>
      <c r="P21" s="166"/>
      <c r="Q21" s="166">
        <f>SUM(Q22:Q23)</f>
        <v>0</v>
      </c>
      <c r="R21" s="167"/>
      <c r="S21" s="167"/>
      <c r="T21" s="168"/>
      <c r="U21" s="162"/>
      <c r="V21" s="162">
        <f>SUM(V22:V23)</f>
        <v>0</v>
      </c>
      <c r="W21" s="162"/>
      <c r="X21" s="162"/>
      <c r="AG21" t="s">
        <v>319</v>
      </c>
    </row>
    <row r="22" spans="1:60" outlineLevel="1" x14ac:dyDescent="0.2">
      <c r="A22" s="173">
        <v>7</v>
      </c>
      <c r="B22" s="174" t="s">
        <v>224</v>
      </c>
      <c r="C22" s="184" t="s">
        <v>1752</v>
      </c>
      <c r="D22" s="175" t="s">
        <v>590</v>
      </c>
      <c r="E22" s="176">
        <v>1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344</v>
      </c>
      <c r="T22" s="179" t="s">
        <v>324</v>
      </c>
      <c r="U22" s="158">
        <v>0</v>
      </c>
      <c r="V22" s="158">
        <f>ROUND(E22*U22,2)</f>
        <v>0</v>
      </c>
      <c r="W22" s="158"/>
      <c r="X22" s="158" t="s">
        <v>387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501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3" t="s">
        <v>318</v>
      </c>
      <c r="B24" s="164" t="s">
        <v>226</v>
      </c>
      <c r="C24" s="183" t="s">
        <v>225</v>
      </c>
      <c r="D24" s="165"/>
      <c r="E24" s="166"/>
      <c r="F24" s="167"/>
      <c r="G24" s="167">
        <f>SUMIF(AG25:AG36,"&lt;&gt;NOR",G25:G36)</f>
        <v>0</v>
      </c>
      <c r="H24" s="167"/>
      <c r="I24" s="167">
        <f>SUM(I25:I36)</f>
        <v>0</v>
      </c>
      <c r="J24" s="167"/>
      <c r="K24" s="167">
        <f>SUM(K25:K36)</f>
        <v>0</v>
      </c>
      <c r="L24" s="167"/>
      <c r="M24" s="167">
        <f>SUM(M25:M36)</f>
        <v>0</v>
      </c>
      <c r="N24" s="166"/>
      <c r="O24" s="166">
        <f>SUM(O25:O36)</f>
        <v>0</v>
      </c>
      <c r="P24" s="166"/>
      <c r="Q24" s="166">
        <f>SUM(Q25:Q36)</f>
        <v>0</v>
      </c>
      <c r="R24" s="167"/>
      <c r="S24" s="167"/>
      <c r="T24" s="168"/>
      <c r="U24" s="162"/>
      <c r="V24" s="162">
        <f>SUM(V25:V36)</f>
        <v>0</v>
      </c>
      <c r="W24" s="162"/>
      <c r="X24" s="162"/>
      <c r="AG24" t="s">
        <v>319</v>
      </c>
    </row>
    <row r="25" spans="1:60" outlineLevel="1" x14ac:dyDescent="0.2">
      <c r="A25" s="173">
        <v>8</v>
      </c>
      <c r="B25" s="174" t="s">
        <v>1561</v>
      </c>
      <c r="C25" s="184" t="s">
        <v>1506</v>
      </c>
      <c r="D25" s="175" t="s">
        <v>476</v>
      </c>
      <c r="E25" s="176">
        <v>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501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329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3">
        <v>9</v>
      </c>
      <c r="B27" s="174" t="s">
        <v>227</v>
      </c>
      <c r="C27" s="184" t="s">
        <v>1753</v>
      </c>
      <c r="D27" s="175" t="s">
        <v>476</v>
      </c>
      <c r="E27" s="176">
        <v>78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344</v>
      </c>
      <c r="T27" s="179" t="s">
        <v>324</v>
      </c>
      <c r="U27" s="158">
        <v>0</v>
      </c>
      <c r="V27" s="158">
        <f>ROUND(E27*U27,2)</f>
        <v>0</v>
      </c>
      <c r="W27" s="158"/>
      <c r="X27" s="158" t="s">
        <v>387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501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10</v>
      </c>
      <c r="B29" s="174" t="s">
        <v>229</v>
      </c>
      <c r="C29" s="184" t="s">
        <v>1511</v>
      </c>
      <c r="D29" s="175" t="s">
        <v>590</v>
      </c>
      <c r="E29" s="176">
        <v>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344</v>
      </c>
      <c r="T29" s="179" t="s">
        <v>324</v>
      </c>
      <c r="U29" s="158">
        <v>0</v>
      </c>
      <c r="V29" s="158">
        <f>ROUND(E29*U29,2)</f>
        <v>0</v>
      </c>
      <c r="W29" s="158"/>
      <c r="X29" s="158" t="s">
        <v>387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501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329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3">
        <v>11</v>
      </c>
      <c r="B31" s="174" t="s">
        <v>234</v>
      </c>
      <c r="C31" s="184" t="s">
        <v>1754</v>
      </c>
      <c r="D31" s="175" t="s">
        <v>590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344</v>
      </c>
      <c r="T31" s="179" t="s">
        <v>324</v>
      </c>
      <c r="U31" s="158">
        <v>0</v>
      </c>
      <c r="V31" s="158">
        <f>ROUND(E31*U31,2)</f>
        <v>0</v>
      </c>
      <c r="W31" s="158"/>
      <c r="X31" s="158" t="s">
        <v>387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501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12</v>
      </c>
      <c r="B33" s="174" t="s">
        <v>141</v>
      </c>
      <c r="C33" s="184" t="s">
        <v>1755</v>
      </c>
      <c r="D33" s="175" t="s">
        <v>476</v>
      </c>
      <c r="E33" s="176">
        <v>18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344</v>
      </c>
      <c r="T33" s="179" t="s">
        <v>324</v>
      </c>
      <c r="U33" s="158">
        <v>0</v>
      </c>
      <c r="V33" s="158">
        <f>ROUND(E33*U33,2)</f>
        <v>0</v>
      </c>
      <c r="W33" s="158"/>
      <c r="X33" s="158" t="s">
        <v>387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501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329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13</v>
      </c>
      <c r="B35" s="174" t="s">
        <v>1427</v>
      </c>
      <c r="C35" s="184" t="s">
        <v>1756</v>
      </c>
      <c r="D35" s="175" t="s">
        <v>590</v>
      </c>
      <c r="E35" s="176">
        <v>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344</v>
      </c>
      <c r="T35" s="179" t="s">
        <v>324</v>
      </c>
      <c r="U35" s="158">
        <v>0</v>
      </c>
      <c r="V35" s="158">
        <f>ROUND(E35*U35,2)</f>
        <v>0</v>
      </c>
      <c r="W35" s="158"/>
      <c r="X35" s="158" t="s">
        <v>387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501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3" t="s">
        <v>318</v>
      </c>
      <c r="B37" s="164" t="s">
        <v>238</v>
      </c>
      <c r="C37" s="183" t="s">
        <v>235</v>
      </c>
      <c r="D37" s="165"/>
      <c r="E37" s="166"/>
      <c r="F37" s="167"/>
      <c r="G37" s="167">
        <f>SUMIF(AG38:AG43,"&lt;&gt;NOR",G38:G43)</f>
        <v>0</v>
      </c>
      <c r="H37" s="167"/>
      <c r="I37" s="167">
        <f>SUM(I38:I43)</f>
        <v>0</v>
      </c>
      <c r="J37" s="167"/>
      <c r="K37" s="167">
        <f>SUM(K38:K43)</f>
        <v>0</v>
      </c>
      <c r="L37" s="167"/>
      <c r="M37" s="167">
        <f>SUM(M38:M43)</f>
        <v>0</v>
      </c>
      <c r="N37" s="166"/>
      <c r="O37" s="166">
        <f>SUM(O38:O43)</f>
        <v>0</v>
      </c>
      <c r="P37" s="166"/>
      <c r="Q37" s="166">
        <f>SUM(Q38:Q43)</f>
        <v>0</v>
      </c>
      <c r="R37" s="167"/>
      <c r="S37" s="167"/>
      <c r="T37" s="168"/>
      <c r="U37" s="162"/>
      <c r="V37" s="162">
        <f>SUM(V38:V43)</f>
        <v>0</v>
      </c>
      <c r="W37" s="162"/>
      <c r="X37" s="162"/>
      <c r="AG37" t="s">
        <v>319</v>
      </c>
    </row>
    <row r="38" spans="1:60" outlineLevel="1" x14ac:dyDescent="0.2">
      <c r="A38" s="173">
        <v>14</v>
      </c>
      <c r="B38" s="174" t="s">
        <v>1757</v>
      </c>
      <c r="C38" s="184" t="s">
        <v>1527</v>
      </c>
      <c r="D38" s="175" t="s">
        <v>590</v>
      </c>
      <c r="E38" s="176">
        <v>2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344</v>
      </c>
      <c r="T38" s="179" t="s">
        <v>324</v>
      </c>
      <c r="U38" s="158">
        <v>0</v>
      </c>
      <c r="V38" s="158">
        <f>ROUND(E38*U38,2)</f>
        <v>0</v>
      </c>
      <c r="W38" s="158"/>
      <c r="X38" s="158" t="s">
        <v>387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501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15</v>
      </c>
      <c r="B40" s="174" t="s">
        <v>1505</v>
      </c>
      <c r="C40" s="184" t="s">
        <v>1529</v>
      </c>
      <c r="D40" s="175" t="s">
        <v>590</v>
      </c>
      <c r="E40" s="176">
        <v>2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344</v>
      </c>
      <c r="T40" s="179" t="s">
        <v>324</v>
      </c>
      <c r="U40" s="158">
        <v>0</v>
      </c>
      <c r="V40" s="158">
        <f>ROUND(E40*U40,2)</f>
        <v>0</v>
      </c>
      <c r="W40" s="158"/>
      <c r="X40" s="158" t="s">
        <v>387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501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329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16</v>
      </c>
      <c r="B42" s="174" t="s">
        <v>1507</v>
      </c>
      <c r="C42" s="184" t="s">
        <v>1758</v>
      </c>
      <c r="D42" s="175" t="s">
        <v>590</v>
      </c>
      <c r="E42" s="176">
        <v>26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344</v>
      </c>
      <c r="T42" s="179" t="s">
        <v>324</v>
      </c>
      <c r="U42" s="158">
        <v>0</v>
      </c>
      <c r="V42" s="158">
        <f>ROUND(E42*U42,2)</f>
        <v>0</v>
      </c>
      <c r="W42" s="158"/>
      <c r="X42" s="158" t="s">
        <v>387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501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318</v>
      </c>
      <c r="B44" s="164" t="s">
        <v>243</v>
      </c>
      <c r="C44" s="183" t="s">
        <v>237</v>
      </c>
      <c r="D44" s="165"/>
      <c r="E44" s="166"/>
      <c r="F44" s="167"/>
      <c r="G44" s="167">
        <f>SUMIF(AG45:AG54,"&lt;&gt;NOR",G45:G54)</f>
        <v>0</v>
      </c>
      <c r="H44" s="167"/>
      <c r="I44" s="167">
        <f>SUM(I45:I54)</f>
        <v>0</v>
      </c>
      <c r="J44" s="167"/>
      <c r="K44" s="167">
        <f>SUM(K45:K54)</f>
        <v>0</v>
      </c>
      <c r="L44" s="167"/>
      <c r="M44" s="167">
        <f>SUM(M45:M54)</f>
        <v>0</v>
      </c>
      <c r="N44" s="166"/>
      <c r="O44" s="166">
        <f>SUM(O45:O54)</f>
        <v>0</v>
      </c>
      <c r="P44" s="166"/>
      <c r="Q44" s="166">
        <f>SUM(Q45:Q54)</f>
        <v>0</v>
      </c>
      <c r="R44" s="167"/>
      <c r="S44" s="167"/>
      <c r="T44" s="168"/>
      <c r="U44" s="162"/>
      <c r="V44" s="162">
        <f>SUM(V45:V54)</f>
        <v>0</v>
      </c>
      <c r="W44" s="162"/>
      <c r="X44" s="162"/>
      <c r="AG44" t="s">
        <v>319</v>
      </c>
    </row>
    <row r="45" spans="1:60" outlineLevel="1" x14ac:dyDescent="0.2">
      <c r="A45" s="173">
        <v>17</v>
      </c>
      <c r="B45" s="174" t="s">
        <v>1510</v>
      </c>
      <c r="C45" s="184" t="s">
        <v>1759</v>
      </c>
      <c r="D45" s="175" t="s">
        <v>590</v>
      </c>
      <c r="E45" s="176">
        <v>4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501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329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18</v>
      </c>
      <c r="B47" s="174" t="s">
        <v>244</v>
      </c>
      <c r="C47" s="184" t="s">
        <v>1760</v>
      </c>
      <c r="D47" s="175" t="s">
        <v>1538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344</v>
      </c>
      <c r="T47" s="179" t="s">
        <v>324</v>
      </c>
      <c r="U47" s="158">
        <v>0</v>
      </c>
      <c r="V47" s="158">
        <f>ROUND(E47*U47,2)</f>
        <v>0</v>
      </c>
      <c r="W47" s="158"/>
      <c r="X47" s="158" t="s">
        <v>387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501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19</v>
      </c>
      <c r="B49" s="174" t="s">
        <v>1513</v>
      </c>
      <c r="C49" s="184" t="s">
        <v>1761</v>
      </c>
      <c r="D49" s="175" t="s">
        <v>590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387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501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329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20</v>
      </c>
      <c r="B51" s="174" t="s">
        <v>1515</v>
      </c>
      <c r="C51" s="184" t="s">
        <v>1762</v>
      </c>
      <c r="D51" s="175" t="s">
        <v>376</v>
      </c>
      <c r="E51" s="176">
        <v>4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344</v>
      </c>
      <c r="T51" s="179" t="s">
        <v>324</v>
      </c>
      <c r="U51" s="158">
        <v>0</v>
      </c>
      <c r="V51" s="158">
        <f>ROUND(E51*U51,2)</f>
        <v>0</v>
      </c>
      <c r="W51" s="158"/>
      <c r="X51" s="158" t="s">
        <v>387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501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21</v>
      </c>
      <c r="B53" s="174" t="s">
        <v>245</v>
      </c>
      <c r="C53" s="184" t="s">
        <v>1763</v>
      </c>
      <c r="D53" s="175" t="s">
        <v>376</v>
      </c>
      <c r="E53" s="176">
        <v>2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344</v>
      </c>
      <c r="T53" s="179" t="s">
        <v>324</v>
      </c>
      <c r="U53" s="158">
        <v>0</v>
      </c>
      <c r="V53" s="158">
        <f>ROUND(E53*U53,2)</f>
        <v>0</v>
      </c>
      <c r="W53" s="158"/>
      <c r="X53" s="158" t="s">
        <v>387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501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329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3" t="s">
        <v>318</v>
      </c>
      <c r="B55" s="164" t="s">
        <v>248</v>
      </c>
      <c r="C55" s="183" t="s">
        <v>223</v>
      </c>
      <c r="D55" s="165"/>
      <c r="E55" s="166"/>
      <c r="F55" s="167"/>
      <c r="G55" s="167">
        <f>SUMIF(AG56:AG63,"&lt;&gt;NOR",G56:G63)</f>
        <v>0</v>
      </c>
      <c r="H55" s="167"/>
      <c r="I55" s="167">
        <f>SUM(I56:I63)</f>
        <v>0</v>
      </c>
      <c r="J55" s="167"/>
      <c r="K55" s="167">
        <f>SUM(K56:K63)</f>
        <v>0</v>
      </c>
      <c r="L55" s="167"/>
      <c r="M55" s="167">
        <f>SUM(M56:M63)</f>
        <v>0</v>
      </c>
      <c r="N55" s="166"/>
      <c r="O55" s="166">
        <f>SUM(O56:O63)</f>
        <v>0</v>
      </c>
      <c r="P55" s="166"/>
      <c r="Q55" s="166">
        <f>SUM(Q56:Q63)</f>
        <v>0</v>
      </c>
      <c r="R55" s="167"/>
      <c r="S55" s="167"/>
      <c r="T55" s="168"/>
      <c r="U55" s="162"/>
      <c r="V55" s="162">
        <f>SUM(V56:V63)</f>
        <v>0</v>
      </c>
      <c r="W55" s="162"/>
      <c r="X55" s="162"/>
      <c r="AG55" t="s">
        <v>319</v>
      </c>
    </row>
    <row r="56" spans="1:60" outlineLevel="1" x14ac:dyDescent="0.2">
      <c r="A56" s="173">
        <v>22</v>
      </c>
      <c r="B56" s="174" t="s">
        <v>249</v>
      </c>
      <c r="C56" s="184" t="s">
        <v>1764</v>
      </c>
      <c r="D56" s="175" t="s">
        <v>590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344</v>
      </c>
      <c r="T56" s="179" t="s">
        <v>324</v>
      </c>
      <c r="U56" s="158">
        <v>0</v>
      </c>
      <c r="V56" s="158">
        <f>ROUND(E56*U56,2)</f>
        <v>0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501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329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23</v>
      </c>
      <c r="B58" s="174" t="s">
        <v>1520</v>
      </c>
      <c r="C58" s="184" t="s">
        <v>1765</v>
      </c>
      <c r="D58" s="175" t="s">
        <v>590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344</v>
      </c>
      <c r="T58" s="179" t="s">
        <v>324</v>
      </c>
      <c r="U58" s="158">
        <v>0</v>
      </c>
      <c r="V58" s="158">
        <f>ROUND(E58*U58,2)</f>
        <v>0</v>
      </c>
      <c r="W58" s="158"/>
      <c r="X58" s="158" t="s">
        <v>387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501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24</v>
      </c>
      <c r="B60" s="174" t="s">
        <v>250</v>
      </c>
      <c r="C60" s="184" t="s">
        <v>1766</v>
      </c>
      <c r="D60" s="175" t="s">
        <v>590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344</v>
      </c>
      <c r="T60" s="179" t="s">
        <v>324</v>
      </c>
      <c r="U60" s="158">
        <v>0</v>
      </c>
      <c r="V60" s="158">
        <f>ROUND(E60*U60,2)</f>
        <v>0</v>
      </c>
      <c r="W60" s="158"/>
      <c r="X60" s="158" t="s">
        <v>387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501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329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25</v>
      </c>
      <c r="B62" s="174" t="s">
        <v>257</v>
      </c>
      <c r="C62" s="184" t="s">
        <v>1767</v>
      </c>
      <c r="D62" s="175" t="s">
        <v>376</v>
      </c>
      <c r="E62" s="176">
        <v>2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344</v>
      </c>
      <c r="T62" s="179" t="s">
        <v>324</v>
      </c>
      <c r="U62" s="158">
        <v>0</v>
      </c>
      <c r="V62" s="158">
        <f>ROUND(E62*U62,2)</f>
        <v>0</v>
      </c>
      <c r="W62" s="158"/>
      <c r="X62" s="158" t="s">
        <v>387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501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329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3" t="s">
        <v>318</v>
      </c>
      <c r="B64" s="164" t="s">
        <v>260</v>
      </c>
      <c r="C64" s="183" t="s">
        <v>246</v>
      </c>
      <c r="D64" s="165"/>
      <c r="E64" s="166"/>
      <c r="F64" s="167"/>
      <c r="G64" s="167">
        <f>SUMIF(AG65:AG76,"&lt;&gt;NOR",G65:G76)</f>
        <v>0</v>
      </c>
      <c r="H64" s="167"/>
      <c r="I64" s="167">
        <f>SUM(I65:I76)</f>
        <v>0</v>
      </c>
      <c r="J64" s="167"/>
      <c r="K64" s="167">
        <f>SUM(K65:K76)</f>
        <v>0</v>
      </c>
      <c r="L64" s="167"/>
      <c r="M64" s="167">
        <f>SUM(M65:M76)</f>
        <v>0</v>
      </c>
      <c r="N64" s="166"/>
      <c r="O64" s="166">
        <f>SUM(O65:O76)</f>
        <v>0</v>
      </c>
      <c r="P64" s="166"/>
      <c r="Q64" s="166">
        <f>SUM(Q65:Q76)</f>
        <v>0</v>
      </c>
      <c r="R64" s="167"/>
      <c r="S64" s="167"/>
      <c r="T64" s="168"/>
      <c r="U64" s="162"/>
      <c r="V64" s="162">
        <f>SUM(V65:V76)</f>
        <v>0</v>
      </c>
      <c r="W64" s="162"/>
      <c r="X64" s="162"/>
      <c r="AG64" t="s">
        <v>319</v>
      </c>
    </row>
    <row r="65" spans="1:60" outlineLevel="1" x14ac:dyDescent="0.2">
      <c r="A65" s="173">
        <v>26</v>
      </c>
      <c r="B65" s="174" t="s">
        <v>1768</v>
      </c>
      <c r="C65" s="184" t="s">
        <v>1545</v>
      </c>
      <c r="D65" s="175" t="s">
        <v>590</v>
      </c>
      <c r="E65" s="176">
        <v>150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344</v>
      </c>
      <c r="T65" s="179" t="s">
        <v>324</v>
      </c>
      <c r="U65" s="158">
        <v>0</v>
      </c>
      <c r="V65" s="158">
        <f>ROUND(E65*U65,2)</f>
        <v>0</v>
      </c>
      <c r="W65" s="158"/>
      <c r="X65" s="158" t="s">
        <v>387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501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329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27</v>
      </c>
      <c r="B67" s="174" t="s">
        <v>261</v>
      </c>
      <c r="C67" s="184" t="s">
        <v>1546</v>
      </c>
      <c r="D67" s="175" t="s">
        <v>476</v>
      </c>
      <c r="E67" s="176">
        <v>50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344</v>
      </c>
      <c r="T67" s="179" t="s">
        <v>324</v>
      </c>
      <c r="U67" s="158">
        <v>0</v>
      </c>
      <c r="V67" s="158">
        <f>ROUND(E67*U67,2)</f>
        <v>0</v>
      </c>
      <c r="W67" s="158"/>
      <c r="X67" s="158" t="s">
        <v>387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501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28</v>
      </c>
      <c r="B69" s="174" t="s">
        <v>1637</v>
      </c>
      <c r="C69" s="184" t="s">
        <v>1548</v>
      </c>
      <c r="D69" s="175" t="s">
        <v>590</v>
      </c>
      <c r="E69" s="176">
        <v>1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344</v>
      </c>
      <c r="T69" s="179" t="s">
        <v>324</v>
      </c>
      <c r="U69" s="158">
        <v>0</v>
      </c>
      <c r="V69" s="158">
        <f>ROUND(E69*U69,2)</f>
        <v>0</v>
      </c>
      <c r="W69" s="158"/>
      <c r="X69" s="158" t="s">
        <v>387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501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329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29</v>
      </c>
      <c r="B71" s="174" t="s">
        <v>262</v>
      </c>
      <c r="C71" s="184" t="s">
        <v>1550</v>
      </c>
      <c r="D71" s="175" t="s">
        <v>1538</v>
      </c>
      <c r="E71" s="176">
        <v>1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344</v>
      </c>
      <c r="T71" s="179" t="s">
        <v>324</v>
      </c>
      <c r="U71" s="158">
        <v>0</v>
      </c>
      <c r="V71" s="158">
        <f>ROUND(E71*U71,2)</f>
        <v>0</v>
      </c>
      <c r="W71" s="158"/>
      <c r="X71" s="158" t="s">
        <v>387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501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30</v>
      </c>
      <c r="B73" s="174" t="s">
        <v>1526</v>
      </c>
      <c r="C73" s="184" t="s">
        <v>1552</v>
      </c>
      <c r="D73" s="175" t="s">
        <v>590</v>
      </c>
      <c r="E73" s="176">
        <v>1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344</v>
      </c>
      <c r="T73" s="179" t="s">
        <v>324</v>
      </c>
      <c r="U73" s="158">
        <v>0</v>
      </c>
      <c r="V73" s="158">
        <f>ROUND(E73*U73,2)</f>
        <v>0</v>
      </c>
      <c r="W73" s="158"/>
      <c r="X73" s="158" t="s">
        <v>387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501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329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31</v>
      </c>
      <c r="B75" s="174" t="s">
        <v>1528</v>
      </c>
      <c r="C75" s="184" t="s">
        <v>1769</v>
      </c>
      <c r="D75" s="175" t="s">
        <v>590</v>
      </c>
      <c r="E75" s="176">
        <v>1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344</v>
      </c>
      <c r="T75" s="179" t="s">
        <v>324</v>
      </c>
      <c r="U75" s="158">
        <v>0</v>
      </c>
      <c r="V75" s="158">
        <f>ROUND(E75*U75,2)</f>
        <v>0</v>
      </c>
      <c r="W75" s="158"/>
      <c r="X75" s="158" t="s">
        <v>387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501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3"/>
      <c r="B77" s="4"/>
      <c r="C77" s="18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305</v>
      </c>
    </row>
    <row r="78" spans="1:60" x14ac:dyDescent="0.2">
      <c r="A78" s="150"/>
      <c r="B78" s="151" t="s">
        <v>29</v>
      </c>
      <c r="C78" s="187"/>
      <c r="D78" s="152"/>
      <c r="E78" s="153"/>
      <c r="F78" s="153"/>
      <c r="G78" s="182">
        <f>G8+G21+G24+G37+G44+G55+G64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384</v>
      </c>
    </row>
    <row r="79" spans="1:60" x14ac:dyDescent="0.2">
      <c r="C79" s="188"/>
      <c r="D79" s="10"/>
      <c r="AG79" t="s">
        <v>385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35">
    <mergeCell ref="C12:G12"/>
    <mergeCell ref="A1:G1"/>
    <mergeCell ref="C2:G2"/>
    <mergeCell ref="C3:G3"/>
    <mergeCell ref="C4:G4"/>
    <mergeCell ref="C10:G10"/>
    <mergeCell ref="C39:G39"/>
    <mergeCell ref="C14:G14"/>
    <mergeCell ref="C16:G16"/>
    <mergeCell ref="C18:G18"/>
    <mergeCell ref="C20:G20"/>
    <mergeCell ref="C23:G23"/>
    <mergeCell ref="C26:G26"/>
    <mergeCell ref="C28:G28"/>
    <mergeCell ref="C30:G30"/>
    <mergeCell ref="C32:G32"/>
    <mergeCell ref="C34:G34"/>
    <mergeCell ref="C36:G36"/>
    <mergeCell ref="C66:G66"/>
    <mergeCell ref="C41:G41"/>
    <mergeCell ref="C43:G43"/>
    <mergeCell ref="C46:G46"/>
    <mergeCell ref="C48:G48"/>
    <mergeCell ref="C50:G50"/>
    <mergeCell ref="C52:G52"/>
    <mergeCell ref="C54:G54"/>
    <mergeCell ref="C57:G57"/>
    <mergeCell ref="C59:G59"/>
    <mergeCell ref="C61:G61"/>
    <mergeCell ref="C63:G63"/>
    <mergeCell ref="C68:G68"/>
    <mergeCell ref="C70:G70"/>
    <mergeCell ref="C72:G72"/>
    <mergeCell ref="C74:G74"/>
    <mergeCell ref="C76:G7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65</v>
      </c>
      <c r="C3" s="254" t="s">
        <v>66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47</v>
      </c>
      <c r="C4" s="257" t="s">
        <v>48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290</v>
      </c>
      <c r="C8" s="183" t="s">
        <v>27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0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320</v>
      </c>
      <c r="C9" s="184" t="s">
        <v>321</v>
      </c>
      <c r="D9" s="175" t="s">
        <v>322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323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325</v>
      </c>
      <c r="Y9" s="147"/>
      <c r="Z9" s="147"/>
      <c r="AA9" s="147"/>
      <c r="AB9" s="147"/>
      <c r="AC9" s="147"/>
      <c r="AD9" s="147"/>
      <c r="AE9" s="147"/>
      <c r="AF9" s="147"/>
      <c r="AG9" s="147" t="s">
        <v>326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51" t="s">
        <v>327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5"/>
      <c r="D11" s="246"/>
      <c r="E11" s="246"/>
      <c r="F11" s="246"/>
      <c r="G11" s="246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329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330</v>
      </c>
      <c r="C12" s="184" t="s">
        <v>331</v>
      </c>
      <c r="D12" s="175" t="s">
        <v>322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323</v>
      </c>
      <c r="T12" s="179" t="s">
        <v>324</v>
      </c>
      <c r="U12" s="158">
        <v>0</v>
      </c>
      <c r="V12" s="158">
        <f>ROUND(E12*U12,2)</f>
        <v>0</v>
      </c>
      <c r="W12" s="158"/>
      <c r="X12" s="158" t="s">
        <v>325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326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51" t="s">
        <v>332</v>
      </c>
      <c r="D13" s="252"/>
      <c r="E13" s="252"/>
      <c r="F13" s="252"/>
      <c r="G13" s="25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5"/>
      <c r="D14" s="246"/>
      <c r="E14" s="246"/>
      <c r="F14" s="246"/>
      <c r="G14" s="24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333</v>
      </c>
      <c r="C15" s="184" t="s">
        <v>334</v>
      </c>
      <c r="D15" s="175" t="s">
        <v>322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323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325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326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1" t="s">
        <v>335</v>
      </c>
      <c r="D16" s="252"/>
      <c r="E16" s="252"/>
      <c r="F16" s="252"/>
      <c r="G16" s="25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5"/>
      <c r="D17" s="246"/>
      <c r="E17" s="246"/>
      <c r="F17" s="246"/>
      <c r="G17" s="24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329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4</v>
      </c>
      <c r="B18" s="174" t="s">
        <v>336</v>
      </c>
      <c r="C18" s="184" t="s">
        <v>337</v>
      </c>
      <c r="D18" s="175" t="s">
        <v>338</v>
      </c>
      <c r="E18" s="176">
        <v>30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323</v>
      </c>
      <c r="T18" s="179" t="s">
        <v>324</v>
      </c>
      <c r="U18" s="158">
        <v>0</v>
      </c>
      <c r="V18" s="158">
        <f>ROUND(E18*U18,2)</f>
        <v>0</v>
      </c>
      <c r="W18" s="158"/>
      <c r="X18" s="158" t="s">
        <v>325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326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51" t="s">
        <v>339</v>
      </c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0" t="str">
        <f>C19</f>
        <v>Jednání s dotčenými institucemi, s dotčenými orgány státní správy a samosprávy - například zajištění, , dokladů nutných k získání kolaudačního souhlasu, povolení a rozhodnutí nutných k ralizací stavby</v>
      </c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47" t="s">
        <v>340</v>
      </c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0" t="str">
        <f>C20</f>
        <v>Součinnost se všemi zúčastněnými stranami - investorem, budoucím uživatelem, projektantem, zástupci,, organizací státní správy, koordinátorem BOZP apod.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7" t="s">
        <v>341</v>
      </c>
      <c r="D21" s="248"/>
      <c r="E21" s="248"/>
      <c r="F21" s="248"/>
      <c r="G21" s="24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5"/>
      <c r="D22" s="246"/>
      <c r="E22" s="246"/>
      <c r="F22" s="246"/>
      <c r="G22" s="24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329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5</v>
      </c>
      <c r="B23" s="174" t="s">
        <v>342</v>
      </c>
      <c r="C23" s="184" t="s">
        <v>343</v>
      </c>
      <c r="D23" s="175" t="s">
        <v>338</v>
      </c>
      <c r="E23" s="176">
        <v>30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344</v>
      </c>
      <c r="T23" s="179" t="s">
        <v>324</v>
      </c>
      <c r="U23" s="158">
        <v>0</v>
      </c>
      <c r="V23" s="158">
        <f>ROUND(E23*U23,2)</f>
        <v>0</v>
      </c>
      <c r="W23" s="158"/>
      <c r="X23" s="158" t="s">
        <v>325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326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1" t="s">
        <v>345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0" t="str">
        <f>C24</f>
        <v>Zpracování harmonogramu stavby včetně průběžné aktualizace, projednání s investorem dle požadavků na provoz areálu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7" t="s">
        <v>346</v>
      </c>
      <c r="D25" s="248"/>
      <c r="E25" s="248"/>
      <c r="F25" s="248"/>
      <c r="G25" s="24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7" t="s">
        <v>347</v>
      </c>
      <c r="D26" s="248"/>
      <c r="E26" s="248"/>
      <c r="F26" s="248"/>
      <c r="G26" s="24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47" t="s">
        <v>348</v>
      </c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0" t="str">
        <f>C27</f>
        <v>Pasportizace území stavby a jejího okolí, zejména stavu příjezdových komunikací staveništní dopravy,, předpokládaných dotčených ploch zasažených realizací stavby, požadavků vlastníků a uživatelů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7" t="s">
        <v>349</v>
      </c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7" t="s">
        <v>350</v>
      </c>
      <c r="D29" s="248"/>
      <c r="E29" s="248"/>
      <c r="F29" s="248"/>
      <c r="G29" s="24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54"/>
      <c r="B30" s="155"/>
      <c r="C30" s="247" t="s">
        <v>351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80" t="str">
        <f>C30</f>
        <v>Zaškolení obsluhy a investorem pověřených osob, vypracování a odsouhlasení provozních a,, manipulačních řádů, proškolení provozovatele s provozováním a užíváním realizovaného díla dle SoD</v>
      </c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47" t="s">
        <v>352</v>
      </c>
      <c r="D31" s="248"/>
      <c r="E31" s="248"/>
      <c r="F31" s="248"/>
      <c r="G31" s="24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0" t="str">
        <f>C31</f>
        <v>Technická řešení rozdílů skutečně zjištěného stavu se stavem předpokládaným v PD, technická řešení,, kolizí se skrytými konstrukcemi, které nemohl projektant předvídat</v>
      </c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47" t="s">
        <v>353</v>
      </c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0" t="str">
        <f>C32</f>
        <v>Zajištění průzkumů, zkoušek, atestů, sond a revizí apod. uvedených v rozhodnutích a v projektové,, dokumetnaci nezbytně nutných k provedení díla</v>
      </c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54"/>
      <c r="B33" s="155"/>
      <c r="C33" s="247" t="s">
        <v>354</v>
      </c>
      <c r="D33" s="248"/>
      <c r="E33" s="248"/>
      <c r="F33" s="248"/>
      <c r="G33" s="24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80" t="str">
        <f>C33</f>
        <v>Provedení veškerých měření a zkoušek, revizních zpráv apod. dle platné legislativy a dle SoD, např.,, na termovizní měření stavby, revize plynu, revize hromosvodu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7" t="s">
        <v>355</v>
      </c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7" t="s">
        <v>356</v>
      </c>
      <c r="D35" s="248"/>
      <c r="E35" s="248"/>
      <c r="F35" s="248"/>
      <c r="G35" s="24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6</v>
      </c>
      <c r="B37" s="174" t="s">
        <v>357</v>
      </c>
      <c r="C37" s="184" t="s">
        <v>358</v>
      </c>
      <c r="D37" s="175" t="s">
        <v>322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344</v>
      </c>
      <c r="T37" s="179" t="s">
        <v>324</v>
      </c>
      <c r="U37" s="158">
        <v>0</v>
      </c>
      <c r="V37" s="158">
        <f>ROUND(E37*U37,2)</f>
        <v>0</v>
      </c>
      <c r="W37" s="158"/>
      <c r="X37" s="158" t="s">
        <v>325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326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3" t="s">
        <v>318</v>
      </c>
      <c r="B39" s="164" t="s">
        <v>291</v>
      </c>
      <c r="C39" s="183" t="s">
        <v>28</v>
      </c>
      <c r="D39" s="165"/>
      <c r="E39" s="166"/>
      <c r="F39" s="167"/>
      <c r="G39" s="167">
        <f>SUMIF(AG40:AG64,"&lt;&gt;NOR",G40:G64)</f>
        <v>0</v>
      </c>
      <c r="H39" s="167"/>
      <c r="I39" s="167">
        <f>SUM(I40:I64)</f>
        <v>0</v>
      </c>
      <c r="J39" s="167"/>
      <c r="K39" s="167">
        <f>SUM(K40:K64)</f>
        <v>0</v>
      </c>
      <c r="L39" s="167"/>
      <c r="M39" s="167">
        <f>SUM(M40:M64)</f>
        <v>0</v>
      </c>
      <c r="N39" s="166"/>
      <c r="O39" s="166">
        <f>SUM(O40:O64)</f>
        <v>0</v>
      </c>
      <c r="P39" s="166"/>
      <c r="Q39" s="166">
        <f>SUM(Q40:Q64)</f>
        <v>0</v>
      </c>
      <c r="R39" s="167"/>
      <c r="S39" s="167"/>
      <c r="T39" s="168"/>
      <c r="U39" s="162"/>
      <c r="V39" s="162">
        <f>SUM(V40:V64)</f>
        <v>0</v>
      </c>
      <c r="W39" s="162"/>
      <c r="X39" s="162"/>
      <c r="AG39" t="s">
        <v>319</v>
      </c>
    </row>
    <row r="40" spans="1:60" outlineLevel="1" x14ac:dyDescent="0.2">
      <c r="A40" s="173">
        <v>7</v>
      </c>
      <c r="B40" s="174" t="s">
        <v>359</v>
      </c>
      <c r="C40" s="184" t="s">
        <v>360</v>
      </c>
      <c r="D40" s="175" t="s">
        <v>338</v>
      </c>
      <c r="E40" s="176">
        <v>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323</v>
      </c>
      <c r="T40" s="179" t="s">
        <v>324</v>
      </c>
      <c r="U40" s="158">
        <v>0</v>
      </c>
      <c r="V40" s="158">
        <f>ROUND(E40*U40,2)</f>
        <v>0</v>
      </c>
      <c r="W40" s="158"/>
      <c r="X40" s="158" t="s">
        <v>325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326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1" t="s">
        <v>361</v>
      </c>
      <c r="D41" s="252"/>
      <c r="E41" s="252"/>
      <c r="F41" s="252"/>
      <c r="G41" s="252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328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5"/>
      <c r="D42" s="246"/>
      <c r="E42" s="246"/>
      <c r="F42" s="246"/>
      <c r="G42" s="246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8</v>
      </c>
      <c r="B43" s="174" t="s">
        <v>362</v>
      </c>
      <c r="C43" s="184" t="s">
        <v>363</v>
      </c>
      <c r="D43" s="175" t="s">
        <v>322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323</v>
      </c>
      <c r="T43" s="179" t="s">
        <v>324</v>
      </c>
      <c r="U43" s="158">
        <v>0</v>
      </c>
      <c r="V43" s="158">
        <f>ROUND(E43*U43,2)</f>
        <v>0</v>
      </c>
      <c r="W43" s="158"/>
      <c r="X43" s="158" t="s">
        <v>325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326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51" t="s">
        <v>364</v>
      </c>
      <c r="D44" s="252"/>
      <c r="E44" s="252"/>
      <c r="F44" s="252"/>
      <c r="G44" s="25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0" t="str">
        <f>C44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9</v>
      </c>
      <c r="B46" s="174" t="s">
        <v>365</v>
      </c>
      <c r="C46" s="184" t="s">
        <v>366</v>
      </c>
      <c r="D46" s="175" t="s">
        <v>322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323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325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326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54"/>
      <c r="B47" s="155"/>
      <c r="C47" s="251" t="s">
        <v>367</v>
      </c>
      <c r="D47" s="252"/>
      <c r="E47" s="252"/>
      <c r="F47" s="252"/>
      <c r="G47" s="252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328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80" t="str">
        <f>C47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7" t="s">
        <v>368</v>
      </c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7" t="s">
        <v>369</v>
      </c>
      <c r="D49" s="248"/>
      <c r="E49" s="248"/>
      <c r="F49" s="248"/>
      <c r="G49" s="24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7" t="s">
        <v>370</v>
      </c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328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0" t="str">
        <f>C50</f>
        <v>Zajištění ostrahy majetku a osob v průběhu realizace stavby a až do předání stavby do užívání, např., , kamerový systém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7" t="s">
        <v>371</v>
      </c>
      <c r="D51" s="248"/>
      <c r="E51" s="248"/>
      <c r="F51" s="248"/>
      <c r="G51" s="24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10</v>
      </c>
      <c r="B53" s="174" t="s">
        <v>372</v>
      </c>
      <c r="C53" s="184" t="s">
        <v>373</v>
      </c>
      <c r="D53" s="175" t="s">
        <v>322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344</v>
      </c>
      <c r="T53" s="179" t="s">
        <v>324</v>
      </c>
      <c r="U53" s="158">
        <v>0</v>
      </c>
      <c r="V53" s="158">
        <f>ROUND(E53*U53,2)</f>
        <v>0</v>
      </c>
      <c r="W53" s="158"/>
      <c r="X53" s="158" t="s">
        <v>325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326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329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11</v>
      </c>
      <c r="B55" s="174" t="s">
        <v>374</v>
      </c>
      <c r="C55" s="184" t="s">
        <v>375</v>
      </c>
      <c r="D55" s="175" t="s">
        <v>376</v>
      </c>
      <c r="E55" s="176">
        <v>44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344</v>
      </c>
      <c r="T55" s="179" t="s">
        <v>324</v>
      </c>
      <c r="U55" s="158">
        <v>0</v>
      </c>
      <c r="V55" s="158">
        <f>ROUND(E55*U55,2)</f>
        <v>0</v>
      </c>
      <c r="W55" s="158"/>
      <c r="X55" s="158" t="s">
        <v>325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1" x14ac:dyDescent="0.2">
      <c r="A57" s="173">
        <v>12</v>
      </c>
      <c r="B57" s="174" t="s">
        <v>229</v>
      </c>
      <c r="C57" s="184" t="s">
        <v>377</v>
      </c>
      <c r="D57" s="175" t="s">
        <v>376</v>
      </c>
      <c r="E57" s="176">
        <v>100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1" t="s">
        <v>378</v>
      </c>
      <c r="D58" s="252"/>
      <c r="E58" s="252"/>
      <c r="F58" s="252"/>
      <c r="G58" s="25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5"/>
      <c r="D59" s="246"/>
      <c r="E59" s="246"/>
      <c r="F59" s="246"/>
      <c r="G59" s="24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13</v>
      </c>
      <c r="B60" s="174" t="s">
        <v>379</v>
      </c>
      <c r="C60" s="184" t="s">
        <v>380</v>
      </c>
      <c r="D60" s="175" t="s">
        <v>322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344</v>
      </c>
      <c r="T60" s="179" t="s">
        <v>324</v>
      </c>
      <c r="U60" s="158">
        <v>0</v>
      </c>
      <c r="V60" s="158">
        <f>ROUND(E60*U60,2)</f>
        <v>0</v>
      </c>
      <c r="W60" s="158"/>
      <c r="X60" s="158" t="s">
        <v>325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326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.75" outlineLevel="1" x14ac:dyDescent="0.2">
      <c r="A61" s="154"/>
      <c r="B61" s="155"/>
      <c r="C61" s="185" t="s">
        <v>381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382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383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219</v>
      </c>
      <c r="D63" s="160"/>
      <c r="E63" s="161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33" x14ac:dyDescent="0.2">
      <c r="A65" s="3"/>
      <c r="B65" s="4"/>
      <c r="C65" s="186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305</v>
      </c>
    </row>
    <row r="66" spans="1:33" x14ac:dyDescent="0.2">
      <c r="A66" s="150"/>
      <c r="B66" s="151" t="s">
        <v>29</v>
      </c>
      <c r="C66" s="187"/>
      <c r="D66" s="152"/>
      <c r="E66" s="153"/>
      <c r="F66" s="153"/>
      <c r="G66" s="182">
        <f>G8+G39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384</v>
      </c>
    </row>
    <row r="67" spans="1:33" x14ac:dyDescent="0.2">
      <c r="C67" s="188"/>
      <c r="D67" s="10"/>
      <c r="AG67" t="s">
        <v>385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3"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  <mergeCell ref="C33:G33"/>
    <mergeCell ref="C21:G21"/>
    <mergeCell ref="C22:G22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50:G50"/>
    <mergeCell ref="C34:G34"/>
    <mergeCell ref="C35:G35"/>
    <mergeCell ref="C36:G36"/>
    <mergeCell ref="C38:G38"/>
    <mergeCell ref="C41:G41"/>
    <mergeCell ref="C42:G42"/>
    <mergeCell ref="C44:G44"/>
    <mergeCell ref="C45:G45"/>
    <mergeCell ref="C47:G47"/>
    <mergeCell ref="C48:G48"/>
    <mergeCell ref="C49:G49"/>
    <mergeCell ref="C64:G64"/>
    <mergeCell ref="C51:G51"/>
    <mergeCell ref="C52:G52"/>
    <mergeCell ref="C54:G54"/>
    <mergeCell ref="C56:G56"/>
    <mergeCell ref="C58:G58"/>
    <mergeCell ref="C59:G5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65</v>
      </c>
      <c r="C3" s="254" t="s">
        <v>66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67</v>
      </c>
      <c r="C4" s="257" t="s">
        <v>68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47</v>
      </c>
      <c r="C8" s="183" t="s">
        <v>140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47</v>
      </c>
      <c r="C9" s="184" t="s">
        <v>386</v>
      </c>
      <c r="D9" s="175"/>
      <c r="E9" s="176">
        <v>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388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3" t="s">
        <v>318</v>
      </c>
      <c r="B11" s="164" t="s">
        <v>143</v>
      </c>
      <c r="C11" s="183" t="s">
        <v>144</v>
      </c>
      <c r="D11" s="165"/>
      <c r="E11" s="166"/>
      <c r="F11" s="167"/>
      <c r="G11" s="167">
        <f>SUMIF(AG12:AG16,"&lt;&gt;NOR",G12:G16)</f>
        <v>0</v>
      </c>
      <c r="H11" s="167"/>
      <c r="I11" s="167">
        <f>SUM(I12:I16)</f>
        <v>0</v>
      </c>
      <c r="J11" s="167"/>
      <c r="K11" s="167">
        <f>SUM(K12:K16)</f>
        <v>0</v>
      </c>
      <c r="L11" s="167"/>
      <c r="M11" s="167">
        <f>SUM(M12:M16)</f>
        <v>0</v>
      </c>
      <c r="N11" s="166"/>
      <c r="O11" s="166">
        <f>SUM(O12:O16)</f>
        <v>0.1</v>
      </c>
      <c r="P11" s="166"/>
      <c r="Q11" s="166">
        <f>SUM(Q12:Q16)</f>
        <v>0</v>
      </c>
      <c r="R11" s="167"/>
      <c r="S11" s="167"/>
      <c r="T11" s="168"/>
      <c r="U11" s="162"/>
      <c r="V11" s="162">
        <f>SUM(V12:V16)</f>
        <v>0.68</v>
      </c>
      <c r="W11" s="162"/>
      <c r="X11" s="162"/>
      <c r="AG11" t="s">
        <v>319</v>
      </c>
    </row>
    <row r="12" spans="1:60" outlineLevel="1" x14ac:dyDescent="0.2">
      <c r="A12" s="173">
        <v>2</v>
      </c>
      <c r="B12" s="174" t="s">
        <v>1770</v>
      </c>
      <c r="C12" s="184" t="s">
        <v>1771</v>
      </c>
      <c r="D12" s="175" t="s">
        <v>397</v>
      </c>
      <c r="E12" s="176">
        <v>0.42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0.24884000000000001</v>
      </c>
      <c r="O12" s="176">
        <f>ROUND(E12*N12,2)</f>
        <v>0.1</v>
      </c>
      <c r="P12" s="176">
        <v>0</v>
      </c>
      <c r="Q12" s="176">
        <f>ROUND(E12*P12,2)</f>
        <v>0</v>
      </c>
      <c r="R12" s="178" t="s">
        <v>467</v>
      </c>
      <c r="S12" s="178" t="s">
        <v>323</v>
      </c>
      <c r="T12" s="179" t="s">
        <v>399</v>
      </c>
      <c r="U12" s="158">
        <v>1.621</v>
      </c>
      <c r="V12" s="158">
        <f>ROUND(E12*U12,2)</f>
        <v>0.68</v>
      </c>
      <c r="W12" s="158"/>
      <c r="X12" s="158" t="s">
        <v>387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388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54"/>
      <c r="B13" s="155"/>
      <c r="C13" s="260" t="s">
        <v>1772</v>
      </c>
      <c r="D13" s="261"/>
      <c r="E13" s="261"/>
      <c r="F13" s="261"/>
      <c r="G13" s="26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401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ve vybouraných otvorech, s vysekáním kapes pro zavázání, z jakýchkoliv cihel, z pomocného pracovního lešení o výšce podlahy do 1900 mm a pro zatížení do 1,5 kPa,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1773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382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1774</v>
      </c>
      <c r="D15" s="160"/>
      <c r="E15" s="161">
        <v>0.42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5"/>
      <c r="D16" s="246"/>
      <c r="E16" s="246"/>
      <c r="F16" s="246"/>
      <c r="G16" s="24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3" t="s">
        <v>318</v>
      </c>
      <c r="B17" s="164" t="s">
        <v>145</v>
      </c>
      <c r="C17" s="183" t="s">
        <v>146</v>
      </c>
      <c r="D17" s="165"/>
      <c r="E17" s="166"/>
      <c r="F17" s="167"/>
      <c r="G17" s="167">
        <f>SUMIF(AG18:AG95,"&lt;&gt;NOR",G18:G95)</f>
        <v>0</v>
      </c>
      <c r="H17" s="167"/>
      <c r="I17" s="167">
        <f>SUM(I18:I95)</f>
        <v>0</v>
      </c>
      <c r="J17" s="167"/>
      <c r="K17" s="167">
        <f>SUM(K18:K95)</f>
        <v>0</v>
      </c>
      <c r="L17" s="167"/>
      <c r="M17" s="167">
        <f>SUM(M18:M95)</f>
        <v>0</v>
      </c>
      <c r="N17" s="166"/>
      <c r="O17" s="166">
        <f>SUM(O18:O95)</f>
        <v>3.3099999999999996</v>
      </c>
      <c r="P17" s="166"/>
      <c r="Q17" s="166">
        <f>SUM(Q18:Q95)</f>
        <v>0</v>
      </c>
      <c r="R17" s="167"/>
      <c r="S17" s="167"/>
      <c r="T17" s="168"/>
      <c r="U17" s="162"/>
      <c r="V17" s="162">
        <f>SUM(V18:V95)</f>
        <v>116.97000000000003</v>
      </c>
      <c r="W17" s="162"/>
      <c r="X17" s="162"/>
      <c r="AG17" t="s">
        <v>319</v>
      </c>
    </row>
    <row r="18" spans="1:60" ht="45" outlineLevel="1" x14ac:dyDescent="0.2">
      <c r="A18" s="173">
        <v>3</v>
      </c>
      <c r="B18" s="174" t="s">
        <v>395</v>
      </c>
      <c r="C18" s="184" t="s">
        <v>1775</v>
      </c>
      <c r="D18" s="175" t="s">
        <v>397</v>
      </c>
      <c r="E18" s="176">
        <v>19.86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5.1670000000000001E-2</v>
      </c>
      <c r="O18" s="176">
        <f>ROUND(E18*N18,2)</f>
        <v>1.03</v>
      </c>
      <c r="P18" s="176">
        <v>0</v>
      </c>
      <c r="Q18" s="176">
        <f>ROUND(E18*P18,2)</f>
        <v>0</v>
      </c>
      <c r="R18" s="178" t="s">
        <v>398</v>
      </c>
      <c r="S18" s="178" t="s">
        <v>323</v>
      </c>
      <c r="T18" s="179" t="s">
        <v>399</v>
      </c>
      <c r="U18" s="158">
        <v>1.45</v>
      </c>
      <c r="V18" s="158">
        <f>ROUND(E18*U18,2)</f>
        <v>28.8</v>
      </c>
      <c r="W18" s="158"/>
      <c r="X18" s="158" t="s">
        <v>387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388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60" t="s">
        <v>400</v>
      </c>
      <c r="D19" s="261"/>
      <c r="E19" s="261"/>
      <c r="F19" s="261"/>
      <c r="G19" s="261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401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0" t="str">
        <f>C19</f>
        <v>zřízení nosné konstrukce příčky, vložení tepelné izolace tl. do 5 cm, montáž desek, tmelení spár Q2 a úprava rohů. Včetně dodávek materiálu.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402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382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1773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382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1776</v>
      </c>
      <c r="D22" s="160"/>
      <c r="E22" s="161">
        <v>23.46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408</v>
      </c>
      <c r="D23" s="160"/>
      <c r="E23" s="161">
        <v>-3.6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382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56.25" outlineLevel="1" x14ac:dyDescent="0.2">
      <c r="A25" s="173">
        <v>4</v>
      </c>
      <c r="B25" s="174" t="s">
        <v>405</v>
      </c>
      <c r="C25" s="184" t="s">
        <v>1777</v>
      </c>
      <c r="D25" s="175" t="s">
        <v>397</v>
      </c>
      <c r="E25" s="176">
        <v>9.59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5.1740000000000001E-2</v>
      </c>
      <c r="O25" s="176">
        <f>ROUND(E25*N25,2)</f>
        <v>0.5</v>
      </c>
      <c r="P25" s="176">
        <v>0</v>
      </c>
      <c r="Q25" s="176">
        <f>ROUND(E25*P25,2)</f>
        <v>0</v>
      </c>
      <c r="R25" s="178" t="s">
        <v>398</v>
      </c>
      <c r="S25" s="178" t="s">
        <v>323</v>
      </c>
      <c r="T25" s="179" t="s">
        <v>399</v>
      </c>
      <c r="U25" s="158">
        <v>1.45</v>
      </c>
      <c r="V25" s="158">
        <f>ROUND(E25*U25,2)</f>
        <v>13.91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388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260" t="s">
        <v>400</v>
      </c>
      <c r="D26" s="261"/>
      <c r="E26" s="261"/>
      <c r="F26" s="261"/>
      <c r="G26" s="261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401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80" t="str">
        <f>C26</f>
        <v>zřízení nosné konstrukce příčky, vložení tepelné izolace tl. do 5 cm, montáž desek, tmelení spár Q2 a úprava rohů. Včetně dodávek materiálu.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402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1773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382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5" t="s">
        <v>1778</v>
      </c>
      <c r="D29" s="160"/>
      <c r="E29" s="161">
        <v>11.39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382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1779</v>
      </c>
      <c r="D30" s="160"/>
      <c r="E30" s="161">
        <v>-1.8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5"/>
      <c r="D31" s="246"/>
      <c r="E31" s="246"/>
      <c r="F31" s="246"/>
      <c r="G31" s="246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5</v>
      </c>
      <c r="B32" s="174" t="s">
        <v>409</v>
      </c>
      <c r="C32" s="184" t="s">
        <v>410</v>
      </c>
      <c r="D32" s="175" t="s">
        <v>411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3.32E-3</v>
      </c>
      <c r="O32" s="176">
        <f>ROUND(E32*N32,2)</f>
        <v>0</v>
      </c>
      <c r="P32" s="176">
        <v>0</v>
      </c>
      <c r="Q32" s="176">
        <f>ROUND(E32*P32,2)</f>
        <v>0</v>
      </c>
      <c r="R32" s="178" t="s">
        <v>398</v>
      </c>
      <c r="S32" s="178" t="s">
        <v>323</v>
      </c>
      <c r="T32" s="179" t="s">
        <v>399</v>
      </c>
      <c r="U32" s="158">
        <v>0.36</v>
      </c>
      <c r="V32" s="158">
        <f>ROUND(E32*U32,2)</f>
        <v>0.36</v>
      </c>
      <c r="W32" s="158"/>
      <c r="X32" s="158" t="s">
        <v>387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388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1773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382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219</v>
      </c>
      <c r="D34" s="160"/>
      <c r="E34" s="161">
        <v>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5"/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3">
        <v>6</v>
      </c>
      <c r="B36" s="174" t="s">
        <v>412</v>
      </c>
      <c r="C36" s="184" t="s">
        <v>413</v>
      </c>
      <c r="D36" s="175" t="s">
        <v>411</v>
      </c>
      <c r="E36" s="176">
        <v>1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1.2E-2</v>
      </c>
      <c r="O36" s="176">
        <f>ROUND(E36*N36,2)</f>
        <v>0.01</v>
      </c>
      <c r="P36" s="176">
        <v>0</v>
      </c>
      <c r="Q36" s="176">
        <f>ROUND(E36*P36,2)</f>
        <v>0</v>
      </c>
      <c r="R36" s="178" t="s">
        <v>398</v>
      </c>
      <c r="S36" s="178" t="s">
        <v>414</v>
      </c>
      <c r="T36" s="179" t="s">
        <v>415</v>
      </c>
      <c r="U36" s="158">
        <v>0.71</v>
      </c>
      <c r="V36" s="158">
        <f>ROUND(E36*U36,2)</f>
        <v>0.71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1773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382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219</v>
      </c>
      <c r="D38" s="160"/>
      <c r="E38" s="161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5"/>
      <c r="D39" s="246"/>
      <c r="E39" s="246"/>
      <c r="F39" s="246"/>
      <c r="G39" s="246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7</v>
      </c>
      <c r="B40" s="174" t="s">
        <v>416</v>
      </c>
      <c r="C40" s="184" t="s">
        <v>417</v>
      </c>
      <c r="D40" s="175" t="s">
        <v>411</v>
      </c>
      <c r="E40" s="176">
        <v>3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5.0000000000000001E-4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398</v>
      </c>
      <c r="S40" s="178" t="s">
        <v>414</v>
      </c>
      <c r="T40" s="179" t="s">
        <v>415</v>
      </c>
      <c r="U40" s="158">
        <v>0.15</v>
      </c>
      <c r="V40" s="158">
        <f>ROUND(E40*U40,2)</f>
        <v>0.45</v>
      </c>
      <c r="W40" s="158"/>
      <c r="X40" s="158" t="s">
        <v>387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1773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382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143</v>
      </c>
      <c r="D42" s="160"/>
      <c r="E42" s="161">
        <v>3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5"/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3">
        <v>8</v>
      </c>
      <c r="B44" s="174" t="s">
        <v>418</v>
      </c>
      <c r="C44" s="184" t="s">
        <v>419</v>
      </c>
      <c r="D44" s="175" t="s">
        <v>397</v>
      </c>
      <c r="E44" s="176">
        <v>34.840000000000003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1.8599999999999998E-2</v>
      </c>
      <c r="O44" s="176">
        <f>ROUND(E44*N44,2)</f>
        <v>0.65</v>
      </c>
      <c r="P44" s="176">
        <v>0</v>
      </c>
      <c r="Q44" s="176">
        <f>ROUND(E44*P44,2)</f>
        <v>0</v>
      </c>
      <c r="R44" s="178" t="s">
        <v>398</v>
      </c>
      <c r="S44" s="178" t="s">
        <v>323</v>
      </c>
      <c r="T44" s="179" t="s">
        <v>399</v>
      </c>
      <c r="U44" s="158">
        <v>1.01</v>
      </c>
      <c r="V44" s="158">
        <f>ROUND(E44*U44,2)</f>
        <v>35.19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1780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382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1781</v>
      </c>
      <c r="D46" s="160"/>
      <c r="E46" s="161">
        <v>32.700000000000003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424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5" t="s">
        <v>1782</v>
      </c>
      <c r="D48" s="160"/>
      <c r="E48" s="161">
        <v>2.14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382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5"/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3">
        <v>9</v>
      </c>
      <c r="B50" s="174" t="s">
        <v>426</v>
      </c>
      <c r="C50" s="184" t="s">
        <v>427</v>
      </c>
      <c r="D50" s="175" t="s">
        <v>397</v>
      </c>
      <c r="E50" s="176">
        <v>2.9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1.8599999999999998E-2</v>
      </c>
      <c r="O50" s="176">
        <f>ROUND(E50*N50,2)</f>
        <v>0.05</v>
      </c>
      <c r="P50" s="176">
        <v>0</v>
      </c>
      <c r="Q50" s="176">
        <f>ROUND(E50*P50,2)</f>
        <v>0</v>
      </c>
      <c r="R50" s="178" t="s">
        <v>398</v>
      </c>
      <c r="S50" s="178" t="s">
        <v>323</v>
      </c>
      <c r="T50" s="179" t="s">
        <v>399</v>
      </c>
      <c r="U50" s="158">
        <v>1.01</v>
      </c>
      <c r="V50" s="158">
        <f>ROUND(E50*U50,2)</f>
        <v>2.93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388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1780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382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1783</v>
      </c>
      <c r="D52" s="160"/>
      <c r="E52" s="161">
        <v>2.9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382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5"/>
      <c r="D53" s="246"/>
      <c r="E53" s="246"/>
      <c r="F53" s="246"/>
      <c r="G53" s="24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10</v>
      </c>
      <c r="B54" s="174" t="s">
        <v>432</v>
      </c>
      <c r="C54" s="184" t="s">
        <v>433</v>
      </c>
      <c r="D54" s="175" t="s">
        <v>397</v>
      </c>
      <c r="E54" s="176">
        <v>8.74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 t="s">
        <v>398</v>
      </c>
      <c r="S54" s="178" t="s">
        <v>323</v>
      </c>
      <c r="T54" s="179" t="s">
        <v>399</v>
      </c>
      <c r="U54" s="158">
        <v>0.43</v>
      </c>
      <c r="V54" s="158">
        <f>ROUND(E54*U54,2)</f>
        <v>3.76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388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1780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382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5" t="s">
        <v>1784</v>
      </c>
      <c r="D56" s="160"/>
      <c r="E56" s="161">
        <v>3.7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382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1783</v>
      </c>
      <c r="D57" s="160"/>
      <c r="E57" s="161">
        <v>2.9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424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382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1782</v>
      </c>
      <c r="D59" s="160"/>
      <c r="E59" s="161">
        <v>2.14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382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11</v>
      </c>
      <c r="B61" s="174" t="s">
        <v>435</v>
      </c>
      <c r="C61" s="184" t="s">
        <v>436</v>
      </c>
      <c r="D61" s="175" t="s">
        <v>397</v>
      </c>
      <c r="E61" s="176">
        <v>6.9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 t="s">
        <v>398</v>
      </c>
      <c r="S61" s="178" t="s">
        <v>323</v>
      </c>
      <c r="T61" s="179" t="s">
        <v>399</v>
      </c>
      <c r="U61" s="158">
        <v>0.28000000000000003</v>
      </c>
      <c r="V61" s="158">
        <f>ROUND(E61*U61,2)</f>
        <v>1.93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388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1780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1785</v>
      </c>
      <c r="D63" s="160"/>
      <c r="E63" s="161">
        <v>6.9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12</v>
      </c>
      <c r="B65" s="174" t="s">
        <v>1786</v>
      </c>
      <c r="C65" s="184" t="s">
        <v>1787</v>
      </c>
      <c r="D65" s="175" t="s">
        <v>397</v>
      </c>
      <c r="E65" s="176">
        <v>2.6349999999999998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4.3999999999999997E-2</v>
      </c>
      <c r="O65" s="176">
        <f>ROUND(E65*N65,2)</f>
        <v>0.12</v>
      </c>
      <c r="P65" s="176">
        <v>0</v>
      </c>
      <c r="Q65" s="176">
        <f>ROUND(E65*P65,2)</f>
        <v>0</v>
      </c>
      <c r="R65" s="178"/>
      <c r="S65" s="178" t="s">
        <v>344</v>
      </c>
      <c r="T65" s="179" t="s">
        <v>324</v>
      </c>
      <c r="U65" s="158">
        <v>0</v>
      </c>
      <c r="V65" s="158">
        <f>ROUND(E65*U65,2)</f>
        <v>0</v>
      </c>
      <c r="W65" s="158"/>
      <c r="X65" s="158" t="s">
        <v>387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388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1773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382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1788</v>
      </c>
      <c r="D67" s="160"/>
      <c r="E67" s="161">
        <v>2.6349999999999998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13</v>
      </c>
      <c r="B69" s="174" t="s">
        <v>1789</v>
      </c>
      <c r="C69" s="184" t="s">
        <v>1790</v>
      </c>
      <c r="D69" s="175" t="s">
        <v>397</v>
      </c>
      <c r="E69" s="176">
        <v>5.78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4.3999999999999997E-2</v>
      </c>
      <c r="O69" s="176">
        <f>ROUND(E69*N69,2)</f>
        <v>0.25</v>
      </c>
      <c r="P69" s="176">
        <v>0</v>
      </c>
      <c r="Q69" s="176">
        <f>ROUND(E69*P69,2)</f>
        <v>0</v>
      </c>
      <c r="R69" s="178"/>
      <c r="S69" s="178" t="s">
        <v>344</v>
      </c>
      <c r="T69" s="179" t="s">
        <v>324</v>
      </c>
      <c r="U69" s="158">
        <v>0</v>
      </c>
      <c r="V69" s="158">
        <f>ROUND(E69*U69,2)</f>
        <v>0</v>
      </c>
      <c r="W69" s="158"/>
      <c r="X69" s="158" t="s">
        <v>387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388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1773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382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1791</v>
      </c>
      <c r="D71" s="160"/>
      <c r="E71" s="161">
        <v>5.78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382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5"/>
      <c r="D72" s="246"/>
      <c r="E72" s="246"/>
      <c r="F72" s="246"/>
      <c r="G72" s="246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14</v>
      </c>
      <c r="B73" s="174" t="s">
        <v>454</v>
      </c>
      <c r="C73" s="184" t="s">
        <v>455</v>
      </c>
      <c r="D73" s="175" t="s">
        <v>397</v>
      </c>
      <c r="E73" s="176">
        <v>1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0.125</v>
      </c>
      <c r="O73" s="176">
        <f>ROUND(E73*N73,2)</f>
        <v>0.13</v>
      </c>
      <c r="P73" s="176">
        <v>0</v>
      </c>
      <c r="Q73" s="176">
        <f>ROUND(E73*P73,2)</f>
        <v>0</v>
      </c>
      <c r="R73" s="178"/>
      <c r="S73" s="178" t="s">
        <v>344</v>
      </c>
      <c r="T73" s="179" t="s">
        <v>324</v>
      </c>
      <c r="U73" s="158">
        <v>0</v>
      </c>
      <c r="V73" s="158">
        <f>ROUND(E73*U73,2)</f>
        <v>0</v>
      </c>
      <c r="W73" s="158"/>
      <c r="X73" s="158" t="s">
        <v>387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388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1773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382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456</v>
      </c>
      <c r="D75" s="160"/>
      <c r="E75" s="161">
        <v>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382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15</v>
      </c>
      <c r="B77" s="174" t="s">
        <v>1792</v>
      </c>
      <c r="C77" s="184" t="s">
        <v>1793</v>
      </c>
      <c r="D77" s="175" t="s">
        <v>397</v>
      </c>
      <c r="E77" s="176">
        <v>7.31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4.5440000000000001E-2</v>
      </c>
      <c r="O77" s="176">
        <f>ROUND(E77*N77,2)</f>
        <v>0.33</v>
      </c>
      <c r="P77" s="176">
        <v>0</v>
      </c>
      <c r="Q77" s="176">
        <f>ROUND(E77*P77,2)</f>
        <v>0</v>
      </c>
      <c r="R77" s="178"/>
      <c r="S77" s="178" t="s">
        <v>344</v>
      </c>
      <c r="T77" s="179" t="s">
        <v>324</v>
      </c>
      <c r="U77" s="158">
        <v>1.45</v>
      </c>
      <c r="V77" s="158">
        <f>ROUND(E77*U77,2)</f>
        <v>10.6</v>
      </c>
      <c r="W77" s="158"/>
      <c r="X77" s="158" t="s">
        <v>387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388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1773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382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1794</v>
      </c>
      <c r="D79" s="160"/>
      <c r="E79" s="161">
        <v>7.31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382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5"/>
      <c r="D80" s="246"/>
      <c r="E80" s="246"/>
      <c r="F80" s="246"/>
      <c r="G80" s="24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329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3">
        <v>16</v>
      </c>
      <c r="B81" s="174" t="s">
        <v>1795</v>
      </c>
      <c r="C81" s="184" t="s">
        <v>1796</v>
      </c>
      <c r="D81" s="175" t="s">
        <v>397</v>
      </c>
      <c r="E81" s="176">
        <v>5.3550000000000004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4.5440000000000001E-2</v>
      </c>
      <c r="O81" s="176">
        <f>ROUND(E81*N81,2)</f>
        <v>0.24</v>
      </c>
      <c r="P81" s="176">
        <v>0</v>
      </c>
      <c r="Q81" s="176">
        <f>ROUND(E81*P81,2)</f>
        <v>0</v>
      </c>
      <c r="R81" s="178"/>
      <c r="S81" s="178" t="s">
        <v>344</v>
      </c>
      <c r="T81" s="179" t="s">
        <v>324</v>
      </c>
      <c r="U81" s="158">
        <v>1.45</v>
      </c>
      <c r="V81" s="158">
        <f>ROUND(E81*U81,2)</f>
        <v>7.76</v>
      </c>
      <c r="W81" s="158"/>
      <c r="X81" s="158" t="s">
        <v>387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388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1773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382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1797</v>
      </c>
      <c r="D83" s="160"/>
      <c r="E83" s="161">
        <v>5.3550000000000004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382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5"/>
      <c r="D84" s="246"/>
      <c r="E84" s="246"/>
      <c r="F84" s="246"/>
      <c r="G84" s="246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329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17</v>
      </c>
      <c r="B85" s="174" t="s">
        <v>460</v>
      </c>
      <c r="C85" s="184" t="s">
        <v>461</v>
      </c>
      <c r="D85" s="175" t="s">
        <v>462</v>
      </c>
      <c r="E85" s="176">
        <v>10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344</v>
      </c>
      <c r="T85" s="179" t="s">
        <v>324</v>
      </c>
      <c r="U85" s="158">
        <v>0</v>
      </c>
      <c r="V85" s="158">
        <f>ROUND(E85*U85,2)</f>
        <v>0</v>
      </c>
      <c r="W85" s="158"/>
      <c r="X85" s="158" t="s">
        <v>387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388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393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382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624</v>
      </c>
      <c r="D87" s="160"/>
      <c r="E87" s="161">
        <v>10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5"/>
      <c r="D88" s="246"/>
      <c r="E88" s="246"/>
      <c r="F88" s="246"/>
      <c r="G88" s="246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329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18</v>
      </c>
      <c r="B89" s="174" t="s">
        <v>463</v>
      </c>
      <c r="C89" s="184" t="s">
        <v>464</v>
      </c>
      <c r="D89" s="175" t="s">
        <v>397</v>
      </c>
      <c r="E89" s="176">
        <v>37.74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344</v>
      </c>
      <c r="T89" s="179" t="s">
        <v>324</v>
      </c>
      <c r="U89" s="158">
        <v>0.28000000000000003</v>
      </c>
      <c r="V89" s="158">
        <f>ROUND(E89*U89,2)</f>
        <v>10.57</v>
      </c>
      <c r="W89" s="158"/>
      <c r="X89" s="158" t="s">
        <v>387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388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1780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382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1781</v>
      </c>
      <c r="D91" s="160"/>
      <c r="E91" s="161">
        <v>32.700000000000003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382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5" t="s">
        <v>1783</v>
      </c>
      <c r="D92" s="160"/>
      <c r="E92" s="161">
        <v>2.9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382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5" t="s">
        <v>424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382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1782</v>
      </c>
      <c r="D94" s="160"/>
      <c r="E94" s="161">
        <v>2.14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382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5"/>
      <c r="D95" s="246"/>
      <c r="E95" s="246"/>
      <c r="F95" s="246"/>
      <c r="G95" s="24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3" t="s">
        <v>318</v>
      </c>
      <c r="B96" s="164" t="s">
        <v>147</v>
      </c>
      <c r="C96" s="183" t="s">
        <v>148</v>
      </c>
      <c r="D96" s="165"/>
      <c r="E96" s="166"/>
      <c r="F96" s="167"/>
      <c r="G96" s="167">
        <f>SUMIF(AG97:AG148,"&lt;&gt;NOR",G97:G148)</f>
        <v>0</v>
      </c>
      <c r="H96" s="167"/>
      <c r="I96" s="167">
        <f>SUM(I97:I148)</f>
        <v>0</v>
      </c>
      <c r="J96" s="167"/>
      <c r="K96" s="167">
        <f>SUM(K97:K148)</f>
        <v>0</v>
      </c>
      <c r="L96" s="167"/>
      <c r="M96" s="167">
        <f>SUM(M97:M148)</f>
        <v>0</v>
      </c>
      <c r="N96" s="166"/>
      <c r="O96" s="166">
        <f>SUM(O97:O148)</f>
        <v>4.22</v>
      </c>
      <c r="P96" s="166"/>
      <c r="Q96" s="166">
        <f>SUM(Q97:Q148)</f>
        <v>0</v>
      </c>
      <c r="R96" s="167"/>
      <c r="S96" s="167"/>
      <c r="T96" s="168"/>
      <c r="U96" s="162"/>
      <c r="V96" s="162">
        <f>SUM(V97:V148)</f>
        <v>79.900000000000006</v>
      </c>
      <c r="W96" s="162"/>
      <c r="X96" s="162"/>
      <c r="AG96" t="s">
        <v>319</v>
      </c>
    </row>
    <row r="97" spans="1:60" outlineLevel="1" x14ac:dyDescent="0.2">
      <c r="A97" s="173">
        <v>19</v>
      </c>
      <c r="B97" s="174" t="s">
        <v>465</v>
      </c>
      <c r="C97" s="184" t="s">
        <v>466</v>
      </c>
      <c r="D97" s="175" t="s">
        <v>397</v>
      </c>
      <c r="E97" s="176">
        <v>3.5190000000000001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6.8000000000000005E-2</v>
      </c>
      <c r="O97" s="176">
        <f>ROUND(E97*N97,2)</f>
        <v>0.24</v>
      </c>
      <c r="P97" s="176">
        <v>0</v>
      </c>
      <c r="Q97" s="176">
        <f>ROUND(E97*P97,2)</f>
        <v>0</v>
      </c>
      <c r="R97" s="178" t="s">
        <v>467</v>
      </c>
      <c r="S97" s="178" t="s">
        <v>323</v>
      </c>
      <c r="T97" s="179" t="s">
        <v>399</v>
      </c>
      <c r="U97" s="158">
        <v>0.71</v>
      </c>
      <c r="V97" s="158">
        <f>ROUND(E97*U97,2)</f>
        <v>2.5</v>
      </c>
      <c r="W97" s="158"/>
      <c r="X97" s="158" t="s">
        <v>387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388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60" t="s">
        <v>468</v>
      </c>
      <c r="D98" s="261"/>
      <c r="E98" s="261"/>
      <c r="F98" s="261"/>
      <c r="G98" s="261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401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469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382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470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382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1798</v>
      </c>
      <c r="D101" s="160"/>
      <c r="E101" s="161">
        <v>2.3460000000000001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382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472</v>
      </c>
      <c r="D102" s="160"/>
      <c r="E102" s="161">
        <v>0.78200000000000003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5" t="s">
        <v>473</v>
      </c>
      <c r="D103" s="160"/>
      <c r="E103" s="161">
        <v>0.39100000000000001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382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5"/>
      <c r="D104" s="246"/>
      <c r="E104" s="246"/>
      <c r="F104" s="246"/>
      <c r="G104" s="246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329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20</v>
      </c>
      <c r="B105" s="174" t="s">
        <v>474</v>
      </c>
      <c r="C105" s="184" t="s">
        <v>475</v>
      </c>
      <c r="D105" s="175" t="s">
        <v>476</v>
      </c>
      <c r="E105" s="176">
        <v>11.96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2.3800000000000002E-3</v>
      </c>
      <c r="O105" s="176">
        <f>ROUND(E105*N105,2)</f>
        <v>0.03</v>
      </c>
      <c r="P105" s="176">
        <v>0</v>
      </c>
      <c r="Q105" s="176">
        <f>ROUND(E105*P105,2)</f>
        <v>0</v>
      </c>
      <c r="R105" s="178" t="s">
        <v>467</v>
      </c>
      <c r="S105" s="178" t="s">
        <v>323</v>
      </c>
      <c r="T105" s="179" t="s">
        <v>399</v>
      </c>
      <c r="U105" s="158">
        <v>0.18</v>
      </c>
      <c r="V105" s="158">
        <f>ROUND(E105*U105,2)</f>
        <v>2.15</v>
      </c>
      <c r="W105" s="158"/>
      <c r="X105" s="158" t="s">
        <v>387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388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393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1799</v>
      </c>
      <c r="D107" s="160"/>
      <c r="E107" s="161">
        <v>11.96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382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5"/>
      <c r="D108" s="246"/>
      <c r="E108" s="246"/>
      <c r="F108" s="246"/>
      <c r="G108" s="246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21</v>
      </c>
      <c r="B109" s="174" t="s">
        <v>478</v>
      </c>
      <c r="C109" s="184" t="s">
        <v>479</v>
      </c>
      <c r="D109" s="175" t="s">
        <v>397</v>
      </c>
      <c r="E109" s="176">
        <v>75.004750000000001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4.7660000000000001E-2</v>
      </c>
      <c r="O109" s="176">
        <f>ROUND(E109*N109,2)</f>
        <v>3.57</v>
      </c>
      <c r="P109" s="176">
        <v>0</v>
      </c>
      <c r="Q109" s="176">
        <f>ROUND(E109*P109,2)</f>
        <v>0</v>
      </c>
      <c r="R109" s="178" t="s">
        <v>398</v>
      </c>
      <c r="S109" s="178" t="s">
        <v>323</v>
      </c>
      <c r="T109" s="179" t="s">
        <v>399</v>
      </c>
      <c r="U109" s="158">
        <v>0.84</v>
      </c>
      <c r="V109" s="158">
        <f>ROUND(E109*U109,2)</f>
        <v>63</v>
      </c>
      <c r="W109" s="158"/>
      <c r="X109" s="158" t="s">
        <v>387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388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480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1800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382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1801</v>
      </c>
      <c r="D112" s="160"/>
      <c r="E112" s="161">
        <v>9.5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382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1802</v>
      </c>
      <c r="D113" s="160"/>
      <c r="E113" s="161">
        <v>-1.4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382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5" t="s">
        <v>483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382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1803</v>
      </c>
      <c r="D115" s="160"/>
      <c r="E115" s="161">
        <v>66.904750000000007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382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5"/>
      <c r="D116" s="246"/>
      <c r="E116" s="246"/>
      <c r="F116" s="246"/>
      <c r="G116" s="246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329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22</v>
      </c>
      <c r="B117" s="174" t="s">
        <v>485</v>
      </c>
      <c r="C117" s="184" t="s">
        <v>486</v>
      </c>
      <c r="D117" s="175" t="s">
        <v>397</v>
      </c>
      <c r="E117" s="176">
        <v>4.875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3.4909999999999997E-2</v>
      </c>
      <c r="O117" s="176">
        <f>ROUND(E117*N117,2)</f>
        <v>0.17</v>
      </c>
      <c r="P117" s="176">
        <v>0</v>
      </c>
      <c r="Q117" s="176">
        <f>ROUND(E117*P117,2)</f>
        <v>0</v>
      </c>
      <c r="R117" s="178" t="s">
        <v>467</v>
      </c>
      <c r="S117" s="178" t="s">
        <v>323</v>
      </c>
      <c r="T117" s="179" t="s">
        <v>399</v>
      </c>
      <c r="U117" s="158">
        <v>1.18</v>
      </c>
      <c r="V117" s="158">
        <f>ROUND(E117*U117,2)</f>
        <v>5.75</v>
      </c>
      <c r="W117" s="158"/>
      <c r="X117" s="158" t="s">
        <v>387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388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60" t="s">
        <v>487</v>
      </c>
      <c r="D118" s="261"/>
      <c r="E118" s="261"/>
      <c r="F118" s="261"/>
      <c r="G118" s="261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401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80" t="str">
        <f>C118</f>
        <v>okenního nebo dveřního, z pomocného pracovního lešení o výšce podlahy do 1900 mm a pro zatížení do 1,5 kPa,</v>
      </c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5" t="s">
        <v>1800</v>
      </c>
      <c r="D119" s="160"/>
      <c r="E119" s="161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382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5" t="s">
        <v>1804</v>
      </c>
      <c r="D120" s="160"/>
      <c r="E120" s="161">
        <v>4.875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382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5"/>
      <c r="D121" s="246"/>
      <c r="E121" s="246"/>
      <c r="F121" s="246"/>
      <c r="G121" s="246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329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23</v>
      </c>
      <c r="B122" s="174" t="s">
        <v>489</v>
      </c>
      <c r="C122" s="184" t="s">
        <v>490</v>
      </c>
      <c r="D122" s="175" t="s">
        <v>397</v>
      </c>
      <c r="E122" s="176">
        <v>3.61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4.5580000000000002E-2</v>
      </c>
      <c r="O122" s="176">
        <f>ROUND(E122*N122,2)</f>
        <v>0.16</v>
      </c>
      <c r="P122" s="176">
        <v>0</v>
      </c>
      <c r="Q122" s="176">
        <f>ROUND(E122*P122,2)</f>
        <v>0</v>
      </c>
      <c r="R122" s="178" t="s">
        <v>398</v>
      </c>
      <c r="S122" s="178" t="s">
        <v>323</v>
      </c>
      <c r="T122" s="179" t="s">
        <v>399</v>
      </c>
      <c r="U122" s="158">
        <v>0.61</v>
      </c>
      <c r="V122" s="158">
        <f>ROUND(E122*U122,2)</f>
        <v>2.2000000000000002</v>
      </c>
      <c r="W122" s="158"/>
      <c r="X122" s="158" t="s">
        <v>387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388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60" t="s">
        <v>491</v>
      </c>
      <c r="D123" s="261"/>
      <c r="E123" s="261"/>
      <c r="F123" s="261"/>
      <c r="G123" s="261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401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5" t="s">
        <v>492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382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1773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382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1805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494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382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5" t="s">
        <v>1806</v>
      </c>
      <c r="D128" s="160"/>
      <c r="E128" s="161">
        <v>3.61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382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5"/>
      <c r="D129" s="246"/>
      <c r="E129" s="246"/>
      <c r="F129" s="246"/>
      <c r="G129" s="246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329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3">
        <v>24</v>
      </c>
      <c r="B130" s="174" t="s">
        <v>499</v>
      </c>
      <c r="C130" s="184" t="s">
        <v>500</v>
      </c>
      <c r="D130" s="175" t="s">
        <v>397</v>
      </c>
      <c r="E130" s="176">
        <v>7.50047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3.6700000000000001E-3</v>
      </c>
      <c r="O130" s="176">
        <f>ROUND(E130*N130,2)</f>
        <v>0.03</v>
      </c>
      <c r="P130" s="176">
        <v>0</v>
      </c>
      <c r="Q130" s="176">
        <f>ROUND(E130*P130,2)</f>
        <v>0</v>
      </c>
      <c r="R130" s="178" t="s">
        <v>398</v>
      </c>
      <c r="S130" s="178" t="s">
        <v>323</v>
      </c>
      <c r="T130" s="179" t="s">
        <v>399</v>
      </c>
      <c r="U130" s="158">
        <v>0.36199999999999999</v>
      </c>
      <c r="V130" s="158">
        <f>ROUND(E130*U130,2)</f>
        <v>2.72</v>
      </c>
      <c r="W130" s="158"/>
      <c r="X130" s="158" t="s">
        <v>387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501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502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382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480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382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5" t="s">
        <v>1800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382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1807</v>
      </c>
      <c r="D134" s="160"/>
      <c r="E134" s="161">
        <v>0.95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382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1808</v>
      </c>
      <c r="D135" s="160"/>
      <c r="E135" s="161">
        <v>-0.14000000000000001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382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483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382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1809</v>
      </c>
      <c r="D137" s="160"/>
      <c r="E137" s="161">
        <v>6.69048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5"/>
      <c r="D138" s="246"/>
      <c r="E138" s="246"/>
      <c r="F138" s="246"/>
      <c r="G138" s="24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329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25</v>
      </c>
      <c r="B139" s="174" t="s">
        <v>506</v>
      </c>
      <c r="C139" s="184" t="s">
        <v>507</v>
      </c>
      <c r="D139" s="175" t="s">
        <v>449</v>
      </c>
      <c r="E139" s="176">
        <v>1.6904999999999999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1.187E-2</v>
      </c>
      <c r="O139" s="176">
        <f>ROUND(E139*N139,2)</f>
        <v>0.02</v>
      </c>
      <c r="P139" s="176">
        <v>0</v>
      </c>
      <c r="Q139" s="176">
        <f>ROUND(E139*P139,2)</f>
        <v>0</v>
      </c>
      <c r="R139" s="178"/>
      <c r="S139" s="178" t="s">
        <v>344</v>
      </c>
      <c r="T139" s="179" t="s">
        <v>324</v>
      </c>
      <c r="U139" s="158">
        <v>0.36</v>
      </c>
      <c r="V139" s="158">
        <f>ROUND(E139*U139,2)</f>
        <v>0.61</v>
      </c>
      <c r="W139" s="158"/>
      <c r="X139" s="158" t="s">
        <v>387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501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1773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382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1810</v>
      </c>
      <c r="D141" s="160"/>
      <c r="E141" s="161">
        <v>1.6904999999999999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5"/>
      <c r="D142" s="246"/>
      <c r="E142" s="246"/>
      <c r="F142" s="246"/>
      <c r="G142" s="246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329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26</v>
      </c>
      <c r="B143" s="174" t="s">
        <v>510</v>
      </c>
      <c r="C143" s="184" t="s">
        <v>511</v>
      </c>
      <c r="D143" s="175" t="s">
        <v>397</v>
      </c>
      <c r="E143" s="176">
        <v>8.1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4.6000000000000001E-4</v>
      </c>
      <c r="O143" s="176">
        <f>ROUND(E143*N143,2)</f>
        <v>0</v>
      </c>
      <c r="P143" s="176">
        <v>0</v>
      </c>
      <c r="Q143" s="176">
        <f>ROUND(E143*P143,2)</f>
        <v>0</v>
      </c>
      <c r="R143" s="178"/>
      <c r="S143" s="178" t="s">
        <v>344</v>
      </c>
      <c r="T143" s="179" t="s">
        <v>324</v>
      </c>
      <c r="U143" s="158">
        <v>0.12</v>
      </c>
      <c r="V143" s="158">
        <f>ROUND(E143*U143,2)</f>
        <v>0.97</v>
      </c>
      <c r="W143" s="158"/>
      <c r="X143" s="158" t="s">
        <v>387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501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5" t="s">
        <v>480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382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1800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382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1801</v>
      </c>
      <c r="D146" s="160"/>
      <c r="E146" s="161">
        <v>9.5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382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5" t="s">
        <v>1802</v>
      </c>
      <c r="D147" s="160"/>
      <c r="E147" s="161">
        <v>-1.4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382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5"/>
      <c r="D148" s="246"/>
      <c r="E148" s="246"/>
      <c r="F148" s="246"/>
      <c r="G148" s="24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329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">
      <c r="A149" s="163" t="s">
        <v>318</v>
      </c>
      <c r="B149" s="164" t="s">
        <v>149</v>
      </c>
      <c r="C149" s="183" t="s">
        <v>150</v>
      </c>
      <c r="D149" s="165"/>
      <c r="E149" s="166"/>
      <c r="F149" s="167"/>
      <c r="G149" s="167">
        <f>SUMIF(AG150:AG203,"&lt;&gt;NOR",G150:G203)</f>
        <v>0</v>
      </c>
      <c r="H149" s="167"/>
      <c r="I149" s="167">
        <f>SUM(I150:I203)</f>
        <v>0</v>
      </c>
      <c r="J149" s="167"/>
      <c r="K149" s="167">
        <f>SUM(K150:K203)</f>
        <v>0</v>
      </c>
      <c r="L149" s="167"/>
      <c r="M149" s="167">
        <f>SUM(M150:M203)</f>
        <v>0</v>
      </c>
      <c r="N149" s="166"/>
      <c r="O149" s="166">
        <f>SUM(O150:O203)</f>
        <v>2.4</v>
      </c>
      <c r="P149" s="166"/>
      <c r="Q149" s="166">
        <f>SUM(Q150:Q203)</f>
        <v>0</v>
      </c>
      <c r="R149" s="167"/>
      <c r="S149" s="167"/>
      <c r="T149" s="168"/>
      <c r="U149" s="162"/>
      <c r="V149" s="162">
        <f>SUM(V150:V203)</f>
        <v>50.87</v>
      </c>
      <c r="W149" s="162"/>
      <c r="X149" s="162"/>
      <c r="AG149" t="s">
        <v>319</v>
      </c>
    </row>
    <row r="150" spans="1:60" outlineLevel="1" x14ac:dyDescent="0.2">
      <c r="A150" s="173">
        <v>27</v>
      </c>
      <c r="B150" s="174" t="s">
        <v>530</v>
      </c>
      <c r="C150" s="184" t="s">
        <v>531</v>
      </c>
      <c r="D150" s="175" t="s">
        <v>397</v>
      </c>
      <c r="E150" s="176">
        <v>12.6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6">
        <v>9.5000000000000001E-2</v>
      </c>
      <c r="O150" s="176">
        <f>ROUND(E150*N150,2)</f>
        <v>1.2</v>
      </c>
      <c r="P150" s="176">
        <v>0</v>
      </c>
      <c r="Q150" s="176">
        <f>ROUND(E150*P150,2)</f>
        <v>0</v>
      </c>
      <c r="R150" s="178" t="s">
        <v>398</v>
      </c>
      <c r="S150" s="178" t="s">
        <v>323</v>
      </c>
      <c r="T150" s="179" t="s">
        <v>399</v>
      </c>
      <c r="U150" s="158">
        <v>0.47</v>
      </c>
      <c r="V150" s="158">
        <f>ROUND(E150*U150,2)</f>
        <v>5.92</v>
      </c>
      <c r="W150" s="158"/>
      <c r="X150" s="158" t="s">
        <v>387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388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60" t="s">
        <v>532</v>
      </c>
      <c r="D151" s="261"/>
      <c r="E151" s="261"/>
      <c r="F151" s="261"/>
      <c r="G151" s="261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401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516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382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533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382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5" t="s">
        <v>1811</v>
      </c>
      <c r="D154" s="160"/>
      <c r="E154" s="161">
        <v>4.3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382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535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382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1783</v>
      </c>
      <c r="D156" s="160"/>
      <c r="E156" s="161">
        <v>2.9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382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516</v>
      </c>
      <c r="D157" s="160"/>
      <c r="E157" s="161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5" t="s">
        <v>537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382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5" t="s">
        <v>1812</v>
      </c>
      <c r="D159" s="160"/>
      <c r="E159" s="161">
        <v>5.4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382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5"/>
      <c r="D160" s="246"/>
      <c r="E160" s="246"/>
      <c r="F160" s="246"/>
      <c r="G160" s="246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329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3">
        <v>28</v>
      </c>
      <c r="B161" s="174" t="s">
        <v>539</v>
      </c>
      <c r="C161" s="184" t="s">
        <v>540</v>
      </c>
      <c r="D161" s="175" t="s">
        <v>397</v>
      </c>
      <c r="E161" s="176">
        <v>35.6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3.5500000000000002E-3</v>
      </c>
      <c r="O161" s="176">
        <f>ROUND(E161*N161,2)</f>
        <v>0.13</v>
      </c>
      <c r="P161" s="176">
        <v>0</v>
      </c>
      <c r="Q161" s="176">
        <f>ROUND(E161*P161,2)</f>
        <v>0</v>
      </c>
      <c r="R161" s="178" t="s">
        <v>398</v>
      </c>
      <c r="S161" s="178" t="s">
        <v>323</v>
      </c>
      <c r="T161" s="179" t="s">
        <v>399</v>
      </c>
      <c r="U161" s="158">
        <v>0.34</v>
      </c>
      <c r="V161" s="158">
        <f>ROUND(E161*U161,2)</f>
        <v>12.1</v>
      </c>
      <c r="W161" s="158"/>
      <c r="X161" s="158" t="s">
        <v>387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388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60" t="s">
        <v>532</v>
      </c>
      <c r="D162" s="261"/>
      <c r="E162" s="261"/>
      <c r="F162" s="261"/>
      <c r="G162" s="261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401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516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382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5" t="s">
        <v>533</v>
      </c>
      <c r="D164" s="160"/>
      <c r="E164" s="161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382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5" t="s">
        <v>1811</v>
      </c>
      <c r="D165" s="160"/>
      <c r="E165" s="161">
        <v>4.3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382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541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382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1813</v>
      </c>
      <c r="D167" s="160"/>
      <c r="E167" s="161">
        <v>6.3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382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5" t="s">
        <v>535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382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5" t="s">
        <v>1783</v>
      </c>
      <c r="D169" s="160"/>
      <c r="E169" s="161">
        <v>2.9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382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516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382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537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382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1812</v>
      </c>
      <c r="D172" s="160"/>
      <c r="E172" s="161">
        <v>5.4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382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543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382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5" t="s">
        <v>1814</v>
      </c>
      <c r="D174" s="160"/>
      <c r="E174" s="161">
        <v>16.7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382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5"/>
      <c r="D175" s="246"/>
      <c r="E175" s="246"/>
      <c r="F175" s="246"/>
      <c r="G175" s="246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329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3">
        <v>29</v>
      </c>
      <c r="B176" s="174" t="s">
        <v>545</v>
      </c>
      <c r="C176" s="184" t="s">
        <v>546</v>
      </c>
      <c r="D176" s="175" t="s">
        <v>397</v>
      </c>
      <c r="E176" s="176">
        <v>37.799999999999997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1.111E-2</v>
      </c>
      <c r="O176" s="176">
        <f>ROUND(E176*N176,2)</f>
        <v>0.42</v>
      </c>
      <c r="P176" s="176">
        <v>0</v>
      </c>
      <c r="Q176" s="176">
        <f>ROUND(E176*P176,2)</f>
        <v>0</v>
      </c>
      <c r="R176" s="178" t="s">
        <v>398</v>
      </c>
      <c r="S176" s="178" t="s">
        <v>323</v>
      </c>
      <c r="T176" s="179" t="s">
        <v>399</v>
      </c>
      <c r="U176" s="158">
        <v>0.01</v>
      </c>
      <c r="V176" s="158">
        <f>ROUND(E176*U176,2)</f>
        <v>0.38</v>
      </c>
      <c r="W176" s="158"/>
      <c r="X176" s="158" t="s">
        <v>387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547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60" t="s">
        <v>548</v>
      </c>
      <c r="D177" s="261"/>
      <c r="E177" s="261"/>
      <c r="F177" s="261"/>
      <c r="G177" s="261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401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516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382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533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382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5" t="s">
        <v>1815</v>
      </c>
      <c r="D180" s="160"/>
      <c r="E180" s="161">
        <v>12.9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382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535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382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1816</v>
      </c>
      <c r="D182" s="160"/>
      <c r="E182" s="161">
        <v>8.6999999999999993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382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516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382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5" t="s">
        <v>537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382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1817</v>
      </c>
      <c r="D185" s="160"/>
      <c r="E185" s="161">
        <v>16.2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382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45"/>
      <c r="D186" s="246"/>
      <c r="E186" s="246"/>
      <c r="F186" s="246"/>
      <c r="G186" s="246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329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3">
        <v>30</v>
      </c>
      <c r="B187" s="174" t="s">
        <v>552</v>
      </c>
      <c r="C187" s="184" t="s">
        <v>553</v>
      </c>
      <c r="D187" s="175" t="s">
        <v>397</v>
      </c>
      <c r="E187" s="176">
        <v>37.799999999999997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21</v>
      </c>
      <c r="M187" s="178">
        <f>G187*(1+L187/100)</f>
        <v>0</v>
      </c>
      <c r="N187" s="176">
        <v>1.554E-2</v>
      </c>
      <c r="O187" s="176">
        <f>ROUND(E187*N187,2)</f>
        <v>0.59</v>
      </c>
      <c r="P187" s="176">
        <v>0</v>
      </c>
      <c r="Q187" s="176">
        <f>ROUND(E187*P187,2)</f>
        <v>0</v>
      </c>
      <c r="R187" s="178"/>
      <c r="S187" s="178" t="s">
        <v>344</v>
      </c>
      <c r="T187" s="179" t="s">
        <v>324</v>
      </c>
      <c r="U187" s="158">
        <v>0.24</v>
      </c>
      <c r="V187" s="158">
        <f>ROUND(E187*U187,2)</f>
        <v>9.07</v>
      </c>
      <c r="W187" s="158"/>
      <c r="X187" s="158" t="s">
        <v>387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388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51" t="s">
        <v>554</v>
      </c>
      <c r="D188" s="252"/>
      <c r="E188" s="252"/>
      <c r="F188" s="252"/>
      <c r="G188" s="252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328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5" t="s">
        <v>516</v>
      </c>
      <c r="D189" s="160"/>
      <c r="E189" s="161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382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533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382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1815</v>
      </c>
      <c r="D191" s="160"/>
      <c r="E191" s="161">
        <v>12.9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382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535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382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1816</v>
      </c>
      <c r="D193" s="160"/>
      <c r="E193" s="161">
        <v>8.6999999999999993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382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516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382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5" t="s">
        <v>537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382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5" t="s">
        <v>1817</v>
      </c>
      <c r="D196" s="160"/>
      <c r="E196" s="161">
        <v>16.2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382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45"/>
      <c r="D197" s="246"/>
      <c r="E197" s="246"/>
      <c r="F197" s="246"/>
      <c r="G197" s="246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329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3">
        <v>31</v>
      </c>
      <c r="B198" s="174" t="s">
        <v>555</v>
      </c>
      <c r="C198" s="184" t="s">
        <v>556</v>
      </c>
      <c r="D198" s="175" t="s">
        <v>462</v>
      </c>
      <c r="E198" s="176">
        <v>86.656000000000006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7.2000000000000005E-4</v>
      </c>
      <c r="O198" s="176">
        <f>ROUND(E198*N198,2)</f>
        <v>0.06</v>
      </c>
      <c r="P198" s="176">
        <v>0</v>
      </c>
      <c r="Q198" s="176">
        <f>ROUND(E198*P198,2)</f>
        <v>0</v>
      </c>
      <c r="R198" s="178"/>
      <c r="S198" s="178" t="s">
        <v>344</v>
      </c>
      <c r="T198" s="179" t="s">
        <v>324</v>
      </c>
      <c r="U198" s="158">
        <v>0.27</v>
      </c>
      <c r="V198" s="158">
        <f>ROUND(E198*U198,2)</f>
        <v>23.4</v>
      </c>
      <c r="W198" s="158"/>
      <c r="X198" s="158" t="s">
        <v>387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388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1800</v>
      </c>
      <c r="D199" s="160"/>
      <c r="E199" s="161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382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5" t="s">
        <v>1818</v>
      </c>
      <c r="D200" s="160"/>
      <c r="E200" s="161">
        <v>19.751249999999999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382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5" t="s">
        <v>483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382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1803</v>
      </c>
      <c r="D202" s="160"/>
      <c r="E202" s="161">
        <v>66.904750000000007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382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45"/>
      <c r="D203" s="246"/>
      <c r="E203" s="246"/>
      <c r="F203" s="246"/>
      <c r="G203" s="246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329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x14ac:dyDescent="0.2">
      <c r="A204" s="163" t="s">
        <v>318</v>
      </c>
      <c r="B204" s="164" t="s">
        <v>151</v>
      </c>
      <c r="C204" s="183" t="s">
        <v>152</v>
      </c>
      <c r="D204" s="165"/>
      <c r="E204" s="166"/>
      <c r="F204" s="167"/>
      <c r="G204" s="167">
        <f>SUMIF(AG205:AG208,"&lt;&gt;NOR",G205:G208)</f>
        <v>0</v>
      </c>
      <c r="H204" s="167"/>
      <c r="I204" s="167">
        <f>SUM(I205:I208)</f>
        <v>0</v>
      </c>
      <c r="J204" s="167"/>
      <c r="K204" s="167">
        <f>SUM(K205:K208)</f>
        <v>0</v>
      </c>
      <c r="L204" s="167"/>
      <c r="M204" s="167">
        <f>SUM(M205:M208)</f>
        <v>0</v>
      </c>
      <c r="N204" s="166"/>
      <c r="O204" s="166">
        <f>SUM(O205:O208)</f>
        <v>0.06</v>
      </c>
      <c r="P204" s="166"/>
      <c r="Q204" s="166">
        <f>SUM(Q205:Q208)</f>
        <v>0</v>
      </c>
      <c r="R204" s="167"/>
      <c r="S204" s="167"/>
      <c r="T204" s="168"/>
      <c r="U204" s="162"/>
      <c r="V204" s="162">
        <f>SUM(V205:V208)</f>
        <v>7.62</v>
      </c>
      <c r="W204" s="162"/>
      <c r="X204" s="162"/>
      <c r="AG204" t="s">
        <v>319</v>
      </c>
    </row>
    <row r="205" spans="1:60" outlineLevel="1" x14ac:dyDescent="0.2">
      <c r="A205" s="173">
        <v>32</v>
      </c>
      <c r="B205" s="174" t="s">
        <v>558</v>
      </c>
      <c r="C205" s="184" t="s">
        <v>559</v>
      </c>
      <c r="D205" s="175" t="s">
        <v>397</v>
      </c>
      <c r="E205" s="176">
        <v>35.6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1.58E-3</v>
      </c>
      <c r="O205" s="176">
        <f>ROUND(E205*N205,2)</f>
        <v>0.06</v>
      </c>
      <c r="P205" s="176">
        <v>0</v>
      </c>
      <c r="Q205" s="176">
        <f>ROUND(E205*P205,2)</f>
        <v>0</v>
      </c>
      <c r="R205" s="178" t="s">
        <v>560</v>
      </c>
      <c r="S205" s="178" t="s">
        <v>323</v>
      </c>
      <c r="T205" s="179" t="s">
        <v>399</v>
      </c>
      <c r="U205" s="158">
        <v>0.214</v>
      </c>
      <c r="V205" s="158">
        <f>ROUND(E205*U205,2)</f>
        <v>7.62</v>
      </c>
      <c r="W205" s="158"/>
      <c r="X205" s="158" t="s">
        <v>387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388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561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382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1819</v>
      </c>
      <c r="D207" s="160"/>
      <c r="E207" s="161">
        <v>35.6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382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45"/>
      <c r="D208" s="246"/>
      <c r="E208" s="246"/>
      <c r="F208" s="246"/>
      <c r="G208" s="246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329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x14ac:dyDescent="0.2">
      <c r="A209" s="163" t="s">
        <v>318</v>
      </c>
      <c r="B209" s="164" t="s">
        <v>153</v>
      </c>
      <c r="C209" s="183" t="s">
        <v>154</v>
      </c>
      <c r="D209" s="165"/>
      <c r="E209" s="166"/>
      <c r="F209" s="167"/>
      <c r="G209" s="167">
        <f>SUMIF(AG210:AG242,"&lt;&gt;NOR",G210:G242)</f>
        <v>0</v>
      </c>
      <c r="H209" s="167"/>
      <c r="I209" s="167">
        <f>SUM(I210:I242)</f>
        <v>0</v>
      </c>
      <c r="J209" s="167"/>
      <c r="K209" s="167">
        <f>SUM(K210:K242)</f>
        <v>0</v>
      </c>
      <c r="L209" s="167"/>
      <c r="M209" s="167">
        <f>SUM(M210:M242)</f>
        <v>0</v>
      </c>
      <c r="N209" s="166"/>
      <c r="O209" s="166">
        <f>SUM(O210:O242)</f>
        <v>0</v>
      </c>
      <c r="P209" s="166"/>
      <c r="Q209" s="166">
        <f>SUM(Q210:Q242)</f>
        <v>0</v>
      </c>
      <c r="R209" s="167"/>
      <c r="S209" s="167"/>
      <c r="T209" s="168"/>
      <c r="U209" s="162"/>
      <c r="V209" s="162">
        <f>SUM(V210:V242)</f>
        <v>11.059999999999999</v>
      </c>
      <c r="W209" s="162"/>
      <c r="X209" s="162"/>
      <c r="AG209" t="s">
        <v>319</v>
      </c>
    </row>
    <row r="210" spans="1:60" ht="56.25" outlineLevel="1" x14ac:dyDescent="0.2">
      <c r="A210" s="173">
        <v>33</v>
      </c>
      <c r="B210" s="174" t="s">
        <v>563</v>
      </c>
      <c r="C210" s="184" t="s">
        <v>564</v>
      </c>
      <c r="D210" s="175" t="s">
        <v>397</v>
      </c>
      <c r="E210" s="176">
        <v>35.6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21</v>
      </c>
      <c r="M210" s="178">
        <f>G210*(1+L210/100)</f>
        <v>0</v>
      </c>
      <c r="N210" s="176">
        <v>4.0000000000000003E-5</v>
      </c>
      <c r="O210" s="176">
        <f>ROUND(E210*N210,2)</f>
        <v>0</v>
      </c>
      <c r="P210" s="176">
        <v>0</v>
      </c>
      <c r="Q210" s="176">
        <f>ROUND(E210*P210,2)</f>
        <v>0</v>
      </c>
      <c r="R210" s="178" t="s">
        <v>398</v>
      </c>
      <c r="S210" s="178" t="s">
        <v>323</v>
      </c>
      <c r="T210" s="179" t="s">
        <v>399</v>
      </c>
      <c r="U210" s="158">
        <v>0.31</v>
      </c>
      <c r="V210" s="158">
        <f>ROUND(E210*U210,2)</f>
        <v>11.04</v>
      </c>
      <c r="W210" s="158"/>
      <c r="X210" s="158" t="s">
        <v>387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388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1773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382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5" t="s">
        <v>533</v>
      </c>
      <c r="D212" s="160"/>
      <c r="E212" s="161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382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5" t="s">
        <v>1820</v>
      </c>
      <c r="D213" s="160"/>
      <c r="E213" s="161">
        <v>4.3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382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541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382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1813</v>
      </c>
      <c r="D215" s="160"/>
      <c r="E215" s="161">
        <v>6.3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382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535</v>
      </c>
      <c r="D216" s="160"/>
      <c r="E216" s="161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382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5" t="s">
        <v>1783</v>
      </c>
      <c r="D217" s="160"/>
      <c r="E217" s="161">
        <v>2.9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382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537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382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1812</v>
      </c>
      <c r="D219" s="160"/>
      <c r="E219" s="161">
        <v>5.4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382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543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382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5" t="s">
        <v>1814</v>
      </c>
      <c r="D221" s="160"/>
      <c r="E221" s="161">
        <v>16.7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382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45"/>
      <c r="D222" s="246"/>
      <c r="E222" s="246"/>
      <c r="F222" s="246"/>
      <c r="G222" s="246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329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3">
        <v>34</v>
      </c>
      <c r="B223" s="174" t="s">
        <v>572</v>
      </c>
      <c r="C223" s="184" t="s">
        <v>573</v>
      </c>
      <c r="D223" s="175" t="s">
        <v>397</v>
      </c>
      <c r="E223" s="176">
        <v>30</v>
      </c>
      <c r="F223" s="177"/>
      <c r="G223" s="178">
        <f>ROUND(E223*F223,2)</f>
        <v>0</v>
      </c>
      <c r="H223" s="177"/>
      <c r="I223" s="178">
        <f>ROUND(E223*H223,2)</f>
        <v>0</v>
      </c>
      <c r="J223" s="177"/>
      <c r="K223" s="178">
        <f>ROUND(E223*J223,2)</f>
        <v>0</v>
      </c>
      <c r="L223" s="178">
        <v>21</v>
      </c>
      <c r="M223" s="178">
        <f>G223*(1+L223/100)</f>
        <v>0</v>
      </c>
      <c r="N223" s="176">
        <v>0</v>
      </c>
      <c r="O223" s="176">
        <f>ROUND(E223*N223,2)</f>
        <v>0</v>
      </c>
      <c r="P223" s="176">
        <v>0</v>
      </c>
      <c r="Q223" s="176">
        <f>ROUND(E223*P223,2)</f>
        <v>0</v>
      </c>
      <c r="R223" s="178"/>
      <c r="S223" s="178" t="s">
        <v>344</v>
      </c>
      <c r="T223" s="179" t="s">
        <v>324</v>
      </c>
      <c r="U223" s="158">
        <v>0</v>
      </c>
      <c r="V223" s="158">
        <f>ROUND(E223*U223,2)</f>
        <v>0</v>
      </c>
      <c r="W223" s="158"/>
      <c r="X223" s="158" t="s">
        <v>387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388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5" t="s">
        <v>1800</v>
      </c>
      <c r="D224" s="160"/>
      <c r="E224" s="161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382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5" t="s">
        <v>243</v>
      </c>
      <c r="D225" s="160"/>
      <c r="E225" s="161">
        <v>30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382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45"/>
      <c r="D226" s="246"/>
      <c r="E226" s="246"/>
      <c r="F226" s="246"/>
      <c r="G226" s="246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329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35</v>
      </c>
      <c r="B227" s="174" t="s">
        <v>575</v>
      </c>
      <c r="C227" s="184" t="s">
        <v>576</v>
      </c>
      <c r="D227" s="175" t="s">
        <v>577</v>
      </c>
      <c r="E227" s="176">
        <v>1</v>
      </c>
      <c r="F227" s="177"/>
      <c r="G227" s="178">
        <f>ROUND(E227*F227,2)</f>
        <v>0</v>
      </c>
      <c r="H227" s="177"/>
      <c r="I227" s="178">
        <f>ROUND(E227*H227,2)</f>
        <v>0</v>
      </c>
      <c r="J227" s="177"/>
      <c r="K227" s="178">
        <f>ROUND(E227*J227,2)</f>
        <v>0</v>
      </c>
      <c r="L227" s="178">
        <v>21</v>
      </c>
      <c r="M227" s="178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8"/>
      <c r="S227" s="178" t="s">
        <v>344</v>
      </c>
      <c r="T227" s="179" t="s">
        <v>324</v>
      </c>
      <c r="U227" s="158">
        <v>0.02</v>
      </c>
      <c r="V227" s="158">
        <f>ROUND(E227*U227,2)</f>
        <v>0.02</v>
      </c>
      <c r="W227" s="158"/>
      <c r="X227" s="158" t="s">
        <v>387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388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5" t="s">
        <v>1800</v>
      </c>
      <c r="D228" s="160"/>
      <c r="E228" s="161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382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5" t="s">
        <v>219</v>
      </c>
      <c r="D229" s="160"/>
      <c r="E229" s="161">
        <v>1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382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45"/>
      <c r="D230" s="246"/>
      <c r="E230" s="246"/>
      <c r="F230" s="246"/>
      <c r="G230" s="246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329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3">
        <v>36</v>
      </c>
      <c r="B231" s="174" t="s">
        <v>578</v>
      </c>
      <c r="C231" s="184" t="s">
        <v>579</v>
      </c>
      <c r="D231" s="175" t="s">
        <v>397</v>
      </c>
      <c r="E231" s="176">
        <v>71.2</v>
      </c>
      <c r="F231" s="177"/>
      <c r="G231" s="178">
        <f>ROUND(E231*F231,2)</f>
        <v>0</v>
      </c>
      <c r="H231" s="177"/>
      <c r="I231" s="178">
        <f>ROUND(E231*H231,2)</f>
        <v>0</v>
      </c>
      <c r="J231" s="177"/>
      <c r="K231" s="178">
        <f>ROUND(E231*J231,2)</f>
        <v>0</v>
      </c>
      <c r="L231" s="178">
        <v>21</v>
      </c>
      <c r="M231" s="178">
        <f>G231*(1+L231/100)</f>
        <v>0</v>
      </c>
      <c r="N231" s="176">
        <v>0</v>
      </c>
      <c r="O231" s="176">
        <f>ROUND(E231*N231,2)</f>
        <v>0</v>
      </c>
      <c r="P231" s="176">
        <v>0</v>
      </c>
      <c r="Q231" s="176">
        <f>ROUND(E231*P231,2)</f>
        <v>0</v>
      </c>
      <c r="R231" s="178"/>
      <c r="S231" s="178" t="s">
        <v>344</v>
      </c>
      <c r="T231" s="179" t="s">
        <v>324</v>
      </c>
      <c r="U231" s="158">
        <v>0</v>
      </c>
      <c r="V231" s="158">
        <f>ROUND(E231*U231,2)</f>
        <v>0</v>
      </c>
      <c r="W231" s="158"/>
      <c r="X231" s="158" t="s">
        <v>387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388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561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382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5" t="s">
        <v>1821</v>
      </c>
      <c r="D233" s="160"/>
      <c r="E233" s="161">
        <v>71.2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382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45"/>
      <c r="D234" s="246"/>
      <c r="E234" s="246"/>
      <c r="F234" s="246"/>
      <c r="G234" s="246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329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3">
        <v>37</v>
      </c>
      <c r="B235" s="174" t="s">
        <v>581</v>
      </c>
      <c r="C235" s="184" t="s">
        <v>582</v>
      </c>
      <c r="D235" s="175" t="s">
        <v>397</v>
      </c>
      <c r="E235" s="176">
        <v>17.8</v>
      </c>
      <c r="F235" s="177"/>
      <c r="G235" s="178">
        <f>ROUND(E235*F235,2)</f>
        <v>0</v>
      </c>
      <c r="H235" s="177"/>
      <c r="I235" s="178">
        <f>ROUND(E235*H235,2)</f>
        <v>0</v>
      </c>
      <c r="J235" s="177"/>
      <c r="K235" s="178">
        <f>ROUND(E235*J235,2)</f>
        <v>0</v>
      </c>
      <c r="L235" s="178">
        <v>21</v>
      </c>
      <c r="M235" s="178">
        <f>G235*(1+L235/100)</f>
        <v>0</v>
      </c>
      <c r="N235" s="176">
        <v>0</v>
      </c>
      <c r="O235" s="176">
        <f>ROUND(E235*N235,2)</f>
        <v>0</v>
      </c>
      <c r="P235" s="176">
        <v>0</v>
      </c>
      <c r="Q235" s="176">
        <f>ROUND(E235*P235,2)</f>
        <v>0</v>
      </c>
      <c r="R235" s="178"/>
      <c r="S235" s="178" t="s">
        <v>344</v>
      </c>
      <c r="T235" s="179" t="s">
        <v>324</v>
      </c>
      <c r="U235" s="158">
        <v>0</v>
      </c>
      <c r="V235" s="158">
        <f>ROUND(E235*U235,2)</f>
        <v>0</v>
      </c>
      <c r="W235" s="158"/>
      <c r="X235" s="158" t="s">
        <v>387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388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561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382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5" t="s">
        <v>1822</v>
      </c>
      <c r="D237" s="160"/>
      <c r="E237" s="161">
        <v>17.8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382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45"/>
      <c r="D238" s="246"/>
      <c r="E238" s="246"/>
      <c r="F238" s="246"/>
      <c r="G238" s="246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329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3">
        <v>38</v>
      </c>
      <c r="B239" s="174" t="s">
        <v>584</v>
      </c>
      <c r="C239" s="184" t="s">
        <v>585</v>
      </c>
      <c r="D239" s="175" t="s">
        <v>338</v>
      </c>
      <c r="E239" s="176">
        <v>10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8"/>
      <c r="S239" s="178" t="s">
        <v>344</v>
      </c>
      <c r="T239" s="179" t="s">
        <v>324</v>
      </c>
      <c r="U239" s="158">
        <v>0</v>
      </c>
      <c r="V239" s="158">
        <f>ROUND(E239*U239,2)</f>
        <v>0</v>
      </c>
      <c r="W239" s="158"/>
      <c r="X239" s="158" t="s">
        <v>586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587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49"/>
      <c r="D240" s="250"/>
      <c r="E240" s="250"/>
      <c r="F240" s="250"/>
      <c r="G240" s="250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329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3">
        <v>39</v>
      </c>
      <c r="B241" s="174" t="s">
        <v>588</v>
      </c>
      <c r="C241" s="184" t="s">
        <v>589</v>
      </c>
      <c r="D241" s="175" t="s">
        <v>590</v>
      </c>
      <c r="E241" s="176">
        <v>1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21</v>
      </c>
      <c r="M241" s="178">
        <f>G241*(1+L241/100)</f>
        <v>0</v>
      </c>
      <c r="N241" s="176">
        <v>0</v>
      </c>
      <c r="O241" s="176">
        <f>ROUND(E241*N241,2)</f>
        <v>0</v>
      </c>
      <c r="P241" s="176">
        <v>0</v>
      </c>
      <c r="Q241" s="176">
        <f>ROUND(E241*P241,2)</f>
        <v>0</v>
      </c>
      <c r="R241" s="178"/>
      <c r="S241" s="178" t="s">
        <v>344</v>
      </c>
      <c r="T241" s="179" t="s">
        <v>324</v>
      </c>
      <c r="U241" s="158">
        <v>0</v>
      </c>
      <c r="V241" s="158">
        <f>ROUND(E241*U241,2)</f>
        <v>0</v>
      </c>
      <c r="W241" s="158"/>
      <c r="X241" s="158" t="s">
        <v>586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587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49"/>
      <c r="D242" s="250"/>
      <c r="E242" s="250"/>
      <c r="F242" s="250"/>
      <c r="G242" s="250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329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x14ac:dyDescent="0.2">
      <c r="A243" s="163" t="s">
        <v>318</v>
      </c>
      <c r="B243" s="164" t="s">
        <v>155</v>
      </c>
      <c r="C243" s="183" t="s">
        <v>156</v>
      </c>
      <c r="D243" s="165"/>
      <c r="E243" s="166"/>
      <c r="F243" s="167"/>
      <c r="G243" s="167">
        <f>SUMIF(AG244:AG304,"&lt;&gt;NOR",G244:G304)</f>
        <v>0</v>
      </c>
      <c r="H243" s="167"/>
      <c r="I243" s="167">
        <f>SUM(I244:I304)</f>
        <v>0</v>
      </c>
      <c r="J243" s="167"/>
      <c r="K243" s="167">
        <f>SUM(K244:K304)</f>
        <v>0</v>
      </c>
      <c r="L243" s="167"/>
      <c r="M243" s="167">
        <f>SUM(M244:M304)</f>
        <v>0</v>
      </c>
      <c r="N243" s="166"/>
      <c r="O243" s="166">
        <f>SUM(O244:O304)</f>
        <v>9.9999999999999992E-2</v>
      </c>
      <c r="P243" s="166"/>
      <c r="Q243" s="166">
        <f>SUM(Q244:Q304)</f>
        <v>0.06</v>
      </c>
      <c r="R243" s="167"/>
      <c r="S243" s="167"/>
      <c r="T243" s="168"/>
      <c r="U243" s="162"/>
      <c r="V243" s="162">
        <f>SUM(V244:V304)</f>
        <v>35.840000000000003</v>
      </c>
      <c r="W243" s="162"/>
      <c r="X243" s="162"/>
      <c r="AG243" t="s">
        <v>319</v>
      </c>
    </row>
    <row r="244" spans="1:60" outlineLevel="1" x14ac:dyDescent="0.2">
      <c r="A244" s="173">
        <v>40</v>
      </c>
      <c r="B244" s="174" t="s">
        <v>591</v>
      </c>
      <c r="C244" s="184" t="s">
        <v>592</v>
      </c>
      <c r="D244" s="175" t="s">
        <v>397</v>
      </c>
      <c r="E244" s="176">
        <v>0.125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0.24104999999999999</v>
      </c>
      <c r="O244" s="176">
        <f>ROUND(E244*N244,2)</f>
        <v>0.03</v>
      </c>
      <c r="P244" s="176">
        <v>0</v>
      </c>
      <c r="Q244" s="176">
        <f>ROUND(E244*P244,2)</f>
        <v>0</v>
      </c>
      <c r="R244" s="178" t="s">
        <v>398</v>
      </c>
      <c r="S244" s="178" t="s">
        <v>323</v>
      </c>
      <c r="T244" s="179" t="s">
        <v>399</v>
      </c>
      <c r="U244" s="158">
        <v>1.1499999999999999</v>
      </c>
      <c r="V244" s="158">
        <f>ROUND(E244*U244,2)</f>
        <v>0.14000000000000001</v>
      </c>
      <c r="W244" s="158"/>
      <c r="X244" s="158" t="s">
        <v>387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388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60" t="s">
        <v>593</v>
      </c>
      <c r="D245" s="261"/>
      <c r="E245" s="261"/>
      <c r="F245" s="261"/>
      <c r="G245" s="261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401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5" t="s">
        <v>594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382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5" t="s">
        <v>1823</v>
      </c>
      <c r="D247" s="160"/>
      <c r="E247" s="161">
        <v>0.125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382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45"/>
      <c r="D248" s="246"/>
      <c r="E248" s="246"/>
      <c r="F248" s="246"/>
      <c r="G248" s="246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329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73">
        <v>41</v>
      </c>
      <c r="B249" s="174" t="s">
        <v>596</v>
      </c>
      <c r="C249" s="184" t="s">
        <v>597</v>
      </c>
      <c r="D249" s="175" t="s">
        <v>411</v>
      </c>
      <c r="E249" s="176">
        <v>1</v>
      </c>
      <c r="F249" s="177"/>
      <c r="G249" s="178">
        <f>ROUND(E249*F249,2)</f>
        <v>0</v>
      </c>
      <c r="H249" s="177"/>
      <c r="I249" s="178">
        <f>ROUND(E249*H249,2)</f>
        <v>0</v>
      </c>
      <c r="J249" s="177"/>
      <c r="K249" s="178">
        <f>ROUND(E249*J249,2)</f>
        <v>0</v>
      </c>
      <c r="L249" s="178">
        <v>21</v>
      </c>
      <c r="M249" s="178">
        <f>G249*(1+L249/100)</f>
        <v>0</v>
      </c>
      <c r="N249" s="176">
        <v>5.0200000000000002E-2</v>
      </c>
      <c r="O249" s="176">
        <f>ROUND(E249*N249,2)</f>
        <v>0.05</v>
      </c>
      <c r="P249" s="176">
        <v>0</v>
      </c>
      <c r="Q249" s="176">
        <f>ROUND(E249*P249,2)</f>
        <v>0</v>
      </c>
      <c r="R249" s="178" t="s">
        <v>467</v>
      </c>
      <c r="S249" s="178" t="s">
        <v>323</v>
      </c>
      <c r="T249" s="179" t="s">
        <v>399</v>
      </c>
      <c r="U249" s="158">
        <v>0.77</v>
      </c>
      <c r="V249" s="158">
        <f>ROUND(E249*U249,2)</f>
        <v>0.77</v>
      </c>
      <c r="W249" s="158"/>
      <c r="X249" s="158" t="s">
        <v>387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388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60" t="s">
        <v>598</v>
      </c>
      <c r="D250" s="261"/>
      <c r="E250" s="261"/>
      <c r="F250" s="261"/>
      <c r="G250" s="261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401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5" t="s">
        <v>599</v>
      </c>
      <c r="D251" s="160"/>
      <c r="E251" s="161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382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5" t="s">
        <v>219</v>
      </c>
      <c r="D252" s="160"/>
      <c r="E252" s="161">
        <v>1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382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45"/>
      <c r="D253" s="246"/>
      <c r="E253" s="246"/>
      <c r="F253" s="246"/>
      <c r="G253" s="246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329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3">
        <v>42</v>
      </c>
      <c r="B254" s="174" t="s">
        <v>600</v>
      </c>
      <c r="C254" s="184" t="s">
        <v>601</v>
      </c>
      <c r="D254" s="175" t="s">
        <v>391</v>
      </c>
      <c r="E254" s="176">
        <v>3.47E-3</v>
      </c>
      <c r="F254" s="177"/>
      <c r="G254" s="178">
        <f>ROUND(E254*F254,2)</f>
        <v>0</v>
      </c>
      <c r="H254" s="177"/>
      <c r="I254" s="178">
        <f>ROUND(E254*H254,2)</f>
        <v>0</v>
      </c>
      <c r="J254" s="177"/>
      <c r="K254" s="178">
        <f>ROUND(E254*J254,2)</f>
        <v>0</v>
      </c>
      <c r="L254" s="178">
        <v>21</v>
      </c>
      <c r="M254" s="178">
        <f>G254*(1+L254/100)</f>
        <v>0</v>
      </c>
      <c r="N254" s="176">
        <v>2.59206</v>
      </c>
      <c r="O254" s="176">
        <f>ROUND(E254*N254,2)</f>
        <v>0.01</v>
      </c>
      <c r="P254" s="176">
        <v>0</v>
      </c>
      <c r="Q254" s="176">
        <f>ROUND(E254*P254,2)</f>
        <v>0</v>
      </c>
      <c r="R254" s="178" t="s">
        <v>602</v>
      </c>
      <c r="S254" s="178" t="s">
        <v>323</v>
      </c>
      <c r="T254" s="179" t="s">
        <v>399</v>
      </c>
      <c r="U254" s="158">
        <v>5.33</v>
      </c>
      <c r="V254" s="158">
        <f>ROUND(E254*U254,2)</f>
        <v>0.02</v>
      </c>
      <c r="W254" s="158"/>
      <c r="X254" s="158" t="s">
        <v>387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388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60" t="s">
        <v>603</v>
      </c>
      <c r="D255" s="261"/>
      <c r="E255" s="261"/>
      <c r="F255" s="261"/>
      <c r="G255" s="261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401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5" t="s">
        <v>604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382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5" t="s">
        <v>1824</v>
      </c>
      <c r="D257" s="160"/>
      <c r="E257" s="161">
        <v>3.47E-3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382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5"/>
      <c r="D258" s="246"/>
      <c r="E258" s="246"/>
      <c r="F258" s="246"/>
      <c r="G258" s="246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329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3">
        <v>43</v>
      </c>
      <c r="B259" s="174" t="s">
        <v>606</v>
      </c>
      <c r="C259" s="184" t="s">
        <v>607</v>
      </c>
      <c r="D259" s="175" t="s">
        <v>476</v>
      </c>
      <c r="E259" s="176">
        <v>2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0</v>
      </c>
      <c r="O259" s="176">
        <f>ROUND(E259*N259,2)</f>
        <v>0</v>
      </c>
      <c r="P259" s="176">
        <v>1.256E-2</v>
      </c>
      <c r="Q259" s="176">
        <f>ROUND(E259*P259,2)</f>
        <v>0.03</v>
      </c>
      <c r="R259" s="178" t="s">
        <v>608</v>
      </c>
      <c r="S259" s="178" t="s">
        <v>323</v>
      </c>
      <c r="T259" s="179" t="s">
        <v>399</v>
      </c>
      <c r="U259" s="158">
        <v>2.7</v>
      </c>
      <c r="V259" s="158">
        <f>ROUND(E259*U259,2)</f>
        <v>5.4</v>
      </c>
      <c r="W259" s="158"/>
      <c r="X259" s="158" t="s">
        <v>387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388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5" t="s">
        <v>604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382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5" t="s">
        <v>232</v>
      </c>
      <c r="D261" s="160"/>
      <c r="E261" s="161">
        <v>2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382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45"/>
      <c r="D262" s="246"/>
      <c r="E262" s="246"/>
      <c r="F262" s="246"/>
      <c r="G262" s="246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329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1" x14ac:dyDescent="0.2">
      <c r="A263" s="173">
        <v>44</v>
      </c>
      <c r="B263" s="174" t="s">
        <v>609</v>
      </c>
      <c r="C263" s="184" t="s">
        <v>610</v>
      </c>
      <c r="D263" s="175" t="s">
        <v>476</v>
      </c>
      <c r="E263" s="176">
        <v>2</v>
      </c>
      <c r="F263" s="177"/>
      <c r="G263" s="178">
        <f>ROUND(E263*F263,2)</f>
        <v>0</v>
      </c>
      <c r="H263" s="177"/>
      <c r="I263" s="178">
        <f>ROUND(E263*H263,2)</f>
        <v>0</v>
      </c>
      <c r="J263" s="177"/>
      <c r="K263" s="178">
        <f>ROUND(E263*J263,2)</f>
        <v>0</v>
      </c>
      <c r="L263" s="178">
        <v>21</v>
      </c>
      <c r="M263" s="178">
        <f>G263*(1+L263/100)</f>
        <v>0</v>
      </c>
      <c r="N263" s="176">
        <v>2.2499999999999998E-3</v>
      </c>
      <c r="O263" s="176">
        <f>ROUND(E263*N263,2)</f>
        <v>0</v>
      </c>
      <c r="P263" s="176">
        <v>0</v>
      </c>
      <c r="Q263" s="176">
        <f>ROUND(E263*P263,2)</f>
        <v>0</v>
      </c>
      <c r="R263" s="178" t="s">
        <v>608</v>
      </c>
      <c r="S263" s="178" t="s">
        <v>323</v>
      </c>
      <c r="T263" s="179" t="s">
        <v>399</v>
      </c>
      <c r="U263" s="158">
        <v>1.79</v>
      </c>
      <c r="V263" s="158">
        <f>ROUND(E263*U263,2)</f>
        <v>3.58</v>
      </c>
      <c r="W263" s="158"/>
      <c r="X263" s="158" t="s">
        <v>387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388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5" t="s">
        <v>604</v>
      </c>
      <c r="D264" s="160"/>
      <c r="E264" s="161"/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382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5" t="s">
        <v>232</v>
      </c>
      <c r="D265" s="160"/>
      <c r="E265" s="161">
        <v>2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382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45"/>
      <c r="D266" s="246"/>
      <c r="E266" s="246"/>
      <c r="F266" s="246"/>
      <c r="G266" s="246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329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2.5" outlineLevel="1" x14ac:dyDescent="0.2">
      <c r="A267" s="173">
        <v>45</v>
      </c>
      <c r="B267" s="174" t="s">
        <v>611</v>
      </c>
      <c r="C267" s="184" t="s">
        <v>612</v>
      </c>
      <c r="D267" s="175" t="s">
        <v>397</v>
      </c>
      <c r="E267" s="176">
        <v>5</v>
      </c>
      <c r="F267" s="177"/>
      <c r="G267" s="178">
        <f>ROUND(E267*F267,2)</f>
        <v>0</v>
      </c>
      <c r="H267" s="177"/>
      <c r="I267" s="178">
        <f>ROUND(E267*H267,2)</f>
        <v>0</v>
      </c>
      <c r="J267" s="177"/>
      <c r="K267" s="178">
        <f>ROUND(E267*J267,2)</f>
        <v>0</v>
      </c>
      <c r="L267" s="178">
        <v>21</v>
      </c>
      <c r="M267" s="178">
        <f>G267*(1+L267/100)</f>
        <v>0</v>
      </c>
      <c r="N267" s="176">
        <v>6.0000000000000002E-5</v>
      </c>
      <c r="O267" s="176">
        <f>ROUND(E267*N267,2)</f>
        <v>0</v>
      </c>
      <c r="P267" s="176">
        <v>0</v>
      </c>
      <c r="Q267" s="176">
        <f>ROUND(E267*P267,2)</f>
        <v>0</v>
      </c>
      <c r="R267" s="178"/>
      <c r="S267" s="178" t="s">
        <v>344</v>
      </c>
      <c r="T267" s="179" t="s">
        <v>324</v>
      </c>
      <c r="U267" s="158">
        <v>0.87</v>
      </c>
      <c r="V267" s="158">
        <f>ROUND(E267*U267,2)</f>
        <v>4.3499999999999996</v>
      </c>
      <c r="W267" s="158"/>
      <c r="X267" s="158" t="s">
        <v>387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547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5" t="s">
        <v>613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382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5" t="s">
        <v>265</v>
      </c>
      <c r="D269" s="160"/>
      <c r="E269" s="161">
        <v>5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382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45"/>
      <c r="D270" s="246"/>
      <c r="E270" s="246"/>
      <c r="F270" s="246"/>
      <c r="G270" s="246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329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3">
        <v>46</v>
      </c>
      <c r="B271" s="174" t="s">
        <v>615</v>
      </c>
      <c r="C271" s="184" t="s">
        <v>616</v>
      </c>
      <c r="D271" s="175" t="s">
        <v>577</v>
      </c>
      <c r="E271" s="176">
        <v>2</v>
      </c>
      <c r="F271" s="177"/>
      <c r="G271" s="178">
        <f>ROUND(E271*F271,2)</f>
        <v>0</v>
      </c>
      <c r="H271" s="177"/>
      <c r="I271" s="178">
        <f>ROUND(E271*H271,2)</f>
        <v>0</v>
      </c>
      <c r="J271" s="177"/>
      <c r="K271" s="178">
        <f>ROUND(E271*J271,2)</f>
        <v>0</v>
      </c>
      <c r="L271" s="178">
        <v>21</v>
      </c>
      <c r="M271" s="178">
        <f>G271*(1+L271/100)</f>
        <v>0</v>
      </c>
      <c r="N271" s="176">
        <v>6.5300000000000002E-3</v>
      </c>
      <c r="O271" s="176">
        <f>ROUND(E271*N271,2)</f>
        <v>0.01</v>
      </c>
      <c r="P271" s="176">
        <v>0</v>
      </c>
      <c r="Q271" s="176">
        <f>ROUND(E271*P271,2)</f>
        <v>0</v>
      </c>
      <c r="R271" s="178"/>
      <c r="S271" s="178" t="s">
        <v>344</v>
      </c>
      <c r="T271" s="179" t="s">
        <v>324</v>
      </c>
      <c r="U271" s="158">
        <v>1.67</v>
      </c>
      <c r="V271" s="158">
        <f>ROUND(E271*U271,2)</f>
        <v>3.34</v>
      </c>
      <c r="W271" s="158"/>
      <c r="X271" s="158" t="s">
        <v>387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388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5" t="s">
        <v>617</v>
      </c>
      <c r="D272" s="160"/>
      <c r="E272" s="161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382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5" t="s">
        <v>232</v>
      </c>
      <c r="D273" s="160"/>
      <c r="E273" s="161">
        <v>2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382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45"/>
      <c r="D274" s="246"/>
      <c r="E274" s="246"/>
      <c r="F274" s="246"/>
      <c r="G274" s="246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329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1" x14ac:dyDescent="0.2">
      <c r="A275" s="173">
        <v>47</v>
      </c>
      <c r="B275" s="174" t="s">
        <v>1825</v>
      </c>
      <c r="C275" s="184" t="s">
        <v>1826</v>
      </c>
      <c r="D275" s="175" t="s">
        <v>577</v>
      </c>
      <c r="E275" s="176">
        <v>1</v>
      </c>
      <c r="F275" s="177"/>
      <c r="G275" s="178">
        <f>ROUND(E275*F275,2)</f>
        <v>0</v>
      </c>
      <c r="H275" s="177"/>
      <c r="I275" s="178">
        <f>ROUND(E275*H275,2)</f>
        <v>0</v>
      </c>
      <c r="J275" s="177"/>
      <c r="K275" s="178">
        <f>ROUND(E275*J275,2)</f>
        <v>0</v>
      </c>
      <c r="L275" s="178">
        <v>21</v>
      </c>
      <c r="M275" s="178">
        <f>G275*(1+L275/100)</f>
        <v>0</v>
      </c>
      <c r="N275" s="176">
        <v>6.0000000000000002E-5</v>
      </c>
      <c r="O275" s="176">
        <f>ROUND(E275*N275,2)</f>
        <v>0</v>
      </c>
      <c r="P275" s="176">
        <v>0</v>
      </c>
      <c r="Q275" s="176">
        <f>ROUND(E275*P275,2)</f>
        <v>0</v>
      </c>
      <c r="R275" s="178"/>
      <c r="S275" s="178" t="s">
        <v>344</v>
      </c>
      <c r="T275" s="179" t="s">
        <v>324</v>
      </c>
      <c r="U275" s="158">
        <v>0.87</v>
      </c>
      <c r="V275" s="158">
        <f>ROUND(E275*U275,2)</f>
        <v>0.87</v>
      </c>
      <c r="W275" s="158"/>
      <c r="X275" s="158" t="s">
        <v>387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547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5" t="s">
        <v>1773</v>
      </c>
      <c r="D276" s="160"/>
      <c r="E276" s="161"/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382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5" t="s">
        <v>219</v>
      </c>
      <c r="D277" s="160"/>
      <c r="E277" s="161">
        <v>1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382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245"/>
      <c r="D278" s="246"/>
      <c r="E278" s="246"/>
      <c r="F278" s="246"/>
      <c r="G278" s="246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329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3">
        <v>48</v>
      </c>
      <c r="B279" s="174" t="s">
        <v>618</v>
      </c>
      <c r="C279" s="184" t="s">
        <v>619</v>
      </c>
      <c r="D279" s="175" t="s">
        <v>338</v>
      </c>
      <c r="E279" s="176">
        <v>4</v>
      </c>
      <c r="F279" s="177"/>
      <c r="G279" s="178">
        <f>ROUND(E279*F279,2)</f>
        <v>0</v>
      </c>
      <c r="H279" s="177"/>
      <c r="I279" s="178">
        <f>ROUND(E279*H279,2)</f>
        <v>0</v>
      </c>
      <c r="J279" s="177"/>
      <c r="K279" s="178">
        <f>ROUND(E279*J279,2)</f>
        <v>0</v>
      </c>
      <c r="L279" s="178">
        <v>21</v>
      </c>
      <c r="M279" s="178">
        <f>G279*(1+L279/100)</f>
        <v>0</v>
      </c>
      <c r="N279" s="176">
        <v>6.0000000000000002E-5</v>
      </c>
      <c r="O279" s="176">
        <f>ROUND(E279*N279,2)</f>
        <v>0</v>
      </c>
      <c r="P279" s="176">
        <v>0</v>
      </c>
      <c r="Q279" s="176">
        <f>ROUND(E279*P279,2)</f>
        <v>0</v>
      </c>
      <c r="R279" s="178"/>
      <c r="S279" s="178" t="s">
        <v>344</v>
      </c>
      <c r="T279" s="179" t="s">
        <v>324</v>
      </c>
      <c r="U279" s="158">
        <v>0.87</v>
      </c>
      <c r="V279" s="158">
        <f>ROUND(E279*U279,2)</f>
        <v>3.48</v>
      </c>
      <c r="W279" s="158"/>
      <c r="X279" s="158" t="s">
        <v>387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547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49"/>
      <c r="D280" s="250"/>
      <c r="E280" s="250"/>
      <c r="F280" s="250"/>
      <c r="G280" s="250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329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3">
        <v>49</v>
      </c>
      <c r="B281" s="174" t="s">
        <v>620</v>
      </c>
      <c r="C281" s="184" t="s">
        <v>621</v>
      </c>
      <c r="D281" s="175" t="s">
        <v>577</v>
      </c>
      <c r="E281" s="176">
        <v>1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21</v>
      </c>
      <c r="M281" s="178">
        <f>G281*(1+L281/100)</f>
        <v>0</v>
      </c>
      <c r="N281" s="176">
        <v>6.0000000000000002E-5</v>
      </c>
      <c r="O281" s="176">
        <f>ROUND(E281*N281,2)</f>
        <v>0</v>
      </c>
      <c r="P281" s="176">
        <v>0</v>
      </c>
      <c r="Q281" s="176">
        <f>ROUND(E281*P281,2)</f>
        <v>0</v>
      </c>
      <c r="R281" s="178"/>
      <c r="S281" s="178" t="s">
        <v>344</v>
      </c>
      <c r="T281" s="179" t="s">
        <v>324</v>
      </c>
      <c r="U281" s="158">
        <v>0.87</v>
      </c>
      <c r="V281" s="158">
        <f>ROUND(E281*U281,2)</f>
        <v>0.87</v>
      </c>
      <c r="W281" s="158"/>
      <c r="X281" s="158" t="s">
        <v>387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547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49"/>
      <c r="D282" s="250"/>
      <c r="E282" s="250"/>
      <c r="F282" s="250"/>
      <c r="G282" s="250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329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3">
        <v>50</v>
      </c>
      <c r="B283" s="174" t="s">
        <v>622</v>
      </c>
      <c r="C283" s="184" t="s">
        <v>623</v>
      </c>
      <c r="D283" s="175" t="s">
        <v>577</v>
      </c>
      <c r="E283" s="176">
        <v>4</v>
      </c>
      <c r="F283" s="177"/>
      <c r="G283" s="178">
        <f>ROUND(E283*F283,2)</f>
        <v>0</v>
      </c>
      <c r="H283" s="177"/>
      <c r="I283" s="178">
        <f>ROUND(E283*H283,2)</f>
        <v>0</v>
      </c>
      <c r="J283" s="177"/>
      <c r="K283" s="178">
        <f>ROUND(E283*J283,2)</f>
        <v>0</v>
      </c>
      <c r="L283" s="178">
        <v>21</v>
      </c>
      <c r="M283" s="178">
        <f>G283*(1+L283/100)</f>
        <v>0</v>
      </c>
      <c r="N283" s="176">
        <v>6.0000000000000002E-5</v>
      </c>
      <c r="O283" s="176">
        <f>ROUND(E283*N283,2)</f>
        <v>0</v>
      </c>
      <c r="P283" s="176">
        <v>0</v>
      </c>
      <c r="Q283" s="176">
        <f>ROUND(E283*P283,2)</f>
        <v>0</v>
      </c>
      <c r="R283" s="178"/>
      <c r="S283" s="178" t="s">
        <v>344</v>
      </c>
      <c r="T283" s="179" t="s">
        <v>324</v>
      </c>
      <c r="U283" s="158">
        <v>0.87</v>
      </c>
      <c r="V283" s="158">
        <f>ROUND(E283*U283,2)</f>
        <v>3.48</v>
      </c>
      <c r="W283" s="158"/>
      <c r="X283" s="158" t="s">
        <v>387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547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5" t="s">
        <v>617</v>
      </c>
      <c r="D284" s="160"/>
      <c r="E284" s="161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382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5" t="s">
        <v>252</v>
      </c>
      <c r="D285" s="160"/>
      <c r="E285" s="161">
        <v>4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382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45"/>
      <c r="D286" s="246"/>
      <c r="E286" s="246"/>
      <c r="F286" s="246"/>
      <c r="G286" s="246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329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3">
        <v>51</v>
      </c>
      <c r="B287" s="174" t="s">
        <v>625</v>
      </c>
      <c r="C287" s="184" t="s">
        <v>626</v>
      </c>
      <c r="D287" s="175" t="s">
        <v>577</v>
      </c>
      <c r="E287" s="176">
        <v>4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21</v>
      </c>
      <c r="M287" s="178">
        <f>G287*(1+L287/100)</f>
        <v>0</v>
      </c>
      <c r="N287" s="176">
        <v>6.0000000000000002E-5</v>
      </c>
      <c r="O287" s="176">
        <f>ROUND(E287*N287,2)</f>
        <v>0</v>
      </c>
      <c r="P287" s="176">
        <v>0</v>
      </c>
      <c r="Q287" s="176">
        <f>ROUND(E287*P287,2)</f>
        <v>0</v>
      </c>
      <c r="R287" s="178"/>
      <c r="S287" s="178" t="s">
        <v>344</v>
      </c>
      <c r="T287" s="179" t="s">
        <v>324</v>
      </c>
      <c r="U287" s="158">
        <v>0.87</v>
      </c>
      <c r="V287" s="158">
        <f>ROUND(E287*U287,2)</f>
        <v>3.48</v>
      </c>
      <c r="W287" s="158"/>
      <c r="X287" s="158" t="s">
        <v>387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547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5" t="s">
        <v>617</v>
      </c>
      <c r="D288" s="160"/>
      <c r="E288" s="161"/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382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5" t="s">
        <v>252</v>
      </c>
      <c r="D289" s="160"/>
      <c r="E289" s="161">
        <v>4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382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245"/>
      <c r="D290" s="246"/>
      <c r="E290" s="246"/>
      <c r="F290" s="246"/>
      <c r="G290" s="246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329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3">
        <v>52</v>
      </c>
      <c r="B291" s="174" t="s">
        <v>627</v>
      </c>
      <c r="C291" s="184" t="s">
        <v>628</v>
      </c>
      <c r="D291" s="175" t="s">
        <v>338</v>
      </c>
      <c r="E291" s="176">
        <v>5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6">
        <v>6.0000000000000002E-5</v>
      </c>
      <c r="O291" s="176">
        <f>ROUND(E291*N291,2)</f>
        <v>0</v>
      </c>
      <c r="P291" s="176">
        <v>0</v>
      </c>
      <c r="Q291" s="176">
        <f>ROUND(E291*P291,2)</f>
        <v>0</v>
      </c>
      <c r="R291" s="178"/>
      <c r="S291" s="178" t="s">
        <v>344</v>
      </c>
      <c r="T291" s="179" t="s">
        <v>324</v>
      </c>
      <c r="U291" s="158">
        <v>0.87</v>
      </c>
      <c r="V291" s="158">
        <f>ROUND(E291*U291,2)</f>
        <v>4.3499999999999996</v>
      </c>
      <c r="W291" s="158"/>
      <c r="X291" s="158" t="s">
        <v>387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547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49"/>
      <c r="D292" s="250"/>
      <c r="E292" s="250"/>
      <c r="F292" s="250"/>
      <c r="G292" s="250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329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73">
        <v>53</v>
      </c>
      <c r="B293" s="174" t="s">
        <v>629</v>
      </c>
      <c r="C293" s="184" t="s">
        <v>630</v>
      </c>
      <c r="D293" s="175" t="s">
        <v>577</v>
      </c>
      <c r="E293" s="176">
        <v>1</v>
      </c>
      <c r="F293" s="177"/>
      <c r="G293" s="178">
        <f>ROUND(E293*F293,2)</f>
        <v>0</v>
      </c>
      <c r="H293" s="177"/>
      <c r="I293" s="178">
        <f>ROUND(E293*H293,2)</f>
        <v>0</v>
      </c>
      <c r="J293" s="177"/>
      <c r="K293" s="178">
        <f>ROUND(E293*J293,2)</f>
        <v>0</v>
      </c>
      <c r="L293" s="178">
        <v>21</v>
      </c>
      <c r="M293" s="178">
        <f>G293*(1+L293/100)</f>
        <v>0</v>
      </c>
      <c r="N293" s="176">
        <v>6.0000000000000002E-5</v>
      </c>
      <c r="O293" s="176">
        <f>ROUND(E293*N293,2)</f>
        <v>0</v>
      </c>
      <c r="P293" s="176">
        <v>0</v>
      </c>
      <c r="Q293" s="176">
        <f>ROUND(E293*P293,2)</f>
        <v>0</v>
      </c>
      <c r="R293" s="178"/>
      <c r="S293" s="178" t="s">
        <v>344</v>
      </c>
      <c r="T293" s="179" t="s">
        <v>324</v>
      </c>
      <c r="U293" s="158">
        <v>0.87</v>
      </c>
      <c r="V293" s="158">
        <f>ROUND(E293*U293,2)</f>
        <v>0.87</v>
      </c>
      <c r="W293" s="158"/>
      <c r="X293" s="158" t="s">
        <v>387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547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49"/>
      <c r="D294" s="250"/>
      <c r="E294" s="250"/>
      <c r="F294" s="250"/>
      <c r="G294" s="250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329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73">
        <v>54</v>
      </c>
      <c r="B295" s="174" t="s">
        <v>636</v>
      </c>
      <c r="C295" s="184" t="s">
        <v>637</v>
      </c>
      <c r="D295" s="175" t="s">
        <v>411</v>
      </c>
      <c r="E295" s="176">
        <v>1</v>
      </c>
      <c r="F295" s="177"/>
      <c r="G295" s="178">
        <f>ROUND(E295*F295,2)</f>
        <v>0</v>
      </c>
      <c r="H295" s="177"/>
      <c r="I295" s="178">
        <f>ROUND(E295*H295,2)</f>
        <v>0</v>
      </c>
      <c r="J295" s="177"/>
      <c r="K295" s="178">
        <f>ROUND(E295*J295,2)</f>
        <v>0</v>
      </c>
      <c r="L295" s="178">
        <v>21</v>
      </c>
      <c r="M295" s="178">
        <f>G295*(1+L295/100)</f>
        <v>0</v>
      </c>
      <c r="N295" s="176">
        <v>0</v>
      </c>
      <c r="O295" s="176">
        <f>ROUND(E295*N295,2)</f>
        <v>0</v>
      </c>
      <c r="P295" s="176">
        <v>3.2000000000000001E-2</v>
      </c>
      <c r="Q295" s="176">
        <f>ROUND(E295*P295,2)</f>
        <v>0.03</v>
      </c>
      <c r="R295" s="178"/>
      <c r="S295" s="178" t="s">
        <v>344</v>
      </c>
      <c r="T295" s="179" t="s">
        <v>324</v>
      </c>
      <c r="U295" s="158">
        <v>0.83699999999999997</v>
      </c>
      <c r="V295" s="158">
        <f>ROUND(E295*U295,2)</f>
        <v>0.84</v>
      </c>
      <c r="W295" s="158"/>
      <c r="X295" s="158" t="s">
        <v>387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388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5" t="s">
        <v>599</v>
      </c>
      <c r="D296" s="160"/>
      <c r="E296" s="161"/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382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5" t="s">
        <v>219</v>
      </c>
      <c r="D297" s="160"/>
      <c r="E297" s="161">
        <v>1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382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45"/>
      <c r="D298" s="246"/>
      <c r="E298" s="246"/>
      <c r="F298" s="246"/>
      <c r="G298" s="246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329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1" x14ac:dyDescent="0.2">
      <c r="A299" s="173">
        <v>55</v>
      </c>
      <c r="B299" s="174" t="s">
        <v>638</v>
      </c>
      <c r="C299" s="184" t="s">
        <v>639</v>
      </c>
      <c r="D299" s="175" t="s">
        <v>338</v>
      </c>
      <c r="E299" s="176">
        <v>10</v>
      </c>
      <c r="F299" s="177"/>
      <c r="G299" s="178">
        <f>ROUND(E299*F299,2)</f>
        <v>0</v>
      </c>
      <c r="H299" s="177"/>
      <c r="I299" s="178">
        <f>ROUND(E299*H299,2)</f>
        <v>0</v>
      </c>
      <c r="J299" s="177"/>
      <c r="K299" s="178">
        <f>ROUND(E299*J299,2)</f>
        <v>0</v>
      </c>
      <c r="L299" s="178">
        <v>21</v>
      </c>
      <c r="M299" s="178">
        <f>G299*(1+L299/100)</f>
        <v>0</v>
      </c>
      <c r="N299" s="176">
        <v>0</v>
      </c>
      <c r="O299" s="176">
        <f>ROUND(E299*N299,2)</f>
        <v>0</v>
      </c>
      <c r="P299" s="176">
        <v>0</v>
      </c>
      <c r="Q299" s="176">
        <f>ROUND(E299*P299,2)</f>
        <v>0</v>
      </c>
      <c r="R299" s="178"/>
      <c r="S299" s="178" t="s">
        <v>344</v>
      </c>
      <c r="T299" s="179" t="s">
        <v>324</v>
      </c>
      <c r="U299" s="158">
        <v>0</v>
      </c>
      <c r="V299" s="158">
        <f>ROUND(E299*U299,2)</f>
        <v>0</v>
      </c>
      <c r="W299" s="158"/>
      <c r="X299" s="158" t="s">
        <v>586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587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5" t="s">
        <v>640</v>
      </c>
      <c r="D300" s="160"/>
      <c r="E300" s="161"/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382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5" t="s">
        <v>624</v>
      </c>
      <c r="D301" s="160"/>
      <c r="E301" s="161">
        <v>10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382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45"/>
      <c r="D302" s="246"/>
      <c r="E302" s="246"/>
      <c r="F302" s="246"/>
      <c r="G302" s="246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329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73">
        <v>56</v>
      </c>
      <c r="B303" s="174" t="s">
        <v>641</v>
      </c>
      <c r="C303" s="184" t="s">
        <v>642</v>
      </c>
      <c r="D303" s="175" t="s">
        <v>577</v>
      </c>
      <c r="E303" s="176">
        <v>1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21</v>
      </c>
      <c r="M303" s="178">
        <f>G303*(1+L303/100)</f>
        <v>0</v>
      </c>
      <c r="N303" s="176">
        <v>0</v>
      </c>
      <c r="O303" s="176">
        <f>ROUND(E303*N303,2)</f>
        <v>0</v>
      </c>
      <c r="P303" s="176">
        <v>0</v>
      </c>
      <c r="Q303" s="176">
        <f>ROUND(E303*P303,2)</f>
        <v>0</v>
      </c>
      <c r="R303" s="178"/>
      <c r="S303" s="178" t="s">
        <v>344</v>
      </c>
      <c r="T303" s="179" t="s">
        <v>324</v>
      </c>
      <c r="U303" s="158">
        <v>0</v>
      </c>
      <c r="V303" s="158">
        <f>ROUND(E303*U303,2)</f>
        <v>0</v>
      </c>
      <c r="W303" s="158"/>
      <c r="X303" s="158" t="s">
        <v>586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587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249"/>
      <c r="D304" s="250"/>
      <c r="E304" s="250"/>
      <c r="F304" s="250"/>
      <c r="G304" s="250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329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x14ac:dyDescent="0.2">
      <c r="A305" s="163" t="s">
        <v>318</v>
      </c>
      <c r="B305" s="164" t="s">
        <v>157</v>
      </c>
      <c r="C305" s="183" t="s">
        <v>158</v>
      </c>
      <c r="D305" s="165"/>
      <c r="E305" s="166"/>
      <c r="F305" s="167"/>
      <c r="G305" s="167">
        <f>SUMIF(AG306:AG447,"&lt;&gt;NOR",G306:G447)</f>
        <v>0</v>
      </c>
      <c r="H305" s="167"/>
      <c r="I305" s="167">
        <f>SUM(I306:I447)</f>
        <v>0</v>
      </c>
      <c r="J305" s="167"/>
      <c r="K305" s="167">
        <f>SUM(K306:K447)</f>
        <v>0</v>
      </c>
      <c r="L305" s="167"/>
      <c r="M305" s="167">
        <f>SUM(M306:M447)</f>
        <v>0</v>
      </c>
      <c r="N305" s="166"/>
      <c r="O305" s="166">
        <f>SUM(O306:O447)</f>
        <v>0.03</v>
      </c>
      <c r="P305" s="166"/>
      <c r="Q305" s="166">
        <f>SUM(Q306:Q447)</f>
        <v>16.78</v>
      </c>
      <c r="R305" s="167"/>
      <c r="S305" s="167"/>
      <c r="T305" s="168"/>
      <c r="U305" s="162"/>
      <c r="V305" s="162">
        <f>SUM(V306:V447)</f>
        <v>130.76</v>
      </c>
      <c r="W305" s="162"/>
      <c r="X305" s="162"/>
      <c r="AG305" t="s">
        <v>319</v>
      </c>
    </row>
    <row r="306" spans="1:60" outlineLevel="1" x14ac:dyDescent="0.2">
      <c r="A306" s="173">
        <v>57</v>
      </c>
      <c r="B306" s="174" t="s">
        <v>1827</v>
      </c>
      <c r="C306" s="184" t="s">
        <v>1828</v>
      </c>
      <c r="D306" s="175" t="s">
        <v>397</v>
      </c>
      <c r="E306" s="176">
        <v>2.5499999999999998</v>
      </c>
      <c r="F306" s="177"/>
      <c r="G306" s="178">
        <f>ROUND(E306*F306,2)</f>
        <v>0</v>
      </c>
      <c r="H306" s="177"/>
      <c r="I306" s="178">
        <f>ROUND(E306*H306,2)</f>
        <v>0</v>
      </c>
      <c r="J306" s="177"/>
      <c r="K306" s="178">
        <f>ROUND(E306*J306,2)</f>
        <v>0</v>
      </c>
      <c r="L306" s="178">
        <v>21</v>
      </c>
      <c r="M306" s="178">
        <f>G306*(1+L306/100)</f>
        <v>0</v>
      </c>
      <c r="N306" s="176">
        <v>6.7000000000000002E-4</v>
      </c>
      <c r="O306" s="176">
        <f>ROUND(E306*N306,2)</f>
        <v>0</v>
      </c>
      <c r="P306" s="176">
        <v>0.13400000000000001</v>
      </c>
      <c r="Q306" s="176">
        <f>ROUND(E306*P306,2)</f>
        <v>0.34</v>
      </c>
      <c r="R306" s="178" t="s">
        <v>608</v>
      </c>
      <c r="S306" s="178" t="s">
        <v>323</v>
      </c>
      <c r="T306" s="179" t="s">
        <v>399</v>
      </c>
      <c r="U306" s="158">
        <v>0.20699999999999999</v>
      </c>
      <c r="V306" s="158">
        <f>ROUND(E306*U306,2)</f>
        <v>0.53</v>
      </c>
      <c r="W306" s="158"/>
      <c r="X306" s="158" t="s">
        <v>387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388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1" x14ac:dyDescent="0.2">
      <c r="A307" s="154"/>
      <c r="B307" s="155"/>
      <c r="C307" s="260" t="s">
        <v>650</v>
      </c>
      <c r="D307" s="261"/>
      <c r="E307" s="261"/>
      <c r="F307" s="261"/>
      <c r="G307" s="261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401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80" t="str">
        <f>C307</f>
        <v>nebo vybourání otvorů průřezové plochy přes 4 m2 v příčkách, včetně pomocného lešení o výšce podlahy do 1900 mm a pro zatížení do 1,5 kPa  (150 kg/m2),</v>
      </c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5" t="s">
        <v>1800</v>
      </c>
      <c r="D308" s="160"/>
      <c r="E308" s="161"/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382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5" t="s">
        <v>1829</v>
      </c>
      <c r="D309" s="160"/>
      <c r="E309" s="161">
        <v>2.5499999999999998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382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45"/>
      <c r="D310" s="246"/>
      <c r="E310" s="246"/>
      <c r="F310" s="246"/>
      <c r="G310" s="246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329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2.5" outlineLevel="1" x14ac:dyDescent="0.2">
      <c r="A311" s="173">
        <v>58</v>
      </c>
      <c r="B311" s="174" t="s">
        <v>652</v>
      </c>
      <c r="C311" s="184" t="s">
        <v>653</v>
      </c>
      <c r="D311" s="175" t="s">
        <v>391</v>
      </c>
      <c r="E311" s="176">
        <v>0.91800000000000004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21</v>
      </c>
      <c r="M311" s="178">
        <f>G311*(1+L311/100)</f>
        <v>0</v>
      </c>
      <c r="N311" s="176">
        <v>0</v>
      </c>
      <c r="O311" s="176">
        <f>ROUND(E311*N311,2)</f>
        <v>0</v>
      </c>
      <c r="P311" s="176">
        <v>2.2000000000000002</v>
      </c>
      <c r="Q311" s="176">
        <f>ROUND(E311*P311,2)</f>
        <v>2.02</v>
      </c>
      <c r="R311" s="178" t="s">
        <v>608</v>
      </c>
      <c r="S311" s="178" t="s">
        <v>323</v>
      </c>
      <c r="T311" s="179" t="s">
        <v>399</v>
      </c>
      <c r="U311" s="158">
        <v>10.88</v>
      </c>
      <c r="V311" s="158">
        <f>ROUND(E311*U311,2)</f>
        <v>9.99</v>
      </c>
      <c r="W311" s="158"/>
      <c r="X311" s="158" t="s">
        <v>387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388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5" t="s">
        <v>654</v>
      </c>
      <c r="D312" s="160"/>
      <c r="E312" s="161"/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382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5" t="s">
        <v>1800</v>
      </c>
      <c r="D313" s="160"/>
      <c r="E313" s="161"/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382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5" t="s">
        <v>655</v>
      </c>
      <c r="D314" s="160"/>
      <c r="E314" s="161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382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5" t="s">
        <v>1830</v>
      </c>
      <c r="D315" s="160"/>
      <c r="E315" s="161">
        <v>0.91800000000000004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382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45"/>
      <c r="D316" s="246"/>
      <c r="E316" s="246"/>
      <c r="F316" s="246"/>
      <c r="G316" s="246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329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1" x14ac:dyDescent="0.2">
      <c r="A317" s="173">
        <v>59</v>
      </c>
      <c r="B317" s="174" t="s">
        <v>662</v>
      </c>
      <c r="C317" s="184" t="s">
        <v>663</v>
      </c>
      <c r="D317" s="175" t="s">
        <v>391</v>
      </c>
      <c r="E317" s="176">
        <v>0.91800000000000004</v>
      </c>
      <c r="F317" s="177"/>
      <c r="G317" s="178">
        <f>ROUND(E317*F317,2)</f>
        <v>0</v>
      </c>
      <c r="H317" s="177"/>
      <c r="I317" s="178">
        <f>ROUND(E317*H317,2)</f>
        <v>0</v>
      </c>
      <c r="J317" s="177"/>
      <c r="K317" s="178">
        <f>ROUND(E317*J317,2)</f>
        <v>0</v>
      </c>
      <c r="L317" s="178">
        <v>21</v>
      </c>
      <c r="M317" s="178">
        <f>G317*(1+L317/100)</f>
        <v>0</v>
      </c>
      <c r="N317" s="176">
        <v>0</v>
      </c>
      <c r="O317" s="176">
        <f>ROUND(E317*N317,2)</f>
        <v>0</v>
      </c>
      <c r="P317" s="176">
        <v>0</v>
      </c>
      <c r="Q317" s="176">
        <f>ROUND(E317*P317,2)</f>
        <v>0</v>
      </c>
      <c r="R317" s="178" t="s">
        <v>608</v>
      </c>
      <c r="S317" s="178" t="s">
        <v>323</v>
      </c>
      <c r="T317" s="179" t="s">
        <v>399</v>
      </c>
      <c r="U317" s="158">
        <v>4.83</v>
      </c>
      <c r="V317" s="158">
        <f>ROUND(E317*U317,2)</f>
        <v>4.43</v>
      </c>
      <c r="W317" s="158"/>
      <c r="X317" s="158" t="s">
        <v>387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388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5" t="s">
        <v>654</v>
      </c>
      <c r="D318" s="160"/>
      <c r="E318" s="161"/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382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5" t="s">
        <v>1800</v>
      </c>
      <c r="D319" s="160"/>
      <c r="E319" s="161"/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382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5" t="s">
        <v>655</v>
      </c>
      <c r="D320" s="160"/>
      <c r="E320" s="161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382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5" t="s">
        <v>1830</v>
      </c>
      <c r="D321" s="160"/>
      <c r="E321" s="161">
        <v>0.91800000000000004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382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245"/>
      <c r="D322" s="246"/>
      <c r="E322" s="246"/>
      <c r="F322" s="246"/>
      <c r="G322" s="246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329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3">
        <v>60</v>
      </c>
      <c r="B323" s="174" t="s">
        <v>660</v>
      </c>
      <c r="C323" s="184" t="s">
        <v>1831</v>
      </c>
      <c r="D323" s="175" t="s">
        <v>397</v>
      </c>
      <c r="E323" s="176">
        <v>23</v>
      </c>
      <c r="F323" s="177"/>
      <c r="G323" s="178">
        <f>ROUND(E323*F323,2)</f>
        <v>0</v>
      </c>
      <c r="H323" s="177"/>
      <c r="I323" s="178">
        <f>ROUND(E323*H323,2)</f>
        <v>0</v>
      </c>
      <c r="J323" s="177"/>
      <c r="K323" s="178">
        <f>ROUND(E323*J323,2)</f>
        <v>0</v>
      </c>
      <c r="L323" s="178">
        <v>21</v>
      </c>
      <c r="M323" s="178">
        <f>G323*(1+L323/100)</f>
        <v>0</v>
      </c>
      <c r="N323" s="176">
        <v>0</v>
      </c>
      <c r="O323" s="176">
        <f>ROUND(E323*N323,2)</f>
        <v>0</v>
      </c>
      <c r="P323" s="176">
        <v>1.26E-2</v>
      </c>
      <c r="Q323" s="176">
        <f>ROUND(E323*P323,2)</f>
        <v>0.28999999999999998</v>
      </c>
      <c r="R323" s="178" t="s">
        <v>608</v>
      </c>
      <c r="S323" s="178" t="s">
        <v>323</v>
      </c>
      <c r="T323" s="179" t="s">
        <v>399</v>
      </c>
      <c r="U323" s="158">
        <v>0.33</v>
      </c>
      <c r="V323" s="158">
        <f>ROUND(E323*U323,2)</f>
        <v>7.59</v>
      </c>
      <c r="W323" s="158"/>
      <c r="X323" s="158" t="s">
        <v>387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388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5" t="s">
        <v>516</v>
      </c>
      <c r="D324" s="160"/>
      <c r="E324" s="161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382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5" t="s">
        <v>541</v>
      </c>
      <c r="D325" s="160"/>
      <c r="E325" s="161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382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5" t="s">
        <v>1813</v>
      </c>
      <c r="D326" s="160"/>
      <c r="E326" s="161">
        <v>6.3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382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5" t="s">
        <v>543</v>
      </c>
      <c r="D327" s="160"/>
      <c r="E327" s="161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382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5" t="s">
        <v>1814</v>
      </c>
      <c r="D328" s="160"/>
      <c r="E328" s="161">
        <v>16.7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382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45"/>
      <c r="D329" s="246"/>
      <c r="E329" s="246"/>
      <c r="F329" s="246"/>
      <c r="G329" s="246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329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3">
        <v>61</v>
      </c>
      <c r="B330" s="174" t="s">
        <v>664</v>
      </c>
      <c r="C330" s="184" t="s">
        <v>665</v>
      </c>
      <c r="D330" s="175" t="s">
        <v>397</v>
      </c>
      <c r="E330" s="176">
        <v>5.2</v>
      </c>
      <c r="F330" s="177"/>
      <c r="G330" s="178">
        <f>ROUND(E330*F330,2)</f>
        <v>0</v>
      </c>
      <c r="H330" s="177"/>
      <c r="I330" s="178">
        <f>ROUND(E330*H330,2)</f>
        <v>0</v>
      </c>
      <c r="J330" s="177"/>
      <c r="K330" s="178">
        <f>ROUND(E330*J330,2)</f>
        <v>0</v>
      </c>
      <c r="L330" s="178">
        <v>21</v>
      </c>
      <c r="M330" s="178">
        <f>G330*(1+L330/100)</f>
        <v>0</v>
      </c>
      <c r="N330" s="176">
        <v>0</v>
      </c>
      <c r="O330" s="176">
        <f>ROUND(E330*N330,2)</f>
        <v>0</v>
      </c>
      <c r="P330" s="176">
        <v>0.02</v>
      </c>
      <c r="Q330" s="176">
        <f>ROUND(E330*P330,2)</f>
        <v>0.1</v>
      </c>
      <c r="R330" s="178" t="s">
        <v>608</v>
      </c>
      <c r="S330" s="178" t="s">
        <v>323</v>
      </c>
      <c r="T330" s="179" t="s">
        <v>399</v>
      </c>
      <c r="U330" s="158">
        <v>0.15</v>
      </c>
      <c r="V330" s="158">
        <f>ROUND(E330*U330,2)</f>
        <v>0.78</v>
      </c>
      <c r="W330" s="158"/>
      <c r="X330" s="158" t="s">
        <v>387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388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60" t="s">
        <v>666</v>
      </c>
      <c r="D331" s="261"/>
      <c r="E331" s="261"/>
      <c r="F331" s="261"/>
      <c r="G331" s="261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401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5" t="s">
        <v>1800</v>
      </c>
      <c r="D332" s="160"/>
      <c r="E332" s="161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382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5" t="s">
        <v>667</v>
      </c>
      <c r="D333" s="160"/>
      <c r="E333" s="161"/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382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5" t="s">
        <v>1832</v>
      </c>
      <c r="D334" s="160"/>
      <c r="E334" s="161">
        <v>5.2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382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45"/>
      <c r="D335" s="246"/>
      <c r="E335" s="246"/>
      <c r="F335" s="246"/>
      <c r="G335" s="246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329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73">
        <v>62</v>
      </c>
      <c r="B336" s="174" t="s">
        <v>669</v>
      </c>
      <c r="C336" s="184" t="s">
        <v>670</v>
      </c>
      <c r="D336" s="175" t="s">
        <v>411</v>
      </c>
      <c r="E336" s="176">
        <v>3</v>
      </c>
      <c r="F336" s="177"/>
      <c r="G336" s="178">
        <f>ROUND(E336*F336,2)</f>
        <v>0</v>
      </c>
      <c r="H336" s="177"/>
      <c r="I336" s="178">
        <f>ROUND(E336*H336,2)</f>
        <v>0</v>
      </c>
      <c r="J336" s="177"/>
      <c r="K336" s="178">
        <f>ROUND(E336*J336,2)</f>
        <v>0</v>
      </c>
      <c r="L336" s="178">
        <v>21</v>
      </c>
      <c r="M336" s="178">
        <f>G336*(1+L336/100)</f>
        <v>0</v>
      </c>
      <c r="N336" s="176">
        <v>0</v>
      </c>
      <c r="O336" s="176">
        <f>ROUND(E336*N336,2)</f>
        <v>0</v>
      </c>
      <c r="P336" s="176">
        <v>0</v>
      </c>
      <c r="Q336" s="176">
        <f>ROUND(E336*P336,2)</f>
        <v>0</v>
      </c>
      <c r="R336" s="178" t="s">
        <v>608</v>
      </c>
      <c r="S336" s="178" t="s">
        <v>323</v>
      </c>
      <c r="T336" s="179" t="s">
        <v>399</v>
      </c>
      <c r="U336" s="158">
        <v>0.05</v>
      </c>
      <c r="V336" s="158">
        <f>ROUND(E336*U336,2)</f>
        <v>0.15</v>
      </c>
      <c r="W336" s="158"/>
      <c r="X336" s="158" t="s">
        <v>387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501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60" t="s">
        <v>671</v>
      </c>
      <c r="D337" s="261"/>
      <c r="E337" s="261"/>
      <c r="F337" s="261"/>
      <c r="G337" s="261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401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5" t="s">
        <v>1800</v>
      </c>
      <c r="D338" s="160"/>
      <c r="E338" s="161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382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5" t="s">
        <v>143</v>
      </c>
      <c r="D339" s="160"/>
      <c r="E339" s="161">
        <v>3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382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245"/>
      <c r="D340" s="246"/>
      <c r="E340" s="246"/>
      <c r="F340" s="246"/>
      <c r="G340" s="246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329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73">
        <v>63</v>
      </c>
      <c r="B341" s="174" t="s">
        <v>672</v>
      </c>
      <c r="C341" s="184" t="s">
        <v>673</v>
      </c>
      <c r="D341" s="175" t="s">
        <v>411</v>
      </c>
      <c r="E341" s="176">
        <v>1</v>
      </c>
      <c r="F341" s="177"/>
      <c r="G341" s="178">
        <f>ROUND(E341*F341,2)</f>
        <v>0</v>
      </c>
      <c r="H341" s="177"/>
      <c r="I341" s="178">
        <f>ROUND(E341*H341,2)</f>
        <v>0</v>
      </c>
      <c r="J341" s="177"/>
      <c r="K341" s="178">
        <f>ROUND(E341*J341,2)</f>
        <v>0</v>
      </c>
      <c r="L341" s="178">
        <v>21</v>
      </c>
      <c r="M341" s="178">
        <f>G341*(1+L341/100)</f>
        <v>0</v>
      </c>
      <c r="N341" s="176">
        <v>0</v>
      </c>
      <c r="O341" s="176">
        <f>ROUND(E341*N341,2)</f>
        <v>0</v>
      </c>
      <c r="P341" s="176">
        <v>0</v>
      </c>
      <c r="Q341" s="176">
        <f>ROUND(E341*P341,2)</f>
        <v>0</v>
      </c>
      <c r="R341" s="178" t="s">
        <v>608</v>
      </c>
      <c r="S341" s="178" t="s">
        <v>323</v>
      </c>
      <c r="T341" s="179" t="s">
        <v>399</v>
      </c>
      <c r="U341" s="158">
        <v>0.09</v>
      </c>
      <c r="V341" s="158">
        <f>ROUND(E341*U341,2)</f>
        <v>0.09</v>
      </c>
      <c r="W341" s="158"/>
      <c r="X341" s="158" t="s">
        <v>387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388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60" t="s">
        <v>671</v>
      </c>
      <c r="D342" s="261"/>
      <c r="E342" s="261"/>
      <c r="F342" s="261"/>
      <c r="G342" s="261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401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5" t="s">
        <v>1800</v>
      </c>
      <c r="D343" s="160"/>
      <c r="E343" s="161"/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382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5" t="s">
        <v>219</v>
      </c>
      <c r="D344" s="160"/>
      <c r="E344" s="161">
        <v>1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382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45"/>
      <c r="D345" s="246"/>
      <c r="E345" s="246"/>
      <c r="F345" s="246"/>
      <c r="G345" s="246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329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33.75" outlineLevel="1" x14ac:dyDescent="0.2">
      <c r="A346" s="173">
        <v>64</v>
      </c>
      <c r="B346" s="174" t="s">
        <v>674</v>
      </c>
      <c r="C346" s="184" t="s">
        <v>675</v>
      </c>
      <c r="D346" s="175" t="s">
        <v>397</v>
      </c>
      <c r="E346" s="176">
        <v>4.2</v>
      </c>
      <c r="F346" s="177"/>
      <c r="G346" s="178">
        <f>ROUND(E346*F346,2)</f>
        <v>0</v>
      </c>
      <c r="H346" s="177"/>
      <c r="I346" s="178">
        <f>ROUND(E346*H346,2)</f>
        <v>0</v>
      </c>
      <c r="J346" s="177"/>
      <c r="K346" s="178">
        <f>ROUND(E346*J346,2)</f>
        <v>0</v>
      </c>
      <c r="L346" s="178">
        <v>21</v>
      </c>
      <c r="M346" s="178">
        <f>G346*(1+L346/100)</f>
        <v>0</v>
      </c>
      <c r="N346" s="176">
        <v>0</v>
      </c>
      <c r="O346" s="176">
        <f>ROUND(E346*N346,2)</f>
        <v>0</v>
      </c>
      <c r="P346" s="176">
        <v>0</v>
      </c>
      <c r="Q346" s="176">
        <f>ROUND(E346*P346,2)</f>
        <v>0</v>
      </c>
      <c r="R346" s="178" t="s">
        <v>608</v>
      </c>
      <c r="S346" s="178" t="s">
        <v>323</v>
      </c>
      <c r="T346" s="179" t="s">
        <v>399</v>
      </c>
      <c r="U346" s="158">
        <v>0.94</v>
      </c>
      <c r="V346" s="158">
        <f>ROUND(E346*U346,2)</f>
        <v>3.95</v>
      </c>
      <c r="W346" s="158"/>
      <c r="X346" s="158" t="s">
        <v>387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388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251" t="s">
        <v>392</v>
      </c>
      <c r="D347" s="252"/>
      <c r="E347" s="252"/>
      <c r="F347" s="252"/>
      <c r="G347" s="252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328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5" t="s">
        <v>1800</v>
      </c>
      <c r="D348" s="160"/>
      <c r="E348" s="161"/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382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5" t="s">
        <v>1833</v>
      </c>
      <c r="D349" s="160"/>
      <c r="E349" s="161">
        <v>4.2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382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245"/>
      <c r="D350" s="246"/>
      <c r="E350" s="246"/>
      <c r="F350" s="246"/>
      <c r="G350" s="246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329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33.75" outlineLevel="1" x14ac:dyDescent="0.2">
      <c r="A351" s="173">
        <v>65</v>
      </c>
      <c r="B351" s="174" t="s">
        <v>677</v>
      </c>
      <c r="C351" s="184" t="s">
        <v>678</v>
      </c>
      <c r="D351" s="175" t="s">
        <v>397</v>
      </c>
      <c r="E351" s="176">
        <v>2.2000000000000002</v>
      </c>
      <c r="F351" s="177"/>
      <c r="G351" s="178">
        <f>ROUND(E351*F351,2)</f>
        <v>0</v>
      </c>
      <c r="H351" s="177"/>
      <c r="I351" s="178">
        <f>ROUND(E351*H351,2)</f>
        <v>0</v>
      </c>
      <c r="J351" s="177"/>
      <c r="K351" s="178">
        <f>ROUND(E351*J351,2)</f>
        <v>0</v>
      </c>
      <c r="L351" s="178">
        <v>21</v>
      </c>
      <c r="M351" s="178">
        <f>G351*(1+L351/100)</f>
        <v>0</v>
      </c>
      <c r="N351" s="176">
        <v>1E-3</v>
      </c>
      <c r="O351" s="176">
        <f>ROUND(E351*N351,2)</f>
        <v>0</v>
      </c>
      <c r="P351" s="176">
        <v>6.3E-2</v>
      </c>
      <c r="Q351" s="176">
        <f>ROUND(E351*P351,2)</f>
        <v>0.14000000000000001</v>
      </c>
      <c r="R351" s="178" t="s">
        <v>608</v>
      </c>
      <c r="S351" s="178" t="s">
        <v>323</v>
      </c>
      <c r="T351" s="179" t="s">
        <v>399</v>
      </c>
      <c r="U351" s="158">
        <v>0.72</v>
      </c>
      <c r="V351" s="158">
        <f>ROUND(E351*U351,2)</f>
        <v>1.58</v>
      </c>
      <c r="W351" s="158"/>
      <c r="X351" s="158" t="s">
        <v>387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388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5" t="s">
        <v>1800</v>
      </c>
      <c r="D352" s="160"/>
      <c r="E352" s="161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382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5" t="s">
        <v>1834</v>
      </c>
      <c r="D353" s="160"/>
      <c r="E353" s="161">
        <v>2.2000000000000002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382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45"/>
      <c r="D354" s="246"/>
      <c r="E354" s="246"/>
      <c r="F354" s="246"/>
      <c r="G354" s="246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329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73">
        <v>66</v>
      </c>
      <c r="B355" s="174" t="s">
        <v>680</v>
      </c>
      <c r="C355" s="184" t="s">
        <v>681</v>
      </c>
      <c r="D355" s="175" t="s">
        <v>476</v>
      </c>
      <c r="E355" s="176">
        <v>19.751249999999999</v>
      </c>
      <c r="F355" s="177"/>
      <c r="G355" s="178">
        <f>ROUND(E355*F355,2)</f>
        <v>0</v>
      </c>
      <c r="H355" s="177"/>
      <c r="I355" s="178">
        <f>ROUND(E355*H355,2)</f>
        <v>0</v>
      </c>
      <c r="J355" s="177"/>
      <c r="K355" s="178">
        <f>ROUND(E355*J355,2)</f>
        <v>0</v>
      </c>
      <c r="L355" s="178">
        <v>21</v>
      </c>
      <c r="M355" s="178">
        <f>G355*(1+L355/100)</f>
        <v>0</v>
      </c>
      <c r="N355" s="176">
        <v>0</v>
      </c>
      <c r="O355" s="176">
        <f>ROUND(E355*N355,2)</f>
        <v>0</v>
      </c>
      <c r="P355" s="176">
        <v>4.6000000000000001E-4</v>
      </c>
      <c r="Q355" s="176">
        <f>ROUND(E355*P355,2)</f>
        <v>0.01</v>
      </c>
      <c r="R355" s="178" t="s">
        <v>608</v>
      </c>
      <c r="S355" s="178" t="s">
        <v>323</v>
      </c>
      <c r="T355" s="179" t="s">
        <v>399</v>
      </c>
      <c r="U355" s="158">
        <v>0.9</v>
      </c>
      <c r="V355" s="158">
        <f>ROUND(E355*U355,2)</f>
        <v>17.78</v>
      </c>
      <c r="W355" s="158"/>
      <c r="X355" s="158" t="s">
        <v>387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388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5" t="s">
        <v>1800</v>
      </c>
      <c r="D356" s="160"/>
      <c r="E356" s="161"/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382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5" t="s">
        <v>1818</v>
      </c>
      <c r="D357" s="160"/>
      <c r="E357" s="161">
        <v>19.751249999999999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382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45"/>
      <c r="D358" s="246"/>
      <c r="E358" s="246"/>
      <c r="F358" s="246"/>
      <c r="G358" s="246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329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73">
        <v>67</v>
      </c>
      <c r="B359" s="174" t="s">
        <v>685</v>
      </c>
      <c r="C359" s="184" t="s">
        <v>686</v>
      </c>
      <c r="D359" s="175" t="s">
        <v>476</v>
      </c>
      <c r="E359" s="176">
        <v>3</v>
      </c>
      <c r="F359" s="177"/>
      <c r="G359" s="178">
        <f>ROUND(E359*F359,2)</f>
        <v>0</v>
      </c>
      <c r="H359" s="177"/>
      <c r="I359" s="178">
        <f>ROUND(E359*H359,2)</f>
        <v>0</v>
      </c>
      <c r="J359" s="177"/>
      <c r="K359" s="178">
        <f>ROUND(E359*J359,2)</f>
        <v>0</v>
      </c>
      <c r="L359" s="178">
        <v>21</v>
      </c>
      <c r="M359" s="178">
        <f>G359*(1+L359/100)</f>
        <v>0</v>
      </c>
      <c r="N359" s="176">
        <v>0</v>
      </c>
      <c r="O359" s="176">
        <f>ROUND(E359*N359,2)</f>
        <v>0</v>
      </c>
      <c r="P359" s="176">
        <v>3.3000000000000002E-2</v>
      </c>
      <c r="Q359" s="176">
        <f>ROUND(E359*P359,2)</f>
        <v>0.1</v>
      </c>
      <c r="R359" s="178" t="s">
        <v>608</v>
      </c>
      <c r="S359" s="178" t="s">
        <v>323</v>
      </c>
      <c r="T359" s="179" t="s">
        <v>399</v>
      </c>
      <c r="U359" s="158">
        <v>0.93</v>
      </c>
      <c r="V359" s="158">
        <f>ROUND(E359*U359,2)</f>
        <v>2.79</v>
      </c>
      <c r="W359" s="158"/>
      <c r="X359" s="158" t="s">
        <v>387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388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60" t="s">
        <v>687</v>
      </c>
      <c r="D360" s="261"/>
      <c r="E360" s="261"/>
      <c r="F360" s="261"/>
      <c r="G360" s="261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401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5" t="s">
        <v>654</v>
      </c>
      <c r="D361" s="160"/>
      <c r="E361" s="161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7"/>
      <c r="Z361" s="147"/>
      <c r="AA361" s="147"/>
      <c r="AB361" s="147"/>
      <c r="AC361" s="147"/>
      <c r="AD361" s="147"/>
      <c r="AE361" s="147"/>
      <c r="AF361" s="147"/>
      <c r="AG361" s="147" t="s">
        <v>382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5" t="s">
        <v>1800</v>
      </c>
      <c r="D362" s="160"/>
      <c r="E362" s="161"/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382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85" t="s">
        <v>655</v>
      </c>
      <c r="D363" s="160"/>
      <c r="E363" s="161"/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7"/>
      <c r="Z363" s="147"/>
      <c r="AA363" s="147"/>
      <c r="AB363" s="147"/>
      <c r="AC363" s="147"/>
      <c r="AD363" s="147"/>
      <c r="AE363" s="147"/>
      <c r="AF363" s="147"/>
      <c r="AG363" s="147" t="s">
        <v>382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5" t="s">
        <v>1835</v>
      </c>
      <c r="D364" s="160"/>
      <c r="E364" s="161">
        <v>3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47"/>
      <c r="Z364" s="147"/>
      <c r="AA364" s="147"/>
      <c r="AB364" s="147"/>
      <c r="AC364" s="147"/>
      <c r="AD364" s="147"/>
      <c r="AE364" s="147"/>
      <c r="AF364" s="147"/>
      <c r="AG364" s="147" t="s">
        <v>382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245"/>
      <c r="D365" s="246"/>
      <c r="E365" s="246"/>
      <c r="F365" s="246"/>
      <c r="G365" s="246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329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22.5" outlineLevel="1" x14ac:dyDescent="0.2">
      <c r="A366" s="173">
        <v>68</v>
      </c>
      <c r="B366" s="174" t="s">
        <v>689</v>
      </c>
      <c r="C366" s="184" t="s">
        <v>690</v>
      </c>
      <c r="D366" s="175" t="s">
        <v>397</v>
      </c>
      <c r="E366" s="176">
        <v>69.904750000000007</v>
      </c>
      <c r="F366" s="177"/>
      <c r="G366" s="178">
        <f>ROUND(E366*F366,2)</f>
        <v>0</v>
      </c>
      <c r="H366" s="177"/>
      <c r="I366" s="178">
        <f>ROUND(E366*H366,2)</f>
        <v>0</v>
      </c>
      <c r="J366" s="177"/>
      <c r="K366" s="178">
        <f>ROUND(E366*J366,2)</f>
        <v>0</v>
      </c>
      <c r="L366" s="178">
        <v>21</v>
      </c>
      <c r="M366" s="178">
        <f>G366*(1+L366/100)</f>
        <v>0</v>
      </c>
      <c r="N366" s="176">
        <v>0</v>
      </c>
      <c r="O366" s="176">
        <f>ROUND(E366*N366,2)</f>
        <v>0</v>
      </c>
      <c r="P366" s="176">
        <v>4.5999999999999999E-2</v>
      </c>
      <c r="Q366" s="176">
        <f>ROUND(E366*P366,2)</f>
        <v>3.22</v>
      </c>
      <c r="R366" s="178" t="s">
        <v>608</v>
      </c>
      <c r="S366" s="178" t="s">
        <v>323</v>
      </c>
      <c r="T366" s="179" t="s">
        <v>399</v>
      </c>
      <c r="U366" s="158">
        <v>0.26</v>
      </c>
      <c r="V366" s="158">
        <f>ROUND(E366*U366,2)</f>
        <v>18.18</v>
      </c>
      <c r="W366" s="158"/>
      <c r="X366" s="158" t="s">
        <v>387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388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5" t="s">
        <v>1800</v>
      </c>
      <c r="D367" s="160"/>
      <c r="E367" s="161"/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382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5" t="s">
        <v>1804</v>
      </c>
      <c r="D368" s="160"/>
      <c r="E368" s="161">
        <v>4.875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7"/>
      <c r="Z368" s="147"/>
      <c r="AA368" s="147"/>
      <c r="AB368" s="147"/>
      <c r="AC368" s="147"/>
      <c r="AD368" s="147"/>
      <c r="AE368" s="147"/>
      <c r="AF368" s="147"/>
      <c r="AG368" s="147" t="s">
        <v>382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5" t="s">
        <v>492</v>
      </c>
      <c r="D369" s="160"/>
      <c r="E369" s="161"/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7"/>
      <c r="Z369" s="147"/>
      <c r="AA369" s="147"/>
      <c r="AB369" s="147"/>
      <c r="AC369" s="147"/>
      <c r="AD369" s="147"/>
      <c r="AE369" s="147"/>
      <c r="AF369" s="147"/>
      <c r="AG369" s="147" t="s">
        <v>382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5" t="s">
        <v>1773</v>
      </c>
      <c r="D370" s="160"/>
      <c r="E370" s="161"/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7"/>
      <c r="Z370" s="147"/>
      <c r="AA370" s="147"/>
      <c r="AB370" s="147"/>
      <c r="AC370" s="147"/>
      <c r="AD370" s="147"/>
      <c r="AE370" s="147"/>
      <c r="AF370" s="147"/>
      <c r="AG370" s="147" t="s">
        <v>382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5" t="s">
        <v>1805</v>
      </c>
      <c r="D371" s="160"/>
      <c r="E371" s="161"/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382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5" t="s">
        <v>494</v>
      </c>
      <c r="D372" s="160"/>
      <c r="E372" s="161"/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7"/>
      <c r="Z372" s="147"/>
      <c r="AA372" s="147"/>
      <c r="AB372" s="147"/>
      <c r="AC372" s="147"/>
      <c r="AD372" s="147"/>
      <c r="AE372" s="147"/>
      <c r="AF372" s="147"/>
      <c r="AG372" s="147" t="s">
        <v>382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5" t="s">
        <v>1806</v>
      </c>
      <c r="D373" s="160"/>
      <c r="E373" s="161">
        <v>3.61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382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5" t="s">
        <v>1773</v>
      </c>
      <c r="D374" s="160"/>
      <c r="E374" s="161"/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7"/>
      <c r="Z374" s="147"/>
      <c r="AA374" s="147"/>
      <c r="AB374" s="147"/>
      <c r="AC374" s="147"/>
      <c r="AD374" s="147"/>
      <c r="AE374" s="147"/>
      <c r="AF374" s="147"/>
      <c r="AG374" s="147" t="s">
        <v>382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5" t="s">
        <v>1836</v>
      </c>
      <c r="D375" s="160"/>
      <c r="E375" s="161">
        <v>75.075000000000003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7"/>
      <c r="Z375" s="147"/>
      <c r="AA375" s="147"/>
      <c r="AB375" s="147"/>
      <c r="AC375" s="147"/>
      <c r="AD375" s="147"/>
      <c r="AE375" s="147"/>
      <c r="AF375" s="147"/>
      <c r="AG375" s="147" t="s">
        <v>382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5" t="s">
        <v>1837</v>
      </c>
      <c r="D376" s="160"/>
      <c r="E376" s="161">
        <v>-12.78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382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5" t="s">
        <v>1838</v>
      </c>
      <c r="D377" s="160"/>
      <c r="E377" s="161">
        <v>-3.8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382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5" t="s">
        <v>697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382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5" t="s">
        <v>1839</v>
      </c>
      <c r="D379" s="160"/>
      <c r="E379" s="161">
        <v>2.92475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382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45"/>
      <c r="D380" s="246"/>
      <c r="E380" s="246"/>
      <c r="F380" s="246"/>
      <c r="G380" s="246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7"/>
      <c r="Z380" s="147"/>
      <c r="AA380" s="147"/>
      <c r="AB380" s="147"/>
      <c r="AC380" s="147"/>
      <c r="AD380" s="147"/>
      <c r="AE380" s="147"/>
      <c r="AF380" s="147"/>
      <c r="AG380" s="147" t="s">
        <v>329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73">
        <v>69</v>
      </c>
      <c r="B381" s="174" t="s">
        <v>699</v>
      </c>
      <c r="C381" s="184" t="s">
        <v>700</v>
      </c>
      <c r="D381" s="175" t="s">
        <v>397</v>
      </c>
      <c r="E381" s="176">
        <v>66.904750000000007</v>
      </c>
      <c r="F381" s="177"/>
      <c r="G381" s="178">
        <f>ROUND(E381*F381,2)</f>
        <v>0</v>
      </c>
      <c r="H381" s="177"/>
      <c r="I381" s="178">
        <f>ROUND(E381*H381,2)</f>
        <v>0</v>
      </c>
      <c r="J381" s="177"/>
      <c r="K381" s="178">
        <f>ROUND(E381*J381,2)</f>
        <v>0</v>
      </c>
      <c r="L381" s="178">
        <v>21</v>
      </c>
      <c r="M381" s="178">
        <f>G381*(1+L381/100)</f>
        <v>0</v>
      </c>
      <c r="N381" s="176">
        <v>0</v>
      </c>
      <c r="O381" s="176">
        <f>ROUND(E381*N381,2)</f>
        <v>0</v>
      </c>
      <c r="P381" s="176">
        <v>1.4E-2</v>
      </c>
      <c r="Q381" s="176">
        <f>ROUND(E381*P381,2)</f>
        <v>0.94</v>
      </c>
      <c r="R381" s="178" t="s">
        <v>608</v>
      </c>
      <c r="S381" s="178" t="s">
        <v>323</v>
      </c>
      <c r="T381" s="179" t="s">
        <v>399</v>
      </c>
      <c r="U381" s="158">
        <v>0.22</v>
      </c>
      <c r="V381" s="158">
        <f>ROUND(E381*U381,2)</f>
        <v>14.72</v>
      </c>
      <c r="W381" s="158"/>
      <c r="X381" s="158" t="s">
        <v>387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388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5" t="s">
        <v>483</v>
      </c>
      <c r="D382" s="160"/>
      <c r="E382" s="161"/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382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5" t="s">
        <v>1803</v>
      </c>
      <c r="D383" s="160"/>
      <c r="E383" s="161">
        <v>66.904750000000007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7"/>
      <c r="Z383" s="147"/>
      <c r="AA383" s="147"/>
      <c r="AB383" s="147"/>
      <c r="AC383" s="147"/>
      <c r="AD383" s="147"/>
      <c r="AE383" s="147"/>
      <c r="AF383" s="147"/>
      <c r="AG383" s="147" t="s">
        <v>382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45"/>
      <c r="D384" s="246"/>
      <c r="E384" s="246"/>
      <c r="F384" s="246"/>
      <c r="G384" s="246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329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2.5" outlineLevel="1" x14ac:dyDescent="0.2">
      <c r="A385" s="173">
        <v>70</v>
      </c>
      <c r="B385" s="174" t="s">
        <v>701</v>
      </c>
      <c r="C385" s="184" t="s">
        <v>702</v>
      </c>
      <c r="D385" s="175" t="s">
        <v>397</v>
      </c>
      <c r="E385" s="176">
        <v>8.1</v>
      </c>
      <c r="F385" s="177"/>
      <c r="G385" s="178">
        <f>ROUND(E385*F385,2)</f>
        <v>0</v>
      </c>
      <c r="H385" s="177"/>
      <c r="I385" s="178">
        <f>ROUND(E385*H385,2)</f>
        <v>0</v>
      </c>
      <c r="J385" s="177"/>
      <c r="K385" s="178">
        <f>ROUND(E385*J385,2)</f>
        <v>0</v>
      </c>
      <c r="L385" s="178">
        <v>21</v>
      </c>
      <c r="M385" s="178">
        <f>G385*(1+L385/100)</f>
        <v>0</v>
      </c>
      <c r="N385" s="176">
        <v>0</v>
      </c>
      <c r="O385" s="176">
        <f>ROUND(E385*N385,2)</f>
        <v>0</v>
      </c>
      <c r="P385" s="176">
        <v>6.8000000000000005E-2</v>
      </c>
      <c r="Q385" s="176">
        <f>ROUND(E385*P385,2)</f>
        <v>0.55000000000000004</v>
      </c>
      <c r="R385" s="178" t="s">
        <v>608</v>
      </c>
      <c r="S385" s="178" t="s">
        <v>323</v>
      </c>
      <c r="T385" s="179" t="s">
        <v>399</v>
      </c>
      <c r="U385" s="158">
        <v>0.48</v>
      </c>
      <c r="V385" s="158">
        <f>ROUND(E385*U385,2)</f>
        <v>3.89</v>
      </c>
      <c r="W385" s="158"/>
      <c r="X385" s="158" t="s">
        <v>387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388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260" t="s">
        <v>703</v>
      </c>
      <c r="D386" s="261"/>
      <c r="E386" s="261"/>
      <c r="F386" s="261"/>
      <c r="G386" s="261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401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5" t="s">
        <v>1800</v>
      </c>
      <c r="D387" s="160"/>
      <c r="E387" s="161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7"/>
      <c r="Z387" s="147"/>
      <c r="AA387" s="147"/>
      <c r="AB387" s="147"/>
      <c r="AC387" s="147"/>
      <c r="AD387" s="147"/>
      <c r="AE387" s="147"/>
      <c r="AF387" s="147"/>
      <c r="AG387" s="147" t="s">
        <v>382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5" t="s">
        <v>1801</v>
      </c>
      <c r="D388" s="160"/>
      <c r="E388" s="161">
        <v>9.5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382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5" t="s">
        <v>1802</v>
      </c>
      <c r="D389" s="160"/>
      <c r="E389" s="161">
        <v>-1.4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382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245"/>
      <c r="D390" s="246"/>
      <c r="E390" s="246"/>
      <c r="F390" s="246"/>
      <c r="G390" s="246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329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3">
        <v>71</v>
      </c>
      <c r="B391" s="174" t="s">
        <v>704</v>
      </c>
      <c r="C391" s="184" t="s">
        <v>705</v>
      </c>
      <c r="D391" s="175" t="s">
        <v>397</v>
      </c>
      <c r="E391" s="176">
        <v>2.4</v>
      </c>
      <c r="F391" s="177"/>
      <c r="G391" s="178">
        <f>ROUND(E391*F391,2)</f>
        <v>0</v>
      </c>
      <c r="H391" s="177"/>
      <c r="I391" s="178">
        <f>ROUND(E391*H391,2)</f>
        <v>0</v>
      </c>
      <c r="J391" s="177"/>
      <c r="K391" s="178">
        <f>ROUND(E391*J391,2)</f>
        <v>0</v>
      </c>
      <c r="L391" s="178">
        <v>21</v>
      </c>
      <c r="M391" s="178">
        <f>G391*(1+L391/100)</f>
        <v>0</v>
      </c>
      <c r="N391" s="176">
        <v>0</v>
      </c>
      <c r="O391" s="176">
        <f>ROUND(E391*N391,2)</f>
        <v>0</v>
      </c>
      <c r="P391" s="176">
        <v>5.0000000000000001E-3</v>
      </c>
      <c r="Q391" s="176">
        <f>ROUND(E391*P391,2)</f>
        <v>0.01</v>
      </c>
      <c r="R391" s="178" t="s">
        <v>706</v>
      </c>
      <c r="S391" s="178" t="s">
        <v>323</v>
      </c>
      <c r="T391" s="179" t="s">
        <v>399</v>
      </c>
      <c r="U391" s="158">
        <v>0.51</v>
      </c>
      <c r="V391" s="158">
        <f>ROUND(E391*U391,2)</f>
        <v>1.22</v>
      </c>
      <c r="W391" s="158"/>
      <c r="X391" s="158" t="s">
        <v>387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388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5" t="s">
        <v>1800</v>
      </c>
      <c r="D392" s="160"/>
      <c r="E392" s="161"/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382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5" t="s">
        <v>707</v>
      </c>
      <c r="D393" s="160"/>
      <c r="E393" s="161"/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7"/>
      <c r="Z393" s="147"/>
      <c r="AA393" s="147"/>
      <c r="AB393" s="147"/>
      <c r="AC393" s="147"/>
      <c r="AD393" s="147"/>
      <c r="AE393" s="147"/>
      <c r="AF393" s="147"/>
      <c r="AG393" s="147" t="s">
        <v>382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5" t="s">
        <v>1840</v>
      </c>
      <c r="D394" s="160"/>
      <c r="E394" s="161">
        <v>2.4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382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245"/>
      <c r="D395" s="246"/>
      <c r="E395" s="246"/>
      <c r="F395" s="246"/>
      <c r="G395" s="246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329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73">
        <v>72</v>
      </c>
      <c r="B396" s="174" t="s">
        <v>709</v>
      </c>
      <c r="C396" s="184" t="s">
        <v>710</v>
      </c>
      <c r="D396" s="175" t="s">
        <v>397</v>
      </c>
      <c r="E396" s="176">
        <v>2.4</v>
      </c>
      <c r="F396" s="177"/>
      <c r="G396" s="178">
        <f>ROUND(E396*F396,2)</f>
        <v>0</v>
      </c>
      <c r="H396" s="177"/>
      <c r="I396" s="178">
        <f>ROUND(E396*H396,2)</f>
        <v>0</v>
      </c>
      <c r="J396" s="177"/>
      <c r="K396" s="178">
        <f>ROUND(E396*J396,2)</f>
        <v>0</v>
      </c>
      <c r="L396" s="178">
        <v>21</v>
      </c>
      <c r="M396" s="178">
        <f>G396*(1+L396/100)</f>
        <v>0</v>
      </c>
      <c r="N396" s="176">
        <v>0</v>
      </c>
      <c r="O396" s="176">
        <f>ROUND(E396*N396,2)</f>
        <v>0</v>
      </c>
      <c r="P396" s="176">
        <v>2E-3</v>
      </c>
      <c r="Q396" s="176">
        <f>ROUND(E396*P396,2)</f>
        <v>0</v>
      </c>
      <c r="R396" s="178" t="s">
        <v>706</v>
      </c>
      <c r="S396" s="178" t="s">
        <v>323</v>
      </c>
      <c r="T396" s="179" t="s">
        <v>399</v>
      </c>
      <c r="U396" s="158">
        <v>0.1</v>
      </c>
      <c r="V396" s="158">
        <f>ROUND(E396*U396,2)</f>
        <v>0.24</v>
      </c>
      <c r="W396" s="158"/>
      <c r="X396" s="158" t="s">
        <v>387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388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5" t="s">
        <v>1800</v>
      </c>
      <c r="D397" s="160"/>
      <c r="E397" s="161"/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7"/>
      <c r="Z397" s="147"/>
      <c r="AA397" s="147"/>
      <c r="AB397" s="147"/>
      <c r="AC397" s="147"/>
      <c r="AD397" s="147"/>
      <c r="AE397" s="147"/>
      <c r="AF397" s="147"/>
      <c r="AG397" s="147" t="s">
        <v>382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5" t="s">
        <v>707</v>
      </c>
      <c r="D398" s="160"/>
      <c r="E398" s="161"/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382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5" t="s">
        <v>1840</v>
      </c>
      <c r="D399" s="160"/>
      <c r="E399" s="161">
        <v>2.4</v>
      </c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382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245"/>
      <c r="D400" s="246"/>
      <c r="E400" s="246"/>
      <c r="F400" s="246"/>
      <c r="G400" s="246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329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2.5" outlineLevel="1" x14ac:dyDescent="0.2">
      <c r="A401" s="173">
        <v>73</v>
      </c>
      <c r="B401" s="174" t="s">
        <v>711</v>
      </c>
      <c r="C401" s="184" t="s">
        <v>712</v>
      </c>
      <c r="D401" s="175" t="s">
        <v>397</v>
      </c>
      <c r="E401" s="176">
        <v>24.07</v>
      </c>
      <c r="F401" s="177"/>
      <c r="G401" s="178">
        <f>ROUND(E401*F401,2)</f>
        <v>0</v>
      </c>
      <c r="H401" s="177"/>
      <c r="I401" s="178">
        <f>ROUND(E401*H401,2)</f>
        <v>0</v>
      </c>
      <c r="J401" s="177"/>
      <c r="K401" s="178">
        <f>ROUND(E401*J401,2)</f>
        <v>0</v>
      </c>
      <c r="L401" s="178">
        <v>21</v>
      </c>
      <c r="M401" s="178">
        <f>G401*(1+L401/100)</f>
        <v>0</v>
      </c>
      <c r="N401" s="176">
        <v>0</v>
      </c>
      <c r="O401" s="176">
        <f>ROUND(E401*N401,2)</f>
        <v>0</v>
      </c>
      <c r="P401" s="176">
        <v>1E-3</v>
      </c>
      <c r="Q401" s="176">
        <f>ROUND(E401*P401,2)</f>
        <v>0.02</v>
      </c>
      <c r="R401" s="178" t="s">
        <v>713</v>
      </c>
      <c r="S401" s="178" t="s">
        <v>323</v>
      </c>
      <c r="T401" s="179" t="s">
        <v>399</v>
      </c>
      <c r="U401" s="158">
        <v>0.26</v>
      </c>
      <c r="V401" s="158">
        <f>ROUND(E401*U401,2)</f>
        <v>6.26</v>
      </c>
      <c r="W401" s="158"/>
      <c r="X401" s="158" t="s">
        <v>387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501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5" t="s">
        <v>1800</v>
      </c>
      <c r="D402" s="160"/>
      <c r="E402" s="161"/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382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5" t="s">
        <v>1841</v>
      </c>
      <c r="D403" s="160"/>
      <c r="E403" s="161"/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382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5" t="s">
        <v>1842</v>
      </c>
      <c r="D404" s="160"/>
      <c r="E404" s="161">
        <v>24.07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382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245"/>
      <c r="D405" s="246"/>
      <c r="E405" s="246"/>
      <c r="F405" s="246"/>
      <c r="G405" s="246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329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2.5" outlineLevel="1" x14ac:dyDescent="0.2">
      <c r="A406" s="173">
        <v>74</v>
      </c>
      <c r="B406" s="174" t="s">
        <v>720</v>
      </c>
      <c r="C406" s="184" t="s">
        <v>721</v>
      </c>
      <c r="D406" s="175" t="s">
        <v>397</v>
      </c>
      <c r="E406" s="176">
        <v>2.2400000000000002</v>
      </c>
      <c r="F406" s="177"/>
      <c r="G406" s="178">
        <f>ROUND(E406*F406,2)</f>
        <v>0</v>
      </c>
      <c r="H406" s="177"/>
      <c r="I406" s="178">
        <f>ROUND(E406*H406,2)</f>
        <v>0</v>
      </c>
      <c r="J406" s="177"/>
      <c r="K406" s="178">
        <f>ROUND(E406*J406,2)</f>
        <v>0</v>
      </c>
      <c r="L406" s="178">
        <v>21</v>
      </c>
      <c r="M406" s="178">
        <f>G406*(1+L406/100)</f>
        <v>0</v>
      </c>
      <c r="N406" s="176">
        <v>0</v>
      </c>
      <c r="O406" s="176">
        <f>ROUND(E406*N406,2)</f>
        <v>0</v>
      </c>
      <c r="P406" s="176">
        <v>1E-3</v>
      </c>
      <c r="Q406" s="176">
        <f>ROUND(E406*P406,2)</f>
        <v>0</v>
      </c>
      <c r="R406" s="178" t="s">
        <v>713</v>
      </c>
      <c r="S406" s="178" t="s">
        <v>323</v>
      </c>
      <c r="T406" s="179" t="s">
        <v>399</v>
      </c>
      <c r="U406" s="158">
        <v>0.28000000000000003</v>
      </c>
      <c r="V406" s="158">
        <f>ROUND(E406*U406,2)</f>
        <v>0.63</v>
      </c>
      <c r="W406" s="158"/>
      <c r="X406" s="158" t="s">
        <v>387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388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5" t="s">
        <v>1800</v>
      </c>
      <c r="D407" s="160"/>
      <c r="E407" s="161"/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47"/>
      <c r="Z407" s="147"/>
      <c r="AA407" s="147"/>
      <c r="AB407" s="147"/>
      <c r="AC407" s="147"/>
      <c r="AD407" s="147"/>
      <c r="AE407" s="147"/>
      <c r="AF407" s="147"/>
      <c r="AG407" s="147" t="s">
        <v>382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5" t="s">
        <v>1843</v>
      </c>
      <c r="D408" s="160"/>
      <c r="E408" s="161"/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382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5" t="s">
        <v>1844</v>
      </c>
      <c r="D409" s="160"/>
      <c r="E409" s="161">
        <v>2.2400000000000002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382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45"/>
      <c r="D410" s="246"/>
      <c r="E410" s="246"/>
      <c r="F410" s="246"/>
      <c r="G410" s="246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329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73">
        <v>75</v>
      </c>
      <c r="B411" s="174" t="s">
        <v>725</v>
      </c>
      <c r="C411" s="184" t="s">
        <v>726</v>
      </c>
      <c r="D411" s="175" t="s">
        <v>397</v>
      </c>
      <c r="E411" s="176">
        <v>1.53</v>
      </c>
      <c r="F411" s="177"/>
      <c r="G411" s="178">
        <f>ROUND(E411*F411,2)</f>
        <v>0</v>
      </c>
      <c r="H411" s="177"/>
      <c r="I411" s="178">
        <f>ROUND(E411*H411,2)</f>
        <v>0</v>
      </c>
      <c r="J411" s="177"/>
      <c r="K411" s="178">
        <f>ROUND(E411*J411,2)</f>
        <v>0</v>
      </c>
      <c r="L411" s="178">
        <v>21</v>
      </c>
      <c r="M411" s="178">
        <f>G411*(1+L411/100)</f>
        <v>0</v>
      </c>
      <c r="N411" s="176">
        <v>6.7000000000000002E-4</v>
      </c>
      <c r="O411" s="176">
        <f>ROUND(E411*N411,2)</f>
        <v>0</v>
      </c>
      <c r="P411" s="176">
        <v>0.1</v>
      </c>
      <c r="Q411" s="176">
        <f>ROUND(E411*P411,2)</f>
        <v>0.15</v>
      </c>
      <c r="R411" s="178"/>
      <c r="S411" s="178" t="s">
        <v>344</v>
      </c>
      <c r="T411" s="179" t="s">
        <v>727</v>
      </c>
      <c r="U411" s="158">
        <v>0.36</v>
      </c>
      <c r="V411" s="158">
        <f>ROUND(E411*U411,2)</f>
        <v>0.55000000000000004</v>
      </c>
      <c r="W411" s="158"/>
      <c r="X411" s="158" t="s">
        <v>387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388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5" t="s">
        <v>728</v>
      </c>
      <c r="D412" s="160"/>
      <c r="E412" s="161"/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382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85" t="s">
        <v>1800</v>
      </c>
      <c r="D413" s="160"/>
      <c r="E413" s="161"/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7"/>
      <c r="Z413" s="147"/>
      <c r="AA413" s="147"/>
      <c r="AB413" s="147"/>
      <c r="AC413" s="147"/>
      <c r="AD413" s="147"/>
      <c r="AE413" s="147"/>
      <c r="AF413" s="147"/>
      <c r="AG413" s="147" t="s">
        <v>382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5" t="s">
        <v>1845</v>
      </c>
      <c r="D414" s="160"/>
      <c r="E414" s="161">
        <v>1.53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382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245"/>
      <c r="D415" s="246"/>
      <c r="E415" s="246"/>
      <c r="F415" s="246"/>
      <c r="G415" s="246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7"/>
      <c r="Z415" s="147"/>
      <c r="AA415" s="147"/>
      <c r="AB415" s="147"/>
      <c r="AC415" s="147"/>
      <c r="AD415" s="147"/>
      <c r="AE415" s="147"/>
      <c r="AF415" s="147"/>
      <c r="AG415" s="147" t="s">
        <v>329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73">
        <v>76</v>
      </c>
      <c r="B416" s="174" t="s">
        <v>730</v>
      </c>
      <c r="C416" s="184" t="s">
        <v>731</v>
      </c>
      <c r="D416" s="175" t="s">
        <v>397</v>
      </c>
      <c r="E416" s="176">
        <v>33.54</v>
      </c>
      <c r="F416" s="177"/>
      <c r="G416" s="178">
        <f>ROUND(E416*F416,2)</f>
        <v>0</v>
      </c>
      <c r="H416" s="177"/>
      <c r="I416" s="178">
        <f>ROUND(E416*H416,2)</f>
        <v>0</v>
      </c>
      <c r="J416" s="177"/>
      <c r="K416" s="178">
        <f>ROUND(E416*J416,2)</f>
        <v>0</v>
      </c>
      <c r="L416" s="178">
        <v>21</v>
      </c>
      <c r="M416" s="178">
        <f>G416*(1+L416/100)</f>
        <v>0</v>
      </c>
      <c r="N416" s="176">
        <v>6.7000000000000002E-4</v>
      </c>
      <c r="O416" s="176">
        <f>ROUND(E416*N416,2)</f>
        <v>0.02</v>
      </c>
      <c r="P416" s="176">
        <v>0.15</v>
      </c>
      <c r="Q416" s="176">
        <f>ROUND(E416*P416,2)</f>
        <v>5.03</v>
      </c>
      <c r="R416" s="178"/>
      <c r="S416" s="178" t="s">
        <v>344</v>
      </c>
      <c r="T416" s="179" t="s">
        <v>324</v>
      </c>
      <c r="U416" s="158">
        <v>0.36</v>
      </c>
      <c r="V416" s="158">
        <f>ROUND(E416*U416,2)</f>
        <v>12.07</v>
      </c>
      <c r="W416" s="158"/>
      <c r="X416" s="158" t="s">
        <v>387</v>
      </c>
      <c r="Y416" s="147"/>
      <c r="Z416" s="147"/>
      <c r="AA416" s="147"/>
      <c r="AB416" s="147"/>
      <c r="AC416" s="147"/>
      <c r="AD416" s="147"/>
      <c r="AE416" s="147"/>
      <c r="AF416" s="147"/>
      <c r="AG416" s="147" t="s">
        <v>388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5" t="s">
        <v>728</v>
      </c>
      <c r="D417" s="160"/>
      <c r="E417" s="161"/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382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85" t="s">
        <v>1846</v>
      </c>
      <c r="D418" s="160"/>
      <c r="E418" s="161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382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5" t="s">
        <v>1800</v>
      </c>
      <c r="D419" s="160"/>
      <c r="E419" s="161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382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5" t="s">
        <v>1847</v>
      </c>
      <c r="D420" s="160"/>
      <c r="E420" s="161">
        <v>37.74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382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5" t="s">
        <v>1848</v>
      </c>
      <c r="D421" s="160"/>
      <c r="E421" s="161">
        <v>-4.2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382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45"/>
      <c r="D422" s="246"/>
      <c r="E422" s="246"/>
      <c r="F422" s="246"/>
      <c r="G422" s="246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329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73">
        <v>77</v>
      </c>
      <c r="B423" s="174" t="s">
        <v>734</v>
      </c>
      <c r="C423" s="184" t="s">
        <v>735</v>
      </c>
      <c r="D423" s="175" t="s">
        <v>397</v>
      </c>
      <c r="E423" s="176">
        <v>8.5</v>
      </c>
      <c r="F423" s="177"/>
      <c r="G423" s="178">
        <f>ROUND(E423*F423,2)</f>
        <v>0</v>
      </c>
      <c r="H423" s="177"/>
      <c r="I423" s="178">
        <f>ROUND(E423*H423,2)</f>
        <v>0</v>
      </c>
      <c r="J423" s="177"/>
      <c r="K423" s="178">
        <f>ROUND(E423*J423,2)</f>
        <v>0</v>
      </c>
      <c r="L423" s="178">
        <v>21</v>
      </c>
      <c r="M423" s="178">
        <f>G423*(1+L423/100)</f>
        <v>0</v>
      </c>
      <c r="N423" s="176">
        <v>6.7000000000000002E-4</v>
      </c>
      <c r="O423" s="176">
        <f>ROUND(E423*N423,2)</f>
        <v>0.01</v>
      </c>
      <c r="P423" s="176">
        <v>0.2</v>
      </c>
      <c r="Q423" s="176">
        <f>ROUND(E423*P423,2)</f>
        <v>1.7</v>
      </c>
      <c r="R423" s="178"/>
      <c r="S423" s="178" t="s">
        <v>344</v>
      </c>
      <c r="T423" s="179" t="s">
        <v>324</v>
      </c>
      <c r="U423" s="158">
        <v>0.36</v>
      </c>
      <c r="V423" s="158">
        <f>ROUND(E423*U423,2)</f>
        <v>3.06</v>
      </c>
      <c r="W423" s="158"/>
      <c r="X423" s="158" t="s">
        <v>387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388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5" t="s">
        <v>728</v>
      </c>
      <c r="D424" s="160"/>
      <c r="E424" s="161"/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7"/>
      <c r="Z424" s="147"/>
      <c r="AA424" s="147"/>
      <c r="AB424" s="147"/>
      <c r="AC424" s="147"/>
      <c r="AD424" s="147"/>
      <c r="AE424" s="147"/>
      <c r="AF424" s="147"/>
      <c r="AG424" s="147" t="s">
        <v>382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5" t="s">
        <v>1800</v>
      </c>
      <c r="D425" s="160"/>
      <c r="E425" s="161"/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382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5" t="s">
        <v>1849</v>
      </c>
      <c r="D426" s="160"/>
      <c r="E426" s="161">
        <v>8.5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7"/>
      <c r="Z426" s="147"/>
      <c r="AA426" s="147"/>
      <c r="AB426" s="147"/>
      <c r="AC426" s="147"/>
      <c r="AD426" s="147"/>
      <c r="AE426" s="147"/>
      <c r="AF426" s="147"/>
      <c r="AG426" s="147" t="s">
        <v>382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245"/>
      <c r="D427" s="246"/>
      <c r="E427" s="246"/>
      <c r="F427" s="246"/>
      <c r="G427" s="246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329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73">
        <v>78</v>
      </c>
      <c r="B428" s="174" t="s">
        <v>754</v>
      </c>
      <c r="C428" s="184" t="s">
        <v>755</v>
      </c>
      <c r="D428" s="175" t="s">
        <v>397</v>
      </c>
      <c r="E428" s="176">
        <v>23</v>
      </c>
      <c r="F428" s="177"/>
      <c r="G428" s="178">
        <f>ROUND(E428*F428,2)</f>
        <v>0</v>
      </c>
      <c r="H428" s="177"/>
      <c r="I428" s="178">
        <f>ROUND(E428*H428,2)</f>
        <v>0</v>
      </c>
      <c r="J428" s="177"/>
      <c r="K428" s="178">
        <f>ROUND(E428*J428,2)</f>
        <v>0</v>
      </c>
      <c r="L428" s="178">
        <v>21</v>
      </c>
      <c r="M428" s="178">
        <f>G428*(1+L428/100)</f>
        <v>0</v>
      </c>
      <c r="N428" s="176">
        <v>0</v>
      </c>
      <c r="O428" s="176">
        <f>ROUND(E428*N428,2)</f>
        <v>0</v>
      </c>
      <c r="P428" s="176">
        <v>0</v>
      </c>
      <c r="Q428" s="176">
        <f>ROUND(E428*P428,2)</f>
        <v>0</v>
      </c>
      <c r="R428" s="178"/>
      <c r="S428" s="178" t="s">
        <v>344</v>
      </c>
      <c r="T428" s="179" t="s">
        <v>324</v>
      </c>
      <c r="U428" s="158">
        <v>0.17</v>
      </c>
      <c r="V428" s="158">
        <f>ROUND(E428*U428,2)</f>
        <v>3.91</v>
      </c>
      <c r="W428" s="158"/>
      <c r="X428" s="158" t="s">
        <v>387</v>
      </c>
      <c r="Y428" s="147"/>
      <c r="Z428" s="147"/>
      <c r="AA428" s="147"/>
      <c r="AB428" s="147"/>
      <c r="AC428" s="147"/>
      <c r="AD428" s="147"/>
      <c r="AE428" s="147"/>
      <c r="AF428" s="147"/>
      <c r="AG428" s="147" t="s">
        <v>388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5" t="s">
        <v>516</v>
      </c>
      <c r="D429" s="160"/>
      <c r="E429" s="161"/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7"/>
      <c r="Z429" s="147"/>
      <c r="AA429" s="147"/>
      <c r="AB429" s="147"/>
      <c r="AC429" s="147"/>
      <c r="AD429" s="147"/>
      <c r="AE429" s="147"/>
      <c r="AF429" s="147"/>
      <c r="AG429" s="147" t="s">
        <v>382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5" t="s">
        <v>541</v>
      </c>
      <c r="D430" s="160"/>
      <c r="E430" s="161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382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5" t="s">
        <v>1813</v>
      </c>
      <c r="D431" s="160"/>
      <c r="E431" s="161">
        <v>6.3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382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5" t="s">
        <v>543</v>
      </c>
      <c r="D432" s="160"/>
      <c r="E432" s="161"/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7"/>
      <c r="Z432" s="147"/>
      <c r="AA432" s="147"/>
      <c r="AB432" s="147"/>
      <c r="AC432" s="147"/>
      <c r="AD432" s="147"/>
      <c r="AE432" s="147"/>
      <c r="AF432" s="147"/>
      <c r="AG432" s="147" t="s">
        <v>382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5" t="s">
        <v>1814</v>
      </c>
      <c r="D433" s="160"/>
      <c r="E433" s="161">
        <v>16.7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382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245"/>
      <c r="D434" s="246"/>
      <c r="E434" s="246"/>
      <c r="F434" s="246"/>
      <c r="G434" s="246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329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73">
        <v>79</v>
      </c>
      <c r="B435" s="174" t="s">
        <v>756</v>
      </c>
      <c r="C435" s="184" t="s">
        <v>757</v>
      </c>
      <c r="D435" s="175" t="s">
        <v>397</v>
      </c>
      <c r="E435" s="176">
        <v>29.27</v>
      </c>
      <c r="F435" s="177"/>
      <c r="G435" s="178">
        <f>ROUND(E435*F435,2)</f>
        <v>0</v>
      </c>
      <c r="H435" s="177"/>
      <c r="I435" s="178">
        <f>ROUND(E435*H435,2)</f>
        <v>0</v>
      </c>
      <c r="J435" s="177"/>
      <c r="K435" s="178">
        <f>ROUND(E435*J435,2)</f>
        <v>0</v>
      </c>
      <c r="L435" s="178">
        <v>21</v>
      </c>
      <c r="M435" s="178">
        <f>G435*(1+L435/100)</f>
        <v>0</v>
      </c>
      <c r="N435" s="176">
        <v>0</v>
      </c>
      <c r="O435" s="176">
        <f>ROUND(E435*N435,2)</f>
        <v>0</v>
      </c>
      <c r="P435" s="176">
        <v>5.5E-2</v>
      </c>
      <c r="Q435" s="176">
        <f>ROUND(E435*P435,2)</f>
        <v>1.61</v>
      </c>
      <c r="R435" s="178"/>
      <c r="S435" s="178" t="s">
        <v>344</v>
      </c>
      <c r="T435" s="179" t="s">
        <v>324</v>
      </c>
      <c r="U435" s="158">
        <v>0.51</v>
      </c>
      <c r="V435" s="158">
        <f>ROUND(E435*U435,2)</f>
        <v>14.93</v>
      </c>
      <c r="W435" s="158"/>
      <c r="X435" s="158" t="s">
        <v>387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388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5" t="s">
        <v>1800</v>
      </c>
      <c r="D436" s="160"/>
      <c r="E436" s="161"/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382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5" t="s">
        <v>1850</v>
      </c>
      <c r="D437" s="160"/>
      <c r="E437" s="161"/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382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5" t="s">
        <v>1832</v>
      </c>
      <c r="D438" s="160"/>
      <c r="E438" s="161">
        <v>5.2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7"/>
      <c r="Z438" s="147"/>
      <c r="AA438" s="147"/>
      <c r="AB438" s="147"/>
      <c r="AC438" s="147"/>
      <c r="AD438" s="147"/>
      <c r="AE438" s="147"/>
      <c r="AF438" s="147"/>
      <c r="AG438" s="147" t="s">
        <v>382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5" t="s">
        <v>1842</v>
      </c>
      <c r="D439" s="160"/>
      <c r="E439" s="161">
        <v>24.07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382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245"/>
      <c r="D440" s="246"/>
      <c r="E440" s="246"/>
      <c r="F440" s="246"/>
      <c r="G440" s="246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7"/>
      <c r="Z440" s="147"/>
      <c r="AA440" s="147"/>
      <c r="AB440" s="147"/>
      <c r="AC440" s="147"/>
      <c r="AD440" s="147"/>
      <c r="AE440" s="147"/>
      <c r="AF440" s="147"/>
      <c r="AG440" s="147" t="s">
        <v>329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ht="22.5" outlineLevel="1" x14ac:dyDescent="0.2">
      <c r="A441" s="173">
        <v>80</v>
      </c>
      <c r="B441" s="174" t="s">
        <v>762</v>
      </c>
      <c r="C441" s="184" t="s">
        <v>763</v>
      </c>
      <c r="D441" s="175" t="s">
        <v>397</v>
      </c>
      <c r="E441" s="176">
        <v>2.0249999999999999</v>
      </c>
      <c r="F441" s="177"/>
      <c r="G441" s="178">
        <f>ROUND(E441*F441,2)</f>
        <v>0</v>
      </c>
      <c r="H441" s="177"/>
      <c r="I441" s="178">
        <f>ROUND(E441*H441,2)</f>
        <v>0</v>
      </c>
      <c r="J441" s="177"/>
      <c r="K441" s="178">
        <f>ROUND(E441*J441,2)</f>
        <v>0</v>
      </c>
      <c r="L441" s="178">
        <v>21</v>
      </c>
      <c r="M441" s="178">
        <f>G441*(1+L441/100)</f>
        <v>0</v>
      </c>
      <c r="N441" s="176">
        <v>1.65E-3</v>
      </c>
      <c r="O441" s="176">
        <f>ROUND(E441*N441,2)</f>
        <v>0</v>
      </c>
      <c r="P441" s="176">
        <v>0.27</v>
      </c>
      <c r="Q441" s="176">
        <f>ROUND(E441*P441,2)</f>
        <v>0.55000000000000004</v>
      </c>
      <c r="R441" s="178"/>
      <c r="S441" s="178" t="s">
        <v>344</v>
      </c>
      <c r="T441" s="179" t="s">
        <v>324</v>
      </c>
      <c r="U441" s="158">
        <v>0.71</v>
      </c>
      <c r="V441" s="158">
        <f>ROUND(E441*U441,2)</f>
        <v>1.44</v>
      </c>
      <c r="W441" s="158"/>
      <c r="X441" s="158" t="s">
        <v>387</v>
      </c>
      <c r="Y441" s="147"/>
      <c r="Z441" s="147"/>
      <c r="AA441" s="147"/>
      <c r="AB441" s="147"/>
      <c r="AC441" s="147"/>
      <c r="AD441" s="147"/>
      <c r="AE441" s="147"/>
      <c r="AF441" s="147"/>
      <c r="AG441" s="147" t="s">
        <v>388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251" t="s">
        <v>392</v>
      </c>
      <c r="D442" s="252"/>
      <c r="E442" s="252"/>
      <c r="F442" s="252"/>
      <c r="G442" s="252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328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5" t="s">
        <v>1800</v>
      </c>
      <c r="D443" s="160"/>
      <c r="E443" s="161"/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7"/>
      <c r="Z443" s="147"/>
      <c r="AA443" s="147"/>
      <c r="AB443" s="147"/>
      <c r="AC443" s="147"/>
      <c r="AD443" s="147"/>
      <c r="AE443" s="147"/>
      <c r="AF443" s="147"/>
      <c r="AG443" s="147" t="s">
        <v>382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5" t="s">
        <v>1851</v>
      </c>
      <c r="D444" s="160"/>
      <c r="E444" s="161">
        <v>2.0249999999999999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7"/>
      <c r="Z444" s="147"/>
      <c r="AA444" s="147"/>
      <c r="AB444" s="147"/>
      <c r="AC444" s="147"/>
      <c r="AD444" s="147"/>
      <c r="AE444" s="147"/>
      <c r="AF444" s="147"/>
      <c r="AG444" s="147" t="s">
        <v>382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245"/>
      <c r="D445" s="246"/>
      <c r="E445" s="246"/>
      <c r="F445" s="246"/>
      <c r="G445" s="246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329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73">
        <v>81</v>
      </c>
      <c r="B446" s="174" t="s">
        <v>765</v>
      </c>
      <c r="C446" s="184" t="s">
        <v>766</v>
      </c>
      <c r="D446" s="175" t="s">
        <v>338</v>
      </c>
      <c r="E446" s="176">
        <v>10</v>
      </c>
      <c r="F446" s="177"/>
      <c r="G446" s="178">
        <f>ROUND(E446*F446,2)</f>
        <v>0</v>
      </c>
      <c r="H446" s="177"/>
      <c r="I446" s="178">
        <f>ROUND(E446*H446,2)</f>
        <v>0</v>
      </c>
      <c r="J446" s="177"/>
      <c r="K446" s="178">
        <f>ROUND(E446*J446,2)</f>
        <v>0</v>
      </c>
      <c r="L446" s="178">
        <v>21</v>
      </c>
      <c r="M446" s="178">
        <f>G446*(1+L446/100)</f>
        <v>0</v>
      </c>
      <c r="N446" s="176">
        <v>0</v>
      </c>
      <c r="O446" s="176">
        <f>ROUND(E446*N446,2)</f>
        <v>0</v>
      </c>
      <c r="P446" s="176">
        <v>0</v>
      </c>
      <c r="Q446" s="176">
        <f>ROUND(E446*P446,2)</f>
        <v>0</v>
      </c>
      <c r="R446" s="178"/>
      <c r="S446" s="178" t="s">
        <v>344</v>
      </c>
      <c r="T446" s="179" t="s">
        <v>324</v>
      </c>
      <c r="U446" s="158">
        <v>0</v>
      </c>
      <c r="V446" s="158">
        <f>ROUND(E446*U446,2)</f>
        <v>0</v>
      </c>
      <c r="W446" s="158"/>
      <c r="X446" s="158" t="s">
        <v>387</v>
      </c>
      <c r="Y446" s="147"/>
      <c r="Z446" s="147"/>
      <c r="AA446" s="147"/>
      <c r="AB446" s="147"/>
      <c r="AC446" s="147"/>
      <c r="AD446" s="147"/>
      <c r="AE446" s="147"/>
      <c r="AF446" s="147"/>
      <c r="AG446" s="147" t="s">
        <v>388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249"/>
      <c r="D447" s="250"/>
      <c r="E447" s="250"/>
      <c r="F447" s="250"/>
      <c r="G447" s="250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7"/>
      <c r="Z447" s="147"/>
      <c r="AA447" s="147"/>
      <c r="AB447" s="147"/>
      <c r="AC447" s="147"/>
      <c r="AD447" s="147"/>
      <c r="AE447" s="147"/>
      <c r="AF447" s="147"/>
      <c r="AG447" s="147" t="s">
        <v>329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x14ac:dyDescent="0.2">
      <c r="A448" s="163" t="s">
        <v>318</v>
      </c>
      <c r="B448" s="164" t="s">
        <v>161</v>
      </c>
      <c r="C448" s="183" t="s">
        <v>162</v>
      </c>
      <c r="D448" s="165"/>
      <c r="E448" s="166"/>
      <c r="F448" s="167"/>
      <c r="G448" s="167">
        <f>SUMIF(AG449:AG455,"&lt;&gt;NOR",G449:G455)</f>
        <v>0</v>
      </c>
      <c r="H448" s="167"/>
      <c r="I448" s="167">
        <f>SUM(I449:I455)</f>
        <v>0</v>
      </c>
      <c r="J448" s="167"/>
      <c r="K448" s="167">
        <f>SUM(K449:K455)</f>
        <v>0</v>
      </c>
      <c r="L448" s="167"/>
      <c r="M448" s="167">
        <f>SUM(M449:M455)</f>
        <v>0</v>
      </c>
      <c r="N448" s="166"/>
      <c r="O448" s="166">
        <f>SUM(O449:O455)</f>
        <v>0</v>
      </c>
      <c r="P448" s="166"/>
      <c r="Q448" s="166">
        <f>SUM(Q449:Q455)</f>
        <v>0</v>
      </c>
      <c r="R448" s="167"/>
      <c r="S448" s="167"/>
      <c r="T448" s="168"/>
      <c r="U448" s="162"/>
      <c r="V448" s="162">
        <f>SUM(V449:V455)</f>
        <v>19.38</v>
      </c>
      <c r="W448" s="162"/>
      <c r="X448" s="162"/>
      <c r="AG448" t="s">
        <v>319</v>
      </c>
    </row>
    <row r="449" spans="1:60" ht="22.5" outlineLevel="1" x14ac:dyDescent="0.2">
      <c r="A449" s="173">
        <v>82</v>
      </c>
      <c r="B449" s="174" t="s">
        <v>767</v>
      </c>
      <c r="C449" s="184" t="s">
        <v>768</v>
      </c>
      <c r="D449" s="175" t="s">
        <v>527</v>
      </c>
      <c r="E449" s="176">
        <v>10.24058</v>
      </c>
      <c r="F449" s="177"/>
      <c r="G449" s="178">
        <f>ROUND(E449*F449,2)</f>
        <v>0</v>
      </c>
      <c r="H449" s="177"/>
      <c r="I449" s="178">
        <f>ROUND(E449*H449,2)</f>
        <v>0</v>
      </c>
      <c r="J449" s="177"/>
      <c r="K449" s="178">
        <f>ROUND(E449*J449,2)</f>
        <v>0</v>
      </c>
      <c r="L449" s="178">
        <v>21</v>
      </c>
      <c r="M449" s="178">
        <f>G449*(1+L449/100)</f>
        <v>0</v>
      </c>
      <c r="N449" s="176">
        <v>0</v>
      </c>
      <c r="O449" s="176">
        <f>ROUND(E449*N449,2)</f>
        <v>0</v>
      </c>
      <c r="P449" s="176">
        <v>0</v>
      </c>
      <c r="Q449" s="176">
        <f>ROUND(E449*P449,2)</f>
        <v>0</v>
      </c>
      <c r="R449" s="178" t="s">
        <v>467</v>
      </c>
      <c r="S449" s="178" t="s">
        <v>323</v>
      </c>
      <c r="T449" s="179" t="s">
        <v>399</v>
      </c>
      <c r="U449" s="158">
        <v>1.8919999999999999</v>
      </c>
      <c r="V449" s="158">
        <f>ROUND(E449*U449,2)</f>
        <v>19.38</v>
      </c>
      <c r="W449" s="158"/>
      <c r="X449" s="158" t="s">
        <v>769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770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60" t="s">
        <v>771</v>
      </c>
      <c r="D450" s="261"/>
      <c r="E450" s="261"/>
      <c r="F450" s="261"/>
      <c r="G450" s="261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401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5" t="s">
        <v>772</v>
      </c>
      <c r="D451" s="160"/>
      <c r="E451" s="161"/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382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1" x14ac:dyDescent="0.2">
      <c r="A452" s="154"/>
      <c r="B452" s="155"/>
      <c r="C452" s="185" t="s">
        <v>1852</v>
      </c>
      <c r="D452" s="160"/>
      <c r="E452" s="161"/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7"/>
      <c r="Z452" s="147"/>
      <c r="AA452" s="147"/>
      <c r="AB452" s="147"/>
      <c r="AC452" s="147"/>
      <c r="AD452" s="147"/>
      <c r="AE452" s="147"/>
      <c r="AF452" s="147"/>
      <c r="AG452" s="147" t="s">
        <v>382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5" t="s">
        <v>1853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382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5" t="s">
        <v>1854</v>
      </c>
      <c r="D454" s="160"/>
      <c r="E454" s="161">
        <v>10.24058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382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245"/>
      <c r="D455" s="246"/>
      <c r="E455" s="246"/>
      <c r="F455" s="246"/>
      <c r="G455" s="246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329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x14ac:dyDescent="0.2">
      <c r="A456" s="163" t="s">
        <v>318</v>
      </c>
      <c r="B456" s="164" t="s">
        <v>163</v>
      </c>
      <c r="C456" s="183" t="s">
        <v>164</v>
      </c>
      <c r="D456" s="165"/>
      <c r="E456" s="166"/>
      <c r="F456" s="167"/>
      <c r="G456" s="167">
        <f>SUMIF(AG457:AG458,"&lt;&gt;NOR",G457:G458)</f>
        <v>0</v>
      </c>
      <c r="H456" s="167"/>
      <c r="I456" s="167">
        <f>SUM(I457:I458)</f>
        <v>0</v>
      </c>
      <c r="J456" s="167"/>
      <c r="K456" s="167">
        <f>SUM(K457:K458)</f>
        <v>0</v>
      </c>
      <c r="L456" s="167"/>
      <c r="M456" s="167">
        <f>SUM(M457:M458)</f>
        <v>0</v>
      </c>
      <c r="N456" s="166"/>
      <c r="O456" s="166">
        <f>SUM(O457:O458)</f>
        <v>0</v>
      </c>
      <c r="P456" s="166"/>
      <c r="Q456" s="166">
        <f>SUM(Q457:Q458)</f>
        <v>0</v>
      </c>
      <c r="R456" s="167"/>
      <c r="S456" s="167"/>
      <c r="T456" s="168"/>
      <c r="U456" s="162"/>
      <c r="V456" s="162">
        <f>SUM(V457:V458)</f>
        <v>0</v>
      </c>
      <c r="W456" s="162"/>
      <c r="X456" s="162"/>
      <c r="AG456" t="s">
        <v>319</v>
      </c>
    </row>
    <row r="457" spans="1:60" outlineLevel="1" x14ac:dyDescent="0.2">
      <c r="A457" s="173">
        <v>83</v>
      </c>
      <c r="B457" s="174" t="s">
        <v>778</v>
      </c>
      <c r="C457" s="184" t="s">
        <v>779</v>
      </c>
      <c r="D457" s="175" t="s">
        <v>577</v>
      </c>
      <c r="E457" s="176">
        <v>10</v>
      </c>
      <c r="F457" s="177"/>
      <c r="G457" s="178">
        <f>ROUND(E457*F457,2)</f>
        <v>0</v>
      </c>
      <c r="H457" s="177"/>
      <c r="I457" s="178">
        <f>ROUND(E457*H457,2)</f>
        <v>0</v>
      </c>
      <c r="J457" s="177"/>
      <c r="K457" s="178">
        <f>ROUND(E457*J457,2)</f>
        <v>0</v>
      </c>
      <c r="L457" s="178">
        <v>21</v>
      </c>
      <c r="M457" s="178">
        <f>G457*(1+L457/100)</f>
        <v>0</v>
      </c>
      <c r="N457" s="176">
        <v>0</v>
      </c>
      <c r="O457" s="176">
        <f>ROUND(E457*N457,2)</f>
        <v>0</v>
      </c>
      <c r="P457" s="176">
        <v>0</v>
      </c>
      <c r="Q457" s="176">
        <f>ROUND(E457*P457,2)</f>
        <v>0</v>
      </c>
      <c r="R457" s="178"/>
      <c r="S457" s="178" t="s">
        <v>344</v>
      </c>
      <c r="T457" s="179" t="s">
        <v>324</v>
      </c>
      <c r="U457" s="158">
        <v>0</v>
      </c>
      <c r="V457" s="158">
        <f>ROUND(E457*U457,2)</f>
        <v>0</v>
      </c>
      <c r="W457" s="158"/>
      <c r="X457" s="158" t="s">
        <v>387</v>
      </c>
      <c r="Y457" s="147"/>
      <c r="Z457" s="147"/>
      <c r="AA457" s="147"/>
      <c r="AB457" s="147"/>
      <c r="AC457" s="147"/>
      <c r="AD457" s="147"/>
      <c r="AE457" s="147"/>
      <c r="AF457" s="147"/>
      <c r="AG457" s="147" t="s">
        <v>388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249"/>
      <c r="D458" s="250"/>
      <c r="E458" s="250"/>
      <c r="F458" s="250"/>
      <c r="G458" s="250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7"/>
      <c r="Z458" s="147"/>
      <c r="AA458" s="147"/>
      <c r="AB458" s="147"/>
      <c r="AC458" s="147"/>
      <c r="AD458" s="147"/>
      <c r="AE458" s="147"/>
      <c r="AF458" s="147"/>
      <c r="AG458" s="147" t="s">
        <v>329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x14ac:dyDescent="0.2">
      <c r="A459" s="163" t="s">
        <v>318</v>
      </c>
      <c r="B459" s="164" t="s">
        <v>171</v>
      </c>
      <c r="C459" s="183" t="s">
        <v>172</v>
      </c>
      <c r="D459" s="165"/>
      <c r="E459" s="166"/>
      <c r="F459" s="167"/>
      <c r="G459" s="167">
        <f>SUMIF(AG460:AG471,"&lt;&gt;NOR",G460:G471)</f>
        <v>0</v>
      </c>
      <c r="H459" s="167"/>
      <c r="I459" s="167">
        <f>SUM(I460:I471)</f>
        <v>0</v>
      </c>
      <c r="J459" s="167"/>
      <c r="K459" s="167">
        <f>SUM(K460:K471)</f>
        <v>0</v>
      </c>
      <c r="L459" s="167"/>
      <c r="M459" s="167">
        <f>SUM(M460:M471)</f>
        <v>0</v>
      </c>
      <c r="N459" s="166"/>
      <c r="O459" s="166">
        <f>SUM(O460:O471)</f>
        <v>0.02</v>
      </c>
      <c r="P459" s="166"/>
      <c r="Q459" s="166">
        <f>SUM(Q460:Q471)</f>
        <v>0</v>
      </c>
      <c r="R459" s="167"/>
      <c r="S459" s="167"/>
      <c r="T459" s="168"/>
      <c r="U459" s="162"/>
      <c r="V459" s="162">
        <f>SUM(V460:V471)</f>
        <v>2.44</v>
      </c>
      <c r="W459" s="162"/>
      <c r="X459" s="162"/>
      <c r="AG459" t="s">
        <v>319</v>
      </c>
    </row>
    <row r="460" spans="1:60" outlineLevel="1" x14ac:dyDescent="0.2">
      <c r="A460" s="173">
        <v>84</v>
      </c>
      <c r="B460" s="174" t="s">
        <v>782</v>
      </c>
      <c r="C460" s="184" t="s">
        <v>783</v>
      </c>
      <c r="D460" s="175" t="s">
        <v>397</v>
      </c>
      <c r="E460" s="176">
        <v>6.2629999999999999</v>
      </c>
      <c r="F460" s="177"/>
      <c r="G460" s="178">
        <f>ROUND(E460*F460,2)</f>
        <v>0</v>
      </c>
      <c r="H460" s="177"/>
      <c r="I460" s="178">
        <f>ROUND(E460*H460,2)</f>
        <v>0</v>
      </c>
      <c r="J460" s="177"/>
      <c r="K460" s="178">
        <f>ROUND(E460*J460,2)</f>
        <v>0</v>
      </c>
      <c r="L460" s="178">
        <v>21</v>
      </c>
      <c r="M460" s="178">
        <f>G460*(1+L460/100)</f>
        <v>0</v>
      </c>
      <c r="N460" s="176">
        <v>3.6800000000000001E-3</v>
      </c>
      <c r="O460" s="176">
        <f>ROUND(E460*N460,2)</f>
        <v>0.02</v>
      </c>
      <c r="P460" s="176">
        <v>0</v>
      </c>
      <c r="Q460" s="176">
        <f>ROUND(E460*P460,2)</f>
        <v>0</v>
      </c>
      <c r="R460" s="178"/>
      <c r="S460" s="178" t="s">
        <v>344</v>
      </c>
      <c r="T460" s="179" t="s">
        <v>324</v>
      </c>
      <c r="U460" s="158">
        <v>0.39</v>
      </c>
      <c r="V460" s="158">
        <f>ROUND(E460*U460,2)</f>
        <v>2.44</v>
      </c>
      <c r="W460" s="158"/>
      <c r="X460" s="158" t="s">
        <v>387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388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251" t="s">
        <v>784</v>
      </c>
      <c r="D461" s="252"/>
      <c r="E461" s="252"/>
      <c r="F461" s="252"/>
      <c r="G461" s="252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328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5" t="s">
        <v>785</v>
      </c>
      <c r="D462" s="160"/>
      <c r="E462" s="161"/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382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5" t="s">
        <v>786</v>
      </c>
      <c r="D463" s="160"/>
      <c r="E463" s="161"/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382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5" t="s">
        <v>1855</v>
      </c>
      <c r="D464" s="160"/>
      <c r="E464" s="161">
        <v>3.363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382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5" t="s">
        <v>516</v>
      </c>
      <c r="D465" s="160"/>
      <c r="E465" s="161"/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7"/>
      <c r="Z465" s="147"/>
      <c r="AA465" s="147"/>
      <c r="AB465" s="147"/>
      <c r="AC465" s="147"/>
      <c r="AD465" s="147"/>
      <c r="AE465" s="147"/>
      <c r="AF465" s="147"/>
      <c r="AG465" s="147" t="s">
        <v>382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5" t="s">
        <v>535</v>
      </c>
      <c r="D466" s="160"/>
      <c r="E466" s="161"/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7"/>
      <c r="Z466" s="147"/>
      <c r="AA466" s="147"/>
      <c r="AB466" s="147"/>
      <c r="AC466" s="147"/>
      <c r="AD466" s="147"/>
      <c r="AE466" s="147"/>
      <c r="AF466" s="147"/>
      <c r="AG466" s="147" t="s">
        <v>382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5" t="s">
        <v>1783</v>
      </c>
      <c r="D467" s="160"/>
      <c r="E467" s="161">
        <v>2.9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382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245"/>
      <c r="D468" s="246"/>
      <c r="E468" s="246"/>
      <c r="F468" s="246"/>
      <c r="G468" s="246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329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>
        <v>85</v>
      </c>
      <c r="B469" s="155" t="s">
        <v>789</v>
      </c>
      <c r="C469" s="189" t="s">
        <v>790</v>
      </c>
      <c r="D469" s="156" t="s">
        <v>0</v>
      </c>
      <c r="E469" s="181"/>
      <c r="F469" s="159"/>
      <c r="G469" s="158">
        <f>ROUND(E469*F469,2)</f>
        <v>0</v>
      </c>
      <c r="H469" s="159"/>
      <c r="I469" s="158">
        <f>ROUND(E469*H469,2)</f>
        <v>0</v>
      </c>
      <c r="J469" s="159"/>
      <c r="K469" s="158">
        <f>ROUND(E469*J469,2)</f>
        <v>0</v>
      </c>
      <c r="L469" s="158">
        <v>21</v>
      </c>
      <c r="M469" s="158">
        <f>G469*(1+L469/100)</f>
        <v>0</v>
      </c>
      <c r="N469" s="157">
        <v>0</v>
      </c>
      <c r="O469" s="157">
        <f>ROUND(E469*N469,2)</f>
        <v>0</v>
      </c>
      <c r="P469" s="157">
        <v>0</v>
      </c>
      <c r="Q469" s="157">
        <f>ROUND(E469*P469,2)</f>
        <v>0</v>
      </c>
      <c r="R469" s="158" t="s">
        <v>791</v>
      </c>
      <c r="S469" s="158" t="s">
        <v>323</v>
      </c>
      <c r="T469" s="158" t="s">
        <v>399</v>
      </c>
      <c r="U469" s="158">
        <v>0</v>
      </c>
      <c r="V469" s="158">
        <f>ROUND(E469*U469,2)</f>
        <v>0</v>
      </c>
      <c r="W469" s="158"/>
      <c r="X469" s="158" t="s">
        <v>769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770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262" t="s">
        <v>792</v>
      </c>
      <c r="D470" s="263"/>
      <c r="E470" s="263"/>
      <c r="F470" s="263"/>
      <c r="G470" s="263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7"/>
      <c r="Z470" s="147"/>
      <c r="AA470" s="147"/>
      <c r="AB470" s="147"/>
      <c r="AC470" s="147"/>
      <c r="AD470" s="147"/>
      <c r="AE470" s="147"/>
      <c r="AF470" s="147"/>
      <c r="AG470" s="147" t="s">
        <v>401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245"/>
      <c r="D471" s="246"/>
      <c r="E471" s="246"/>
      <c r="F471" s="246"/>
      <c r="G471" s="246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329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x14ac:dyDescent="0.2">
      <c r="A472" s="163" t="s">
        <v>318</v>
      </c>
      <c r="B472" s="164" t="s">
        <v>175</v>
      </c>
      <c r="C472" s="183" t="s">
        <v>176</v>
      </c>
      <c r="D472" s="165"/>
      <c r="E472" s="166"/>
      <c r="F472" s="167"/>
      <c r="G472" s="167">
        <f>SUMIF(AG473:AG513,"&lt;&gt;NOR",G473:G513)</f>
        <v>0</v>
      </c>
      <c r="H472" s="167"/>
      <c r="I472" s="167">
        <f>SUM(I473:I513)</f>
        <v>0</v>
      </c>
      <c r="J472" s="167"/>
      <c r="K472" s="167">
        <f>SUM(K473:K513)</f>
        <v>0</v>
      </c>
      <c r="L472" s="167"/>
      <c r="M472" s="167">
        <f>SUM(M473:M513)</f>
        <v>0</v>
      </c>
      <c r="N472" s="166"/>
      <c r="O472" s="166">
        <f>SUM(O473:O513)</f>
        <v>0.06</v>
      </c>
      <c r="P472" s="166"/>
      <c r="Q472" s="166">
        <f>SUM(Q473:Q513)</f>
        <v>0</v>
      </c>
      <c r="R472" s="167"/>
      <c r="S472" s="167"/>
      <c r="T472" s="168"/>
      <c r="U472" s="162"/>
      <c r="V472" s="162">
        <f>SUM(V473:V513)</f>
        <v>3.43</v>
      </c>
      <c r="W472" s="162"/>
      <c r="X472" s="162"/>
      <c r="AG472" t="s">
        <v>319</v>
      </c>
    </row>
    <row r="473" spans="1:60" outlineLevel="1" x14ac:dyDescent="0.2">
      <c r="A473" s="173">
        <v>86</v>
      </c>
      <c r="B473" s="174" t="s">
        <v>802</v>
      </c>
      <c r="C473" s="184" t="s">
        <v>803</v>
      </c>
      <c r="D473" s="175" t="s">
        <v>397</v>
      </c>
      <c r="E473" s="176">
        <v>12.6</v>
      </c>
      <c r="F473" s="177"/>
      <c r="G473" s="178">
        <f>ROUND(E473*F473,2)</f>
        <v>0</v>
      </c>
      <c r="H473" s="177"/>
      <c r="I473" s="178">
        <f>ROUND(E473*H473,2)</f>
        <v>0</v>
      </c>
      <c r="J473" s="177"/>
      <c r="K473" s="178">
        <f>ROUND(E473*J473,2)</f>
        <v>0</v>
      </c>
      <c r="L473" s="178">
        <v>21</v>
      </c>
      <c r="M473" s="178">
        <f>G473*(1+L473/100)</f>
        <v>0</v>
      </c>
      <c r="N473" s="176">
        <v>0</v>
      </c>
      <c r="O473" s="176">
        <f>ROUND(E473*N473,2)</f>
        <v>0</v>
      </c>
      <c r="P473" s="176">
        <v>0</v>
      </c>
      <c r="Q473" s="176">
        <f>ROUND(E473*P473,2)</f>
        <v>0</v>
      </c>
      <c r="R473" s="178" t="s">
        <v>804</v>
      </c>
      <c r="S473" s="178" t="s">
        <v>323</v>
      </c>
      <c r="T473" s="179" t="s">
        <v>399</v>
      </c>
      <c r="U473" s="158">
        <v>0.08</v>
      </c>
      <c r="V473" s="158">
        <f>ROUND(E473*U473,2)</f>
        <v>1.01</v>
      </c>
      <c r="W473" s="158"/>
      <c r="X473" s="158" t="s">
        <v>387</v>
      </c>
      <c r="Y473" s="147"/>
      <c r="Z473" s="147"/>
      <c r="AA473" s="147"/>
      <c r="AB473" s="147"/>
      <c r="AC473" s="147"/>
      <c r="AD473" s="147"/>
      <c r="AE473" s="147"/>
      <c r="AF473" s="147"/>
      <c r="AG473" s="147" t="s">
        <v>388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5" t="s">
        <v>516</v>
      </c>
      <c r="D474" s="160"/>
      <c r="E474" s="161"/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47"/>
      <c r="Z474" s="147"/>
      <c r="AA474" s="147"/>
      <c r="AB474" s="147"/>
      <c r="AC474" s="147"/>
      <c r="AD474" s="147"/>
      <c r="AE474" s="147"/>
      <c r="AF474" s="147"/>
      <c r="AG474" s="147" t="s">
        <v>382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5" t="s">
        <v>533</v>
      </c>
      <c r="D475" s="160"/>
      <c r="E475" s="161"/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47"/>
      <c r="Z475" s="147"/>
      <c r="AA475" s="147"/>
      <c r="AB475" s="147"/>
      <c r="AC475" s="147"/>
      <c r="AD475" s="147"/>
      <c r="AE475" s="147"/>
      <c r="AF475" s="147"/>
      <c r="AG475" s="147" t="s">
        <v>382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5" t="s">
        <v>1811</v>
      </c>
      <c r="D476" s="160"/>
      <c r="E476" s="161">
        <v>4.3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382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5" t="s">
        <v>535</v>
      </c>
      <c r="D477" s="160"/>
      <c r="E477" s="161"/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382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5" t="s">
        <v>1783</v>
      </c>
      <c r="D478" s="160"/>
      <c r="E478" s="161">
        <v>2.9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382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5" t="s">
        <v>537</v>
      </c>
      <c r="D479" s="160"/>
      <c r="E479" s="161"/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382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5" t="s">
        <v>1812</v>
      </c>
      <c r="D480" s="160"/>
      <c r="E480" s="161">
        <v>5.4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7"/>
      <c r="Z480" s="147"/>
      <c r="AA480" s="147"/>
      <c r="AB480" s="147"/>
      <c r="AC480" s="147"/>
      <c r="AD480" s="147"/>
      <c r="AE480" s="147"/>
      <c r="AF480" s="147"/>
      <c r="AG480" s="147" t="s">
        <v>382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245"/>
      <c r="D481" s="246"/>
      <c r="E481" s="246"/>
      <c r="F481" s="246"/>
      <c r="G481" s="246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7"/>
      <c r="Z481" s="147"/>
      <c r="AA481" s="147"/>
      <c r="AB481" s="147"/>
      <c r="AC481" s="147"/>
      <c r="AD481" s="147"/>
      <c r="AE481" s="147"/>
      <c r="AF481" s="147"/>
      <c r="AG481" s="147" t="s">
        <v>329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.5" outlineLevel="1" x14ac:dyDescent="0.2">
      <c r="A482" s="173">
        <v>87</v>
      </c>
      <c r="B482" s="174" t="s">
        <v>805</v>
      </c>
      <c r="C482" s="184" t="s">
        <v>1856</v>
      </c>
      <c r="D482" s="175" t="s">
        <v>397</v>
      </c>
      <c r="E482" s="176">
        <v>12.6</v>
      </c>
      <c r="F482" s="177"/>
      <c r="G482" s="178">
        <f>ROUND(E482*F482,2)</f>
        <v>0</v>
      </c>
      <c r="H482" s="177"/>
      <c r="I482" s="178">
        <f>ROUND(E482*H482,2)</f>
        <v>0</v>
      </c>
      <c r="J482" s="177"/>
      <c r="K482" s="178">
        <f>ROUND(E482*J482,2)</f>
        <v>0</v>
      </c>
      <c r="L482" s="178">
        <v>21</v>
      </c>
      <c r="M482" s="178">
        <f>G482*(1+L482/100)</f>
        <v>0</v>
      </c>
      <c r="N482" s="176">
        <v>1.0000000000000001E-5</v>
      </c>
      <c r="O482" s="176">
        <f>ROUND(E482*N482,2)</f>
        <v>0</v>
      </c>
      <c r="P482" s="176">
        <v>0</v>
      </c>
      <c r="Q482" s="176">
        <f>ROUND(E482*P482,2)</f>
        <v>0</v>
      </c>
      <c r="R482" s="178" t="s">
        <v>804</v>
      </c>
      <c r="S482" s="178" t="s">
        <v>323</v>
      </c>
      <c r="T482" s="179" t="s">
        <v>399</v>
      </c>
      <c r="U482" s="158">
        <v>7.0000000000000007E-2</v>
      </c>
      <c r="V482" s="158">
        <f>ROUND(E482*U482,2)</f>
        <v>0.88</v>
      </c>
      <c r="W482" s="158"/>
      <c r="X482" s="158" t="s">
        <v>387</v>
      </c>
      <c r="Y482" s="147"/>
      <c r="Z482" s="147"/>
      <c r="AA482" s="147"/>
      <c r="AB482" s="147"/>
      <c r="AC482" s="147"/>
      <c r="AD482" s="147"/>
      <c r="AE482" s="147"/>
      <c r="AF482" s="147"/>
      <c r="AG482" s="147" t="s">
        <v>388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5" t="s">
        <v>516</v>
      </c>
      <c r="D483" s="160"/>
      <c r="E483" s="161"/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7"/>
      <c r="Z483" s="147"/>
      <c r="AA483" s="147"/>
      <c r="AB483" s="147"/>
      <c r="AC483" s="147"/>
      <c r="AD483" s="147"/>
      <c r="AE483" s="147"/>
      <c r="AF483" s="147"/>
      <c r="AG483" s="147" t="s">
        <v>382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5" t="s">
        <v>533</v>
      </c>
      <c r="D484" s="160"/>
      <c r="E484" s="161"/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382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5" t="s">
        <v>1811</v>
      </c>
      <c r="D485" s="160"/>
      <c r="E485" s="161">
        <v>4.3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382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5" t="s">
        <v>535</v>
      </c>
      <c r="D486" s="160"/>
      <c r="E486" s="161"/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7"/>
      <c r="Z486" s="147"/>
      <c r="AA486" s="147"/>
      <c r="AB486" s="147"/>
      <c r="AC486" s="147"/>
      <c r="AD486" s="147"/>
      <c r="AE486" s="147"/>
      <c r="AF486" s="147"/>
      <c r="AG486" s="147" t="s">
        <v>382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5" t="s">
        <v>1783</v>
      </c>
      <c r="D487" s="160"/>
      <c r="E487" s="161">
        <v>2.9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7"/>
      <c r="Z487" s="147"/>
      <c r="AA487" s="147"/>
      <c r="AB487" s="147"/>
      <c r="AC487" s="147"/>
      <c r="AD487" s="147"/>
      <c r="AE487" s="147"/>
      <c r="AF487" s="147"/>
      <c r="AG487" s="147" t="s">
        <v>382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85" t="s">
        <v>537</v>
      </c>
      <c r="D488" s="160"/>
      <c r="E488" s="161"/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7"/>
      <c r="Z488" s="147"/>
      <c r="AA488" s="147"/>
      <c r="AB488" s="147"/>
      <c r="AC488" s="147"/>
      <c r="AD488" s="147"/>
      <c r="AE488" s="147"/>
      <c r="AF488" s="147"/>
      <c r="AG488" s="147" t="s">
        <v>382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5" t="s">
        <v>1812</v>
      </c>
      <c r="D489" s="160"/>
      <c r="E489" s="161">
        <v>5.4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382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245"/>
      <c r="D490" s="246"/>
      <c r="E490" s="246"/>
      <c r="F490" s="246"/>
      <c r="G490" s="246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7"/>
      <c r="Z490" s="147"/>
      <c r="AA490" s="147"/>
      <c r="AB490" s="147"/>
      <c r="AC490" s="147"/>
      <c r="AD490" s="147"/>
      <c r="AE490" s="147"/>
      <c r="AF490" s="147"/>
      <c r="AG490" s="147" t="s">
        <v>329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ht="22.5" outlineLevel="1" x14ac:dyDescent="0.2">
      <c r="A491" s="173">
        <v>88</v>
      </c>
      <c r="B491" s="174" t="s">
        <v>807</v>
      </c>
      <c r="C491" s="184" t="s">
        <v>1857</v>
      </c>
      <c r="D491" s="175" t="s">
        <v>476</v>
      </c>
      <c r="E491" s="176">
        <v>32.89</v>
      </c>
      <c r="F491" s="177"/>
      <c r="G491" s="178">
        <f>ROUND(E491*F491,2)</f>
        <v>0</v>
      </c>
      <c r="H491" s="177"/>
      <c r="I491" s="178">
        <f>ROUND(E491*H491,2)</f>
        <v>0</v>
      </c>
      <c r="J491" s="177"/>
      <c r="K491" s="178">
        <f>ROUND(E491*J491,2)</f>
        <v>0</v>
      </c>
      <c r="L491" s="178">
        <v>21</v>
      </c>
      <c r="M491" s="178">
        <f>G491*(1+L491/100)</f>
        <v>0</v>
      </c>
      <c r="N491" s="176">
        <v>4.0000000000000003E-5</v>
      </c>
      <c r="O491" s="176">
        <f>ROUND(E491*N491,2)</f>
        <v>0</v>
      </c>
      <c r="P491" s="176">
        <v>0</v>
      </c>
      <c r="Q491" s="176">
        <f>ROUND(E491*P491,2)</f>
        <v>0</v>
      </c>
      <c r="R491" s="178" t="s">
        <v>804</v>
      </c>
      <c r="S491" s="178" t="s">
        <v>323</v>
      </c>
      <c r="T491" s="179" t="s">
        <v>399</v>
      </c>
      <c r="U491" s="158">
        <v>0.04</v>
      </c>
      <c r="V491" s="158">
        <f>ROUND(E491*U491,2)</f>
        <v>1.32</v>
      </c>
      <c r="W491" s="158"/>
      <c r="X491" s="158" t="s">
        <v>387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388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5" t="s">
        <v>1800</v>
      </c>
      <c r="D492" s="160"/>
      <c r="E492" s="161"/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47"/>
      <c r="Z492" s="147"/>
      <c r="AA492" s="147"/>
      <c r="AB492" s="147"/>
      <c r="AC492" s="147"/>
      <c r="AD492" s="147"/>
      <c r="AE492" s="147"/>
      <c r="AF492" s="147"/>
      <c r="AG492" s="147" t="s">
        <v>382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5" t="s">
        <v>1858</v>
      </c>
      <c r="D493" s="160"/>
      <c r="E493" s="161">
        <v>32.89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7"/>
      <c r="Z493" s="147"/>
      <c r="AA493" s="147"/>
      <c r="AB493" s="147"/>
      <c r="AC493" s="147"/>
      <c r="AD493" s="147"/>
      <c r="AE493" s="147"/>
      <c r="AF493" s="147"/>
      <c r="AG493" s="147" t="s">
        <v>382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245"/>
      <c r="D494" s="246"/>
      <c r="E494" s="246"/>
      <c r="F494" s="246"/>
      <c r="G494" s="246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7"/>
      <c r="Z494" s="147"/>
      <c r="AA494" s="147"/>
      <c r="AB494" s="147"/>
      <c r="AC494" s="147"/>
      <c r="AD494" s="147"/>
      <c r="AE494" s="147"/>
      <c r="AF494" s="147"/>
      <c r="AG494" s="147" t="s">
        <v>329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73">
        <v>89</v>
      </c>
      <c r="B495" s="174" t="s">
        <v>809</v>
      </c>
      <c r="C495" s="184" t="s">
        <v>810</v>
      </c>
      <c r="D495" s="175" t="s">
        <v>397</v>
      </c>
      <c r="E495" s="176">
        <v>5.4308699999999996</v>
      </c>
      <c r="F495" s="177"/>
      <c r="G495" s="178">
        <f>ROUND(E495*F495,2)</f>
        <v>0</v>
      </c>
      <c r="H495" s="177"/>
      <c r="I495" s="178">
        <f>ROUND(E495*H495,2)</f>
        <v>0</v>
      </c>
      <c r="J495" s="177"/>
      <c r="K495" s="178">
        <f>ROUND(E495*J495,2)</f>
        <v>0</v>
      </c>
      <c r="L495" s="178">
        <v>21</v>
      </c>
      <c r="M495" s="178">
        <f>G495*(1+L495/100)</f>
        <v>0</v>
      </c>
      <c r="N495" s="176">
        <v>4.0000000000000003E-5</v>
      </c>
      <c r="O495" s="176">
        <f>ROUND(E495*N495,2)</f>
        <v>0</v>
      </c>
      <c r="P495" s="176">
        <v>0</v>
      </c>
      <c r="Q495" s="176">
        <f>ROUND(E495*P495,2)</f>
        <v>0</v>
      </c>
      <c r="R495" s="178"/>
      <c r="S495" s="178" t="s">
        <v>344</v>
      </c>
      <c r="T495" s="179" t="s">
        <v>324</v>
      </c>
      <c r="U495" s="158">
        <v>0.04</v>
      </c>
      <c r="V495" s="158">
        <f>ROUND(E495*U495,2)</f>
        <v>0.22</v>
      </c>
      <c r="W495" s="158"/>
      <c r="X495" s="158" t="s">
        <v>387</v>
      </c>
      <c r="Y495" s="147"/>
      <c r="Z495" s="147"/>
      <c r="AA495" s="147"/>
      <c r="AB495" s="147"/>
      <c r="AC495" s="147"/>
      <c r="AD495" s="147"/>
      <c r="AE495" s="147"/>
      <c r="AF495" s="147"/>
      <c r="AG495" s="147" t="s">
        <v>547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5" t="s">
        <v>1773</v>
      </c>
      <c r="D496" s="160"/>
      <c r="E496" s="161"/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382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5" t="s">
        <v>1859</v>
      </c>
      <c r="D497" s="160"/>
      <c r="E497" s="161">
        <v>2.3805000000000001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382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5" t="s">
        <v>1860</v>
      </c>
      <c r="D498" s="160"/>
      <c r="E498" s="161">
        <v>1.1557500000000001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7"/>
      <c r="Z498" s="147"/>
      <c r="AA498" s="147"/>
      <c r="AB498" s="147"/>
      <c r="AC498" s="147"/>
      <c r="AD498" s="147"/>
      <c r="AE498" s="147"/>
      <c r="AF498" s="147"/>
      <c r="AG498" s="147" t="s">
        <v>382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5" t="s">
        <v>1861</v>
      </c>
      <c r="D499" s="160"/>
      <c r="E499" s="161">
        <v>0.98899999999999999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7"/>
      <c r="Z499" s="147"/>
      <c r="AA499" s="147"/>
      <c r="AB499" s="147"/>
      <c r="AC499" s="147"/>
      <c r="AD499" s="147"/>
      <c r="AE499" s="147"/>
      <c r="AF499" s="147"/>
      <c r="AG499" s="147" t="s">
        <v>382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5" t="s">
        <v>1862</v>
      </c>
      <c r="D500" s="160"/>
      <c r="E500" s="161">
        <v>0.90563000000000005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7"/>
      <c r="Z500" s="147"/>
      <c r="AA500" s="147"/>
      <c r="AB500" s="147"/>
      <c r="AC500" s="147"/>
      <c r="AD500" s="147"/>
      <c r="AE500" s="147"/>
      <c r="AF500" s="147"/>
      <c r="AG500" s="147" t="s">
        <v>382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245"/>
      <c r="D501" s="246"/>
      <c r="E501" s="246"/>
      <c r="F501" s="246"/>
      <c r="G501" s="246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329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ht="33.75" outlineLevel="1" x14ac:dyDescent="0.2">
      <c r="A502" s="173">
        <v>90</v>
      </c>
      <c r="B502" s="174" t="s">
        <v>814</v>
      </c>
      <c r="C502" s="184" t="s">
        <v>815</v>
      </c>
      <c r="D502" s="175" t="s">
        <v>397</v>
      </c>
      <c r="E502" s="176">
        <v>12.852</v>
      </c>
      <c r="F502" s="177"/>
      <c r="G502" s="178">
        <f>ROUND(E502*F502,2)</f>
        <v>0</v>
      </c>
      <c r="H502" s="177"/>
      <c r="I502" s="178">
        <f>ROUND(E502*H502,2)</f>
        <v>0</v>
      </c>
      <c r="J502" s="177"/>
      <c r="K502" s="178">
        <f>ROUND(E502*J502,2)</f>
        <v>0</v>
      </c>
      <c r="L502" s="178">
        <v>21</v>
      </c>
      <c r="M502" s="178">
        <f>G502*(1+L502/100)</f>
        <v>0</v>
      </c>
      <c r="N502" s="176">
        <v>4.4999999999999997E-3</v>
      </c>
      <c r="O502" s="176">
        <f>ROUND(E502*N502,2)</f>
        <v>0.06</v>
      </c>
      <c r="P502" s="176">
        <v>0</v>
      </c>
      <c r="Q502" s="176">
        <f>ROUND(E502*P502,2)</f>
        <v>0</v>
      </c>
      <c r="R502" s="178" t="s">
        <v>816</v>
      </c>
      <c r="S502" s="178" t="s">
        <v>323</v>
      </c>
      <c r="T502" s="179" t="s">
        <v>399</v>
      </c>
      <c r="U502" s="158">
        <v>0</v>
      </c>
      <c r="V502" s="158">
        <f>ROUND(E502*U502,2)</f>
        <v>0</v>
      </c>
      <c r="W502" s="158"/>
      <c r="X502" s="158" t="s">
        <v>817</v>
      </c>
      <c r="Y502" s="147"/>
      <c r="Z502" s="147"/>
      <c r="AA502" s="147"/>
      <c r="AB502" s="147"/>
      <c r="AC502" s="147"/>
      <c r="AD502" s="147"/>
      <c r="AE502" s="147"/>
      <c r="AF502" s="147"/>
      <c r="AG502" s="147" t="s">
        <v>818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5" t="s">
        <v>516</v>
      </c>
      <c r="D503" s="160"/>
      <c r="E503" s="161"/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7"/>
      <c r="Z503" s="147"/>
      <c r="AA503" s="147"/>
      <c r="AB503" s="147"/>
      <c r="AC503" s="147"/>
      <c r="AD503" s="147"/>
      <c r="AE503" s="147"/>
      <c r="AF503" s="147"/>
      <c r="AG503" s="147" t="s">
        <v>382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5" t="s">
        <v>533</v>
      </c>
      <c r="D504" s="160"/>
      <c r="E504" s="161"/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382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5" t="s">
        <v>1863</v>
      </c>
      <c r="D505" s="160"/>
      <c r="E505" s="161">
        <v>4.3860000000000001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7"/>
      <c r="Z505" s="147"/>
      <c r="AA505" s="147"/>
      <c r="AB505" s="147"/>
      <c r="AC505" s="147"/>
      <c r="AD505" s="147"/>
      <c r="AE505" s="147"/>
      <c r="AF505" s="147"/>
      <c r="AG505" s="147" t="s">
        <v>382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5" t="s">
        <v>535</v>
      </c>
      <c r="D506" s="160"/>
      <c r="E506" s="161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382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5" t="s">
        <v>1864</v>
      </c>
      <c r="D507" s="160"/>
      <c r="E507" s="161">
        <v>2.9580000000000002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7"/>
      <c r="Z507" s="147"/>
      <c r="AA507" s="147"/>
      <c r="AB507" s="147"/>
      <c r="AC507" s="147"/>
      <c r="AD507" s="147"/>
      <c r="AE507" s="147"/>
      <c r="AF507" s="147"/>
      <c r="AG507" s="147" t="s">
        <v>382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5" t="s">
        <v>537</v>
      </c>
      <c r="D508" s="160"/>
      <c r="E508" s="161"/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382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5" t="s">
        <v>1865</v>
      </c>
      <c r="D509" s="160"/>
      <c r="E509" s="161">
        <v>5.508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382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245"/>
      <c r="D510" s="246"/>
      <c r="E510" s="246"/>
      <c r="F510" s="246"/>
      <c r="G510" s="246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329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>
        <v>91</v>
      </c>
      <c r="B511" s="155" t="s">
        <v>823</v>
      </c>
      <c r="C511" s="189" t="s">
        <v>824</v>
      </c>
      <c r="D511" s="156" t="s">
        <v>0</v>
      </c>
      <c r="E511" s="181"/>
      <c r="F511" s="159"/>
      <c r="G511" s="158">
        <f>ROUND(E511*F511,2)</f>
        <v>0</v>
      </c>
      <c r="H511" s="159"/>
      <c r="I511" s="158">
        <f>ROUND(E511*H511,2)</f>
        <v>0</v>
      </c>
      <c r="J511" s="159"/>
      <c r="K511" s="158">
        <f>ROUND(E511*J511,2)</f>
        <v>0</v>
      </c>
      <c r="L511" s="158">
        <v>21</v>
      </c>
      <c r="M511" s="158">
        <f>G511*(1+L511/100)</f>
        <v>0</v>
      </c>
      <c r="N511" s="157">
        <v>0</v>
      </c>
      <c r="O511" s="157">
        <f>ROUND(E511*N511,2)</f>
        <v>0</v>
      </c>
      <c r="P511" s="157">
        <v>0</v>
      </c>
      <c r="Q511" s="157">
        <f>ROUND(E511*P511,2)</f>
        <v>0</v>
      </c>
      <c r="R511" s="158" t="s">
        <v>804</v>
      </c>
      <c r="S511" s="158" t="s">
        <v>323</v>
      </c>
      <c r="T511" s="158" t="s">
        <v>399</v>
      </c>
      <c r="U511" s="158">
        <v>0</v>
      </c>
      <c r="V511" s="158">
        <f>ROUND(E511*U511,2)</f>
        <v>0</v>
      </c>
      <c r="W511" s="158"/>
      <c r="X511" s="158" t="s">
        <v>769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770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262" t="s">
        <v>801</v>
      </c>
      <c r="D512" s="263"/>
      <c r="E512" s="263"/>
      <c r="F512" s="263"/>
      <c r="G512" s="263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7"/>
      <c r="Z512" s="147"/>
      <c r="AA512" s="147"/>
      <c r="AB512" s="147"/>
      <c r="AC512" s="147"/>
      <c r="AD512" s="147"/>
      <c r="AE512" s="147"/>
      <c r="AF512" s="147"/>
      <c r="AG512" s="147" t="s">
        <v>401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245"/>
      <c r="D513" s="246"/>
      <c r="E513" s="246"/>
      <c r="F513" s="246"/>
      <c r="G513" s="246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329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x14ac:dyDescent="0.2">
      <c r="A514" s="163" t="s">
        <v>318</v>
      </c>
      <c r="B514" s="164" t="s">
        <v>193</v>
      </c>
      <c r="C514" s="183" t="s">
        <v>194</v>
      </c>
      <c r="D514" s="165"/>
      <c r="E514" s="166"/>
      <c r="F514" s="167"/>
      <c r="G514" s="167">
        <f>SUMIF(AG515:AG523,"&lt;&gt;NOR",G515:G523)</f>
        <v>0</v>
      </c>
      <c r="H514" s="167"/>
      <c r="I514" s="167">
        <f>SUM(I515:I523)</f>
        <v>0</v>
      </c>
      <c r="J514" s="167"/>
      <c r="K514" s="167">
        <f>SUM(K515:K523)</f>
        <v>0</v>
      </c>
      <c r="L514" s="167"/>
      <c r="M514" s="167">
        <f>SUM(M515:M523)</f>
        <v>0</v>
      </c>
      <c r="N514" s="166"/>
      <c r="O514" s="166">
        <f>SUM(O515:O523)</f>
        <v>0</v>
      </c>
      <c r="P514" s="166"/>
      <c r="Q514" s="166">
        <f>SUM(Q515:Q523)</f>
        <v>0</v>
      </c>
      <c r="R514" s="167"/>
      <c r="S514" s="167"/>
      <c r="T514" s="168"/>
      <c r="U514" s="162"/>
      <c r="V514" s="162">
        <f>SUM(V515:V523)</f>
        <v>0</v>
      </c>
      <c r="W514" s="162"/>
      <c r="X514" s="162"/>
      <c r="AG514" t="s">
        <v>319</v>
      </c>
    </row>
    <row r="515" spans="1:60" ht="22.5" outlineLevel="1" x14ac:dyDescent="0.2">
      <c r="A515" s="173">
        <v>92</v>
      </c>
      <c r="B515" s="174" t="s">
        <v>1866</v>
      </c>
      <c r="C515" s="184" t="s">
        <v>1867</v>
      </c>
      <c r="D515" s="175" t="s">
        <v>590</v>
      </c>
      <c r="E515" s="176">
        <v>2</v>
      </c>
      <c r="F515" s="177"/>
      <c r="G515" s="178">
        <f>ROUND(E515*F515,2)</f>
        <v>0</v>
      </c>
      <c r="H515" s="177"/>
      <c r="I515" s="178">
        <f>ROUND(E515*H515,2)</f>
        <v>0</v>
      </c>
      <c r="J515" s="177"/>
      <c r="K515" s="178">
        <f>ROUND(E515*J515,2)</f>
        <v>0</v>
      </c>
      <c r="L515" s="178">
        <v>21</v>
      </c>
      <c r="M515" s="178">
        <f>G515*(1+L515/100)</f>
        <v>0</v>
      </c>
      <c r="N515" s="176">
        <v>0</v>
      </c>
      <c r="O515" s="176">
        <f>ROUND(E515*N515,2)</f>
        <v>0</v>
      </c>
      <c r="P515" s="176">
        <v>0</v>
      </c>
      <c r="Q515" s="176">
        <f>ROUND(E515*P515,2)</f>
        <v>0</v>
      </c>
      <c r="R515" s="178"/>
      <c r="S515" s="178" t="s">
        <v>344</v>
      </c>
      <c r="T515" s="179" t="s">
        <v>324</v>
      </c>
      <c r="U515" s="158">
        <v>0</v>
      </c>
      <c r="V515" s="158">
        <f>ROUND(E515*U515,2)</f>
        <v>0</v>
      </c>
      <c r="W515" s="158"/>
      <c r="X515" s="158" t="s">
        <v>387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388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54"/>
      <c r="B516" s="155"/>
      <c r="C516" s="249"/>
      <c r="D516" s="250"/>
      <c r="E516" s="250"/>
      <c r="F516" s="250"/>
      <c r="G516" s="250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7"/>
      <c r="Z516" s="147"/>
      <c r="AA516" s="147"/>
      <c r="AB516" s="147"/>
      <c r="AC516" s="147"/>
      <c r="AD516" s="147"/>
      <c r="AE516" s="147"/>
      <c r="AF516" s="147"/>
      <c r="AG516" s="147" t="s">
        <v>329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ht="22.5" outlineLevel="1" x14ac:dyDescent="0.2">
      <c r="A517" s="173">
        <v>93</v>
      </c>
      <c r="B517" s="174" t="s">
        <v>1868</v>
      </c>
      <c r="C517" s="184" t="s">
        <v>833</v>
      </c>
      <c r="D517" s="175" t="s">
        <v>590</v>
      </c>
      <c r="E517" s="176">
        <v>1</v>
      </c>
      <c r="F517" s="177"/>
      <c r="G517" s="178">
        <f>ROUND(E517*F517,2)</f>
        <v>0</v>
      </c>
      <c r="H517" s="177"/>
      <c r="I517" s="178">
        <f>ROUND(E517*H517,2)</f>
        <v>0</v>
      </c>
      <c r="J517" s="177"/>
      <c r="K517" s="178">
        <f>ROUND(E517*J517,2)</f>
        <v>0</v>
      </c>
      <c r="L517" s="178">
        <v>21</v>
      </c>
      <c r="M517" s="178">
        <f>G517*(1+L517/100)</f>
        <v>0</v>
      </c>
      <c r="N517" s="176">
        <v>0</v>
      </c>
      <c r="O517" s="176">
        <f>ROUND(E517*N517,2)</f>
        <v>0</v>
      </c>
      <c r="P517" s="176">
        <v>0</v>
      </c>
      <c r="Q517" s="176">
        <f>ROUND(E517*P517,2)</f>
        <v>0</v>
      </c>
      <c r="R517" s="178"/>
      <c r="S517" s="178" t="s">
        <v>344</v>
      </c>
      <c r="T517" s="179" t="s">
        <v>324</v>
      </c>
      <c r="U517" s="158">
        <v>0</v>
      </c>
      <c r="V517" s="158">
        <f>ROUND(E517*U517,2)</f>
        <v>0</v>
      </c>
      <c r="W517" s="158"/>
      <c r="X517" s="158" t="s">
        <v>387</v>
      </c>
      <c r="Y517" s="147"/>
      <c r="Z517" s="147"/>
      <c r="AA517" s="147"/>
      <c r="AB517" s="147"/>
      <c r="AC517" s="147"/>
      <c r="AD517" s="147"/>
      <c r="AE517" s="147"/>
      <c r="AF517" s="147"/>
      <c r="AG517" s="147" t="s">
        <v>388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249"/>
      <c r="D518" s="250"/>
      <c r="E518" s="250"/>
      <c r="F518" s="250"/>
      <c r="G518" s="250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7"/>
      <c r="Z518" s="147"/>
      <c r="AA518" s="147"/>
      <c r="AB518" s="147"/>
      <c r="AC518" s="147"/>
      <c r="AD518" s="147"/>
      <c r="AE518" s="147"/>
      <c r="AF518" s="147"/>
      <c r="AG518" s="147" t="s">
        <v>329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ht="22.5" outlineLevel="1" x14ac:dyDescent="0.2">
      <c r="A519" s="173">
        <v>94</v>
      </c>
      <c r="B519" s="174" t="s">
        <v>1869</v>
      </c>
      <c r="C519" s="184" t="s">
        <v>1870</v>
      </c>
      <c r="D519" s="175" t="s">
        <v>590</v>
      </c>
      <c r="E519" s="176">
        <v>1</v>
      </c>
      <c r="F519" s="177"/>
      <c r="G519" s="178">
        <f>ROUND(E519*F519,2)</f>
        <v>0</v>
      </c>
      <c r="H519" s="177"/>
      <c r="I519" s="178">
        <f>ROUND(E519*H519,2)</f>
        <v>0</v>
      </c>
      <c r="J519" s="177"/>
      <c r="K519" s="178">
        <f>ROUND(E519*J519,2)</f>
        <v>0</v>
      </c>
      <c r="L519" s="178">
        <v>21</v>
      </c>
      <c r="M519" s="178">
        <f>G519*(1+L519/100)</f>
        <v>0</v>
      </c>
      <c r="N519" s="176">
        <v>0</v>
      </c>
      <c r="O519" s="176">
        <f>ROUND(E519*N519,2)</f>
        <v>0</v>
      </c>
      <c r="P519" s="176">
        <v>0</v>
      </c>
      <c r="Q519" s="176">
        <f>ROUND(E519*P519,2)</f>
        <v>0</v>
      </c>
      <c r="R519" s="178"/>
      <c r="S519" s="178" t="s">
        <v>344</v>
      </c>
      <c r="T519" s="179" t="s">
        <v>324</v>
      </c>
      <c r="U519" s="158">
        <v>0</v>
      </c>
      <c r="V519" s="158">
        <f>ROUND(E519*U519,2)</f>
        <v>0</v>
      </c>
      <c r="W519" s="158"/>
      <c r="X519" s="158" t="s">
        <v>387</v>
      </c>
      <c r="Y519" s="147"/>
      <c r="Z519" s="147"/>
      <c r="AA519" s="147"/>
      <c r="AB519" s="147"/>
      <c r="AC519" s="147"/>
      <c r="AD519" s="147"/>
      <c r="AE519" s="147"/>
      <c r="AF519" s="147"/>
      <c r="AG519" s="147" t="s">
        <v>388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249"/>
      <c r="D520" s="250"/>
      <c r="E520" s="250"/>
      <c r="F520" s="250"/>
      <c r="G520" s="250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7"/>
      <c r="Z520" s="147"/>
      <c r="AA520" s="147"/>
      <c r="AB520" s="147"/>
      <c r="AC520" s="147"/>
      <c r="AD520" s="147"/>
      <c r="AE520" s="147"/>
      <c r="AF520" s="147"/>
      <c r="AG520" s="147" t="s">
        <v>329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>
        <v>95</v>
      </c>
      <c r="B521" s="155" t="s">
        <v>836</v>
      </c>
      <c r="C521" s="189" t="s">
        <v>837</v>
      </c>
      <c r="D521" s="156" t="s">
        <v>0</v>
      </c>
      <c r="E521" s="181"/>
      <c r="F521" s="159"/>
      <c r="G521" s="158">
        <f>ROUND(E521*F521,2)</f>
        <v>0</v>
      </c>
      <c r="H521" s="159"/>
      <c r="I521" s="158">
        <f>ROUND(E521*H521,2)</f>
        <v>0</v>
      </c>
      <c r="J521" s="159"/>
      <c r="K521" s="158">
        <f>ROUND(E521*J521,2)</f>
        <v>0</v>
      </c>
      <c r="L521" s="158">
        <v>21</v>
      </c>
      <c r="M521" s="158">
        <f>G521*(1+L521/100)</f>
        <v>0</v>
      </c>
      <c r="N521" s="157">
        <v>0</v>
      </c>
      <c r="O521" s="157">
        <f>ROUND(E521*N521,2)</f>
        <v>0</v>
      </c>
      <c r="P521" s="157">
        <v>0</v>
      </c>
      <c r="Q521" s="157">
        <f>ROUND(E521*P521,2)</f>
        <v>0</v>
      </c>
      <c r="R521" s="158" t="s">
        <v>838</v>
      </c>
      <c r="S521" s="158" t="s">
        <v>323</v>
      </c>
      <c r="T521" s="158" t="s">
        <v>399</v>
      </c>
      <c r="U521" s="158">
        <v>0</v>
      </c>
      <c r="V521" s="158">
        <f>ROUND(E521*U521,2)</f>
        <v>0</v>
      </c>
      <c r="W521" s="158"/>
      <c r="X521" s="158" t="s">
        <v>769</v>
      </c>
      <c r="Y521" s="147"/>
      <c r="Z521" s="147"/>
      <c r="AA521" s="147"/>
      <c r="AB521" s="147"/>
      <c r="AC521" s="147"/>
      <c r="AD521" s="147"/>
      <c r="AE521" s="147"/>
      <c r="AF521" s="147"/>
      <c r="AG521" s="147" t="s">
        <v>770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262" t="s">
        <v>801</v>
      </c>
      <c r="D522" s="263"/>
      <c r="E522" s="263"/>
      <c r="F522" s="263"/>
      <c r="G522" s="263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401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245"/>
      <c r="D523" s="246"/>
      <c r="E523" s="246"/>
      <c r="F523" s="246"/>
      <c r="G523" s="246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329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x14ac:dyDescent="0.2">
      <c r="A524" s="163" t="s">
        <v>318</v>
      </c>
      <c r="B524" s="164" t="s">
        <v>195</v>
      </c>
      <c r="C524" s="183" t="s">
        <v>196</v>
      </c>
      <c r="D524" s="165"/>
      <c r="E524" s="166"/>
      <c r="F524" s="167"/>
      <c r="G524" s="167">
        <f>SUMIF(AG525:AG526,"&lt;&gt;NOR",G525:G526)</f>
        <v>0</v>
      </c>
      <c r="H524" s="167"/>
      <c r="I524" s="167">
        <f>SUM(I525:I526)</f>
        <v>0</v>
      </c>
      <c r="J524" s="167"/>
      <c r="K524" s="167">
        <f>SUM(K525:K526)</f>
        <v>0</v>
      </c>
      <c r="L524" s="167"/>
      <c r="M524" s="167">
        <f>SUM(M525:M526)</f>
        <v>0</v>
      </c>
      <c r="N524" s="166"/>
      <c r="O524" s="166">
        <f>SUM(O525:O526)</f>
        <v>0</v>
      </c>
      <c r="P524" s="166"/>
      <c r="Q524" s="166">
        <f>SUM(Q525:Q526)</f>
        <v>0</v>
      </c>
      <c r="R524" s="167"/>
      <c r="S524" s="167"/>
      <c r="T524" s="168"/>
      <c r="U524" s="162"/>
      <c r="V524" s="162">
        <f>SUM(V525:V526)</f>
        <v>0</v>
      </c>
      <c r="W524" s="162"/>
      <c r="X524" s="162"/>
      <c r="AG524" t="s">
        <v>319</v>
      </c>
    </row>
    <row r="525" spans="1:60" outlineLevel="1" x14ac:dyDescent="0.2">
      <c r="A525" s="173">
        <v>96</v>
      </c>
      <c r="B525" s="174" t="s">
        <v>1871</v>
      </c>
      <c r="C525" s="184" t="s">
        <v>1872</v>
      </c>
      <c r="D525" s="175" t="s">
        <v>577</v>
      </c>
      <c r="E525" s="176">
        <v>1</v>
      </c>
      <c r="F525" s="177"/>
      <c r="G525" s="178">
        <f>ROUND(E525*F525,2)</f>
        <v>0</v>
      </c>
      <c r="H525" s="177"/>
      <c r="I525" s="178">
        <f>ROUND(E525*H525,2)</f>
        <v>0</v>
      </c>
      <c r="J525" s="177"/>
      <c r="K525" s="178">
        <f>ROUND(E525*J525,2)</f>
        <v>0</v>
      </c>
      <c r="L525" s="178">
        <v>21</v>
      </c>
      <c r="M525" s="178">
        <f>G525*(1+L525/100)</f>
        <v>0</v>
      </c>
      <c r="N525" s="176">
        <v>0</v>
      </c>
      <c r="O525" s="176">
        <f>ROUND(E525*N525,2)</f>
        <v>0</v>
      </c>
      <c r="P525" s="176">
        <v>0</v>
      </c>
      <c r="Q525" s="176">
        <f>ROUND(E525*P525,2)</f>
        <v>0</v>
      </c>
      <c r="R525" s="178"/>
      <c r="S525" s="178" t="s">
        <v>344</v>
      </c>
      <c r="T525" s="179" t="s">
        <v>324</v>
      </c>
      <c r="U525" s="158">
        <v>0</v>
      </c>
      <c r="V525" s="158">
        <f>ROUND(E525*U525,2)</f>
        <v>0</v>
      </c>
      <c r="W525" s="158"/>
      <c r="X525" s="158" t="s">
        <v>387</v>
      </c>
      <c r="Y525" s="147"/>
      <c r="Z525" s="147"/>
      <c r="AA525" s="147"/>
      <c r="AB525" s="147"/>
      <c r="AC525" s="147"/>
      <c r="AD525" s="147"/>
      <c r="AE525" s="147"/>
      <c r="AF525" s="147"/>
      <c r="AG525" s="147" t="s">
        <v>388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249"/>
      <c r="D526" s="250"/>
      <c r="E526" s="250"/>
      <c r="F526" s="250"/>
      <c r="G526" s="250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329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x14ac:dyDescent="0.2">
      <c r="A527" s="163" t="s">
        <v>318</v>
      </c>
      <c r="B527" s="164" t="s">
        <v>197</v>
      </c>
      <c r="C527" s="183" t="s">
        <v>199</v>
      </c>
      <c r="D527" s="165"/>
      <c r="E527" s="166"/>
      <c r="F527" s="167"/>
      <c r="G527" s="167">
        <f>SUMIF(AG528:AG538,"&lt;&gt;NOR",G528:G538)</f>
        <v>0</v>
      </c>
      <c r="H527" s="167"/>
      <c r="I527" s="167">
        <f>SUM(I528:I538)</f>
        <v>0</v>
      </c>
      <c r="J527" s="167"/>
      <c r="K527" s="167">
        <f>SUM(K528:K538)</f>
        <v>0</v>
      </c>
      <c r="L527" s="167"/>
      <c r="M527" s="167">
        <f>SUM(M528:M538)</f>
        <v>0</v>
      </c>
      <c r="N527" s="166"/>
      <c r="O527" s="166">
        <f>SUM(O528:O538)</f>
        <v>0</v>
      </c>
      <c r="P527" s="166"/>
      <c r="Q527" s="166">
        <f>SUM(Q528:Q538)</f>
        <v>0</v>
      </c>
      <c r="R527" s="167"/>
      <c r="S527" s="167"/>
      <c r="T527" s="168"/>
      <c r="U527" s="162"/>
      <c r="V527" s="162">
        <f>SUM(V528:V538)</f>
        <v>0</v>
      </c>
      <c r="W527" s="162"/>
      <c r="X527" s="162"/>
      <c r="AG527" t="s">
        <v>319</v>
      </c>
    </row>
    <row r="528" spans="1:60" ht="22.5" outlineLevel="1" x14ac:dyDescent="0.2">
      <c r="A528" s="173">
        <v>97</v>
      </c>
      <c r="B528" s="174" t="s">
        <v>1873</v>
      </c>
      <c r="C528" s="184" t="s">
        <v>1874</v>
      </c>
      <c r="D528" s="175" t="s">
        <v>577</v>
      </c>
      <c r="E528" s="176">
        <v>1</v>
      </c>
      <c r="F528" s="177"/>
      <c r="G528" s="178">
        <f>ROUND(E528*F528,2)</f>
        <v>0</v>
      </c>
      <c r="H528" s="177"/>
      <c r="I528" s="178">
        <f>ROUND(E528*H528,2)</f>
        <v>0</v>
      </c>
      <c r="J528" s="177"/>
      <c r="K528" s="178">
        <f>ROUND(E528*J528,2)</f>
        <v>0</v>
      </c>
      <c r="L528" s="178">
        <v>21</v>
      </c>
      <c r="M528" s="178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8"/>
      <c r="S528" s="178" t="s">
        <v>344</v>
      </c>
      <c r="T528" s="179" t="s">
        <v>324</v>
      </c>
      <c r="U528" s="158">
        <v>0</v>
      </c>
      <c r="V528" s="158">
        <f>ROUND(E528*U528,2)</f>
        <v>0</v>
      </c>
      <c r="W528" s="158"/>
      <c r="X528" s="158" t="s">
        <v>387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388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249"/>
      <c r="D529" s="250"/>
      <c r="E529" s="250"/>
      <c r="F529" s="250"/>
      <c r="G529" s="250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7"/>
      <c r="Z529" s="147"/>
      <c r="AA529" s="147"/>
      <c r="AB529" s="147"/>
      <c r="AC529" s="147"/>
      <c r="AD529" s="147"/>
      <c r="AE529" s="147"/>
      <c r="AF529" s="147"/>
      <c r="AG529" s="147" t="s">
        <v>329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ht="22.5" outlineLevel="1" x14ac:dyDescent="0.2">
      <c r="A530" s="173">
        <v>98</v>
      </c>
      <c r="B530" s="174" t="s">
        <v>1875</v>
      </c>
      <c r="C530" s="184" t="s">
        <v>1876</v>
      </c>
      <c r="D530" s="175" t="s">
        <v>577</v>
      </c>
      <c r="E530" s="176">
        <v>1</v>
      </c>
      <c r="F530" s="177"/>
      <c r="G530" s="178">
        <f>ROUND(E530*F530,2)</f>
        <v>0</v>
      </c>
      <c r="H530" s="177"/>
      <c r="I530" s="178">
        <f>ROUND(E530*H530,2)</f>
        <v>0</v>
      </c>
      <c r="J530" s="177"/>
      <c r="K530" s="178">
        <f>ROUND(E530*J530,2)</f>
        <v>0</v>
      </c>
      <c r="L530" s="178">
        <v>21</v>
      </c>
      <c r="M530" s="178">
        <f>G530*(1+L530/100)</f>
        <v>0</v>
      </c>
      <c r="N530" s="176">
        <v>0</v>
      </c>
      <c r="O530" s="176">
        <f>ROUND(E530*N530,2)</f>
        <v>0</v>
      </c>
      <c r="P530" s="176">
        <v>0</v>
      </c>
      <c r="Q530" s="176">
        <f>ROUND(E530*P530,2)</f>
        <v>0</v>
      </c>
      <c r="R530" s="178"/>
      <c r="S530" s="178" t="s">
        <v>344</v>
      </c>
      <c r="T530" s="179" t="s">
        <v>324</v>
      </c>
      <c r="U530" s="158">
        <v>0</v>
      </c>
      <c r="V530" s="158">
        <f>ROUND(E530*U530,2)</f>
        <v>0</v>
      </c>
      <c r="W530" s="158"/>
      <c r="X530" s="158" t="s">
        <v>387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388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249"/>
      <c r="D531" s="250"/>
      <c r="E531" s="250"/>
      <c r="F531" s="250"/>
      <c r="G531" s="250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329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ht="22.5" outlineLevel="1" x14ac:dyDescent="0.2">
      <c r="A532" s="173">
        <v>99</v>
      </c>
      <c r="B532" s="174" t="s">
        <v>1877</v>
      </c>
      <c r="C532" s="184" t="s">
        <v>1878</v>
      </c>
      <c r="D532" s="175" t="s">
        <v>577</v>
      </c>
      <c r="E532" s="176">
        <v>1</v>
      </c>
      <c r="F532" s="177"/>
      <c r="G532" s="178">
        <f>ROUND(E532*F532,2)</f>
        <v>0</v>
      </c>
      <c r="H532" s="177"/>
      <c r="I532" s="178">
        <f>ROUND(E532*H532,2)</f>
        <v>0</v>
      </c>
      <c r="J532" s="177"/>
      <c r="K532" s="178">
        <f>ROUND(E532*J532,2)</f>
        <v>0</v>
      </c>
      <c r="L532" s="178">
        <v>21</v>
      </c>
      <c r="M532" s="178">
        <f>G532*(1+L532/100)</f>
        <v>0</v>
      </c>
      <c r="N532" s="176">
        <v>0</v>
      </c>
      <c r="O532" s="176">
        <f>ROUND(E532*N532,2)</f>
        <v>0</v>
      </c>
      <c r="P532" s="176">
        <v>0</v>
      </c>
      <c r="Q532" s="176">
        <f>ROUND(E532*P532,2)</f>
        <v>0</v>
      </c>
      <c r="R532" s="178"/>
      <c r="S532" s="178" t="s">
        <v>344</v>
      </c>
      <c r="T532" s="179" t="s">
        <v>324</v>
      </c>
      <c r="U532" s="158">
        <v>0</v>
      </c>
      <c r="V532" s="158">
        <f>ROUND(E532*U532,2)</f>
        <v>0</v>
      </c>
      <c r="W532" s="158"/>
      <c r="X532" s="158" t="s">
        <v>387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388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249"/>
      <c r="D533" s="250"/>
      <c r="E533" s="250"/>
      <c r="F533" s="250"/>
      <c r="G533" s="250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329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ht="22.5" outlineLevel="1" x14ac:dyDescent="0.2">
      <c r="A534" s="173">
        <v>100</v>
      </c>
      <c r="B534" s="174" t="s">
        <v>1879</v>
      </c>
      <c r="C534" s="184" t="s">
        <v>865</v>
      </c>
      <c r="D534" s="175" t="s">
        <v>866</v>
      </c>
      <c r="E534" s="176">
        <v>0.9</v>
      </c>
      <c r="F534" s="177"/>
      <c r="G534" s="178">
        <f>ROUND(E534*F534,2)</f>
        <v>0</v>
      </c>
      <c r="H534" s="177"/>
      <c r="I534" s="178">
        <f>ROUND(E534*H534,2)</f>
        <v>0</v>
      </c>
      <c r="J534" s="177"/>
      <c r="K534" s="178">
        <f>ROUND(E534*J534,2)</f>
        <v>0</v>
      </c>
      <c r="L534" s="178">
        <v>21</v>
      </c>
      <c r="M534" s="178">
        <f>G534*(1+L534/100)</f>
        <v>0</v>
      </c>
      <c r="N534" s="176">
        <v>0</v>
      </c>
      <c r="O534" s="176">
        <f>ROUND(E534*N534,2)</f>
        <v>0</v>
      </c>
      <c r="P534" s="176">
        <v>0</v>
      </c>
      <c r="Q534" s="176">
        <f>ROUND(E534*P534,2)</f>
        <v>0</v>
      </c>
      <c r="R534" s="178"/>
      <c r="S534" s="178" t="s">
        <v>344</v>
      </c>
      <c r="T534" s="179" t="s">
        <v>324</v>
      </c>
      <c r="U534" s="158">
        <v>0</v>
      </c>
      <c r="V534" s="158">
        <f>ROUND(E534*U534,2)</f>
        <v>0</v>
      </c>
      <c r="W534" s="158"/>
      <c r="X534" s="158" t="s">
        <v>387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388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249"/>
      <c r="D535" s="250"/>
      <c r="E535" s="250"/>
      <c r="F535" s="250"/>
      <c r="G535" s="250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329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>
        <v>101</v>
      </c>
      <c r="B536" s="155" t="s">
        <v>867</v>
      </c>
      <c r="C536" s="189" t="s">
        <v>868</v>
      </c>
      <c r="D536" s="156" t="s">
        <v>0</v>
      </c>
      <c r="E536" s="181"/>
      <c r="F536" s="159"/>
      <c r="G536" s="158">
        <f>ROUND(E536*F536,2)</f>
        <v>0</v>
      </c>
      <c r="H536" s="159"/>
      <c r="I536" s="158">
        <f>ROUND(E536*H536,2)</f>
        <v>0</v>
      </c>
      <c r="J536" s="159"/>
      <c r="K536" s="158">
        <f>ROUND(E536*J536,2)</f>
        <v>0</v>
      </c>
      <c r="L536" s="158">
        <v>21</v>
      </c>
      <c r="M536" s="158">
        <f>G536*(1+L536/100)</f>
        <v>0</v>
      </c>
      <c r="N536" s="157">
        <v>0</v>
      </c>
      <c r="O536" s="157">
        <f>ROUND(E536*N536,2)</f>
        <v>0</v>
      </c>
      <c r="P536" s="157">
        <v>0</v>
      </c>
      <c r="Q536" s="157">
        <f>ROUND(E536*P536,2)</f>
        <v>0</v>
      </c>
      <c r="R536" s="158" t="s">
        <v>706</v>
      </c>
      <c r="S536" s="158" t="s">
        <v>323</v>
      </c>
      <c r="T536" s="158" t="s">
        <v>399</v>
      </c>
      <c r="U536" s="158">
        <v>0</v>
      </c>
      <c r="V536" s="158">
        <f>ROUND(E536*U536,2)</f>
        <v>0</v>
      </c>
      <c r="W536" s="158"/>
      <c r="X536" s="158" t="s">
        <v>769</v>
      </c>
      <c r="Y536" s="147"/>
      <c r="Z536" s="147"/>
      <c r="AA536" s="147"/>
      <c r="AB536" s="147"/>
      <c r="AC536" s="147"/>
      <c r="AD536" s="147"/>
      <c r="AE536" s="147"/>
      <c r="AF536" s="147"/>
      <c r="AG536" s="147" t="s">
        <v>770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262" t="s">
        <v>801</v>
      </c>
      <c r="D537" s="263"/>
      <c r="E537" s="263"/>
      <c r="F537" s="263"/>
      <c r="G537" s="263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401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245"/>
      <c r="D538" s="246"/>
      <c r="E538" s="246"/>
      <c r="F538" s="246"/>
      <c r="G538" s="246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329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x14ac:dyDescent="0.2">
      <c r="A539" s="163" t="s">
        <v>318</v>
      </c>
      <c r="B539" s="164" t="s">
        <v>202</v>
      </c>
      <c r="C539" s="183" t="s">
        <v>203</v>
      </c>
      <c r="D539" s="165"/>
      <c r="E539" s="166"/>
      <c r="F539" s="167"/>
      <c r="G539" s="167">
        <f>SUMIF(AG540:AG545,"&lt;&gt;NOR",G540:G545)</f>
        <v>0</v>
      </c>
      <c r="H539" s="167"/>
      <c r="I539" s="167">
        <f>SUM(I540:I545)</f>
        <v>0</v>
      </c>
      <c r="J539" s="167"/>
      <c r="K539" s="167">
        <f>SUM(K540:K545)</f>
        <v>0</v>
      </c>
      <c r="L539" s="167"/>
      <c r="M539" s="167">
        <f>SUM(M540:M545)</f>
        <v>0</v>
      </c>
      <c r="N539" s="166"/>
      <c r="O539" s="166">
        <f>SUM(O540:O545)</f>
        <v>0</v>
      </c>
      <c r="P539" s="166"/>
      <c r="Q539" s="166">
        <f>SUM(Q540:Q545)</f>
        <v>0</v>
      </c>
      <c r="R539" s="167"/>
      <c r="S539" s="167"/>
      <c r="T539" s="168"/>
      <c r="U539" s="162"/>
      <c r="V539" s="162">
        <f>SUM(V540:V545)</f>
        <v>0</v>
      </c>
      <c r="W539" s="162"/>
      <c r="X539" s="162"/>
      <c r="AG539" t="s">
        <v>319</v>
      </c>
    </row>
    <row r="540" spans="1:60" ht="22.5" outlineLevel="1" x14ac:dyDescent="0.2">
      <c r="A540" s="173">
        <v>102</v>
      </c>
      <c r="B540" s="174" t="s">
        <v>876</v>
      </c>
      <c r="C540" s="184" t="s">
        <v>877</v>
      </c>
      <c r="D540" s="175" t="s">
        <v>590</v>
      </c>
      <c r="E540" s="176">
        <v>1</v>
      </c>
      <c r="F540" s="177"/>
      <c r="G540" s="178">
        <f>ROUND(E540*F540,2)</f>
        <v>0</v>
      </c>
      <c r="H540" s="177"/>
      <c r="I540" s="178">
        <f>ROUND(E540*H540,2)</f>
        <v>0</v>
      </c>
      <c r="J540" s="177"/>
      <c r="K540" s="178">
        <f>ROUND(E540*J540,2)</f>
        <v>0</v>
      </c>
      <c r="L540" s="178">
        <v>21</v>
      </c>
      <c r="M540" s="178">
        <f>G540*(1+L540/100)</f>
        <v>0</v>
      </c>
      <c r="N540" s="176">
        <v>0</v>
      </c>
      <c r="O540" s="176">
        <f>ROUND(E540*N540,2)</f>
        <v>0</v>
      </c>
      <c r="P540" s="176">
        <v>0</v>
      </c>
      <c r="Q540" s="176">
        <f>ROUND(E540*P540,2)</f>
        <v>0</v>
      </c>
      <c r="R540" s="178"/>
      <c r="S540" s="178" t="s">
        <v>344</v>
      </c>
      <c r="T540" s="179" t="s">
        <v>324</v>
      </c>
      <c r="U540" s="158">
        <v>0</v>
      </c>
      <c r="V540" s="158">
        <f>ROUND(E540*U540,2)</f>
        <v>0</v>
      </c>
      <c r="W540" s="158"/>
      <c r="X540" s="158" t="s">
        <v>387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388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249"/>
      <c r="D541" s="250"/>
      <c r="E541" s="250"/>
      <c r="F541" s="250"/>
      <c r="G541" s="250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329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ht="22.5" outlineLevel="1" x14ac:dyDescent="0.2">
      <c r="A542" s="173">
        <v>103</v>
      </c>
      <c r="B542" s="174" t="s">
        <v>1880</v>
      </c>
      <c r="C542" s="184" t="s">
        <v>1881</v>
      </c>
      <c r="D542" s="175" t="s">
        <v>590</v>
      </c>
      <c r="E542" s="176">
        <v>1</v>
      </c>
      <c r="F542" s="177"/>
      <c r="G542" s="178">
        <f>ROUND(E542*F542,2)</f>
        <v>0</v>
      </c>
      <c r="H542" s="177"/>
      <c r="I542" s="178">
        <f>ROUND(E542*H542,2)</f>
        <v>0</v>
      </c>
      <c r="J542" s="177"/>
      <c r="K542" s="178">
        <f>ROUND(E542*J542,2)</f>
        <v>0</v>
      </c>
      <c r="L542" s="178">
        <v>21</v>
      </c>
      <c r="M542" s="178">
        <f>G542*(1+L542/100)</f>
        <v>0</v>
      </c>
      <c r="N542" s="176">
        <v>0</v>
      </c>
      <c r="O542" s="176">
        <f>ROUND(E542*N542,2)</f>
        <v>0</v>
      </c>
      <c r="P542" s="176">
        <v>0</v>
      </c>
      <c r="Q542" s="176">
        <f>ROUND(E542*P542,2)</f>
        <v>0</v>
      </c>
      <c r="R542" s="178"/>
      <c r="S542" s="178" t="s">
        <v>344</v>
      </c>
      <c r="T542" s="179" t="s">
        <v>324</v>
      </c>
      <c r="U542" s="158">
        <v>0</v>
      </c>
      <c r="V542" s="158">
        <f>ROUND(E542*U542,2)</f>
        <v>0</v>
      </c>
      <c r="W542" s="158"/>
      <c r="X542" s="158" t="s">
        <v>387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388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249"/>
      <c r="D543" s="250"/>
      <c r="E543" s="250"/>
      <c r="F543" s="250"/>
      <c r="G543" s="250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329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ht="22.5" outlineLevel="1" x14ac:dyDescent="0.2">
      <c r="A544" s="173">
        <v>104</v>
      </c>
      <c r="B544" s="174" t="s">
        <v>878</v>
      </c>
      <c r="C544" s="184" t="s">
        <v>879</v>
      </c>
      <c r="D544" s="175" t="s">
        <v>590</v>
      </c>
      <c r="E544" s="176">
        <v>2</v>
      </c>
      <c r="F544" s="177"/>
      <c r="G544" s="178">
        <f>ROUND(E544*F544,2)</f>
        <v>0</v>
      </c>
      <c r="H544" s="177"/>
      <c r="I544" s="178">
        <f>ROUND(E544*H544,2)</f>
        <v>0</v>
      </c>
      <c r="J544" s="177"/>
      <c r="K544" s="178">
        <f>ROUND(E544*J544,2)</f>
        <v>0</v>
      </c>
      <c r="L544" s="178">
        <v>21</v>
      </c>
      <c r="M544" s="178">
        <f>G544*(1+L544/100)</f>
        <v>0</v>
      </c>
      <c r="N544" s="176">
        <v>0</v>
      </c>
      <c r="O544" s="176">
        <f>ROUND(E544*N544,2)</f>
        <v>0</v>
      </c>
      <c r="P544" s="176">
        <v>0</v>
      </c>
      <c r="Q544" s="176">
        <f>ROUND(E544*P544,2)</f>
        <v>0</v>
      </c>
      <c r="R544" s="178"/>
      <c r="S544" s="178" t="s">
        <v>344</v>
      </c>
      <c r="T544" s="179" t="s">
        <v>324</v>
      </c>
      <c r="U544" s="158">
        <v>0</v>
      </c>
      <c r="V544" s="158">
        <f>ROUND(E544*U544,2)</f>
        <v>0</v>
      </c>
      <c r="W544" s="158"/>
      <c r="X544" s="158" t="s">
        <v>387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388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249"/>
      <c r="D545" s="250"/>
      <c r="E545" s="250"/>
      <c r="F545" s="250"/>
      <c r="G545" s="250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7"/>
      <c r="Z545" s="147"/>
      <c r="AA545" s="147"/>
      <c r="AB545" s="147"/>
      <c r="AC545" s="147"/>
      <c r="AD545" s="147"/>
      <c r="AE545" s="147"/>
      <c r="AF545" s="147"/>
      <c r="AG545" s="147" t="s">
        <v>329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x14ac:dyDescent="0.2">
      <c r="A546" s="163" t="s">
        <v>318</v>
      </c>
      <c r="B546" s="164" t="s">
        <v>204</v>
      </c>
      <c r="C546" s="183" t="s">
        <v>205</v>
      </c>
      <c r="D546" s="165"/>
      <c r="E546" s="166"/>
      <c r="F546" s="167"/>
      <c r="G546" s="167">
        <f>SUMIF(AG547:AG564,"&lt;&gt;NOR",G547:G564)</f>
        <v>0</v>
      </c>
      <c r="H546" s="167"/>
      <c r="I546" s="167">
        <f>SUM(I547:I564)</f>
        <v>0</v>
      </c>
      <c r="J546" s="167"/>
      <c r="K546" s="167">
        <f>SUM(K547:K564)</f>
        <v>0</v>
      </c>
      <c r="L546" s="167"/>
      <c r="M546" s="167">
        <f>SUM(M547:M564)</f>
        <v>0</v>
      </c>
      <c r="N546" s="166"/>
      <c r="O546" s="166">
        <f>SUM(O547:O564)</f>
        <v>0</v>
      </c>
      <c r="P546" s="166"/>
      <c r="Q546" s="166">
        <f>SUM(Q547:Q564)</f>
        <v>0</v>
      </c>
      <c r="R546" s="167"/>
      <c r="S546" s="167"/>
      <c r="T546" s="168"/>
      <c r="U546" s="162"/>
      <c r="V546" s="162">
        <f>SUM(V547:V564)</f>
        <v>0</v>
      </c>
      <c r="W546" s="162"/>
      <c r="X546" s="162"/>
      <c r="AG546" t="s">
        <v>319</v>
      </c>
    </row>
    <row r="547" spans="1:60" ht="22.5" outlineLevel="1" x14ac:dyDescent="0.2">
      <c r="A547" s="173">
        <v>105</v>
      </c>
      <c r="B547" s="174" t="s">
        <v>880</v>
      </c>
      <c r="C547" s="184" t="s">
        <v>881</v>
      </c>
      <c r="D547" s="175" t="s">
        <v>577</v>
      </c>
      <c r="E547" s="176">
        <v>6</v>
      </c>
      <c r="F547" s="177"/>
      <c r="G547" s="178">
        <f>ROUND(E547*F547,2)</f>
        <v>0</v>
      </c>
      <c r="H547" s="177"/>
      <c r="I547" s="178">
        <f>ROUND(E547*H547,2)</f>
        <v>0</v>
      </c>
      <c r="J547" s="177"/>
      <c r="K547" s="178">
        <f>ROUND(E547*J547,2)</f>
        <v>0</v>
      </c>
      <c r="L547" s="178">
        <v>21</v>
      </c>
      <c r="M547" s="178">
        <f>G547*(1+L547/100)</f>
        <v>0</v>
      </c>
      <c r="N547" s="176">
        <v>0</v>
      </c>
      <c r="O547" s="176">
        <f>ROUND(E547*N547,2)</f>
        <v>0</v>
      </c>
      <c r="P547" s="176">
        <v>0</v>
      </c>
      <c r="Q547" s="176">
        <f>ROUND(E547*P547,2)</f>
        <v>0</v>
      </c>
      <c r="R547" s="178"/>
      <c r="S547" s="178" t="s">
        <v>344</v>
      </c>
      <c r="T547" s="179" t="s">
        <v>324</v>
      </c>
      <c r="U547" s="158">
        <v>0</v>
      </c>
      <c r="V547" s="158">
        <f>ROUND(E547*U547,2)</f>
        <v>0</v>
      </c>
      <c r="W547" s="158"/>
      <c r="X547" s="158" t="s">
        <v>387</v>
      </c>
      <c r="Y547" s="147"/>
      <c r="Z547" s="147"/>
      <c r="AA547" s="147"/>
      <c r="AB547" s="147"/>
      <c r="AC547" s="147"/>
      <c r="AD547" s="147"/>
      <c r="AE547" s="147"/>
      <c r="AF547" s="147"/>
      <c r="AG547" s="147" t="s">
        <v>388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249"/>
      <c r="D548" s="250"/>
      <c r="E548" s="250"/>
      <c r="F548" s="250"/>
      <c r="G548" s="250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7"/>
      <c r="Z548" s="147"/>
      <c r="AA548" s="147"/>
      <c r="AB548" s="147"/>
      <c r="AC548" s="147"/>
      <c r="AD548" s="147"/>
      <c r="AE548" s="147"/>
      <c r="AF548" s="147"/>
      <c r="AG548" s="147" t="s">
        <v>329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ht="22.5" outlineLevel="1" x14ac:dyDescent="0.2">
      <c r="A549" s="173">
        <v>106</v>
      </c>
      <c r="B549" s="174" t="s">
        <v>889</v>
      </c>
      <c r="C549" s="184" t="s">
        <v>890</v>
      </c>
      <c r="D549" s="175" t="s">
        <v>851</v>
      </c>
      <c r="E549" s="176">
        <v>1</v>
      </c>
      <c r="F549" s="177"/>
      <c r="G549" s="178">
        <f>ROUND(E549*F549,2)</f>
        <v>0</v>
      </c>
      <c r="H549" s="177"/>
      <c r="I549" s="178">
        <f>ROUND(E549*H549,2)</f>
        <v>0</v>
      </c>
      <c r="J549" s="177"/>
      <c r="K549" s="178">
        <f>ROUND(E549*J549,2)</f>
        <v>0</v>
      </c>
      <c r="L549" s="178">
        <v>21</v>
      </c>
      <c r="M549" s="178">
        <f>G549*(1+L549/100)</f>
        <v>0</v>
      </c>
      <c r="N549" s="176">
        <v>0</v>
      </c>
      <c r="O549" s="176">
        <f>ROUND(E549*N549,2)</f>
        <v>0</v>
      </c>
      <c r="P549" s="176">
        <v>0</v>
      </c>
      <c r="Q549" s="176">
        <f>ROUND(E549*P549,2)</f>
        <v>0</v>
      </c>
      <c r="R549" s="178"/>
      <c r="S549" s="178" t="s">
        <v>344</v>
      </c>
      <c r="T549" s="179" t="s">
        <v>324</v>
      </c>
      <c r="U549" s="158">
        <v>0</v>
      </c>
      <c r="V549" s="158">
        <f>ROUND(E549*U549,2)</f>
        <v>0</v>
      </c>
      <c r="W549" s="158"/>
      <c r="X549" s="158" t="s">
        <v>387</v>
      </c>
      <c r="Y549" s="147"/>
      <c r="Z549" s="147"/>
      <c r="AA549" s="147"/>
      <c r="AB549" s="147"/>
      <c r="AC549" s="147"/>
      <c r="AD549" s="147"/>
      <c r="AE549" s="147"/>
      <c r="AF549" s="147"/>
      <c r="AG549" s="147" t="s">
        <v>388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251" t="s">
        <v>891</v>
      </c>
      <c r="D550" s="252"/>
      <c r="E550" s="252"/>
      <c r="F550" s="252"/>
      <c r="G550" s="252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328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247" t="s">
        <v>892</v>
      </c>
      <c r="D551" s="248"/>
      <c r="E551" s="248"/>
      <c r="F551" s="248"/>
      <c r="G551" s="24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328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247" t="s">
        <v>893</v>
      </c>
      <c r="D552" s="248"/>
      <c r="E552" s="248"/>
      <c r="F552" s="248"/>
      <c r="G552" s="24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7"/>
      <c r="Z552" s="147"/>
      <c r="AA552" s="147"/>
      <c r="AB552" s="147"/>
      <c r="AC552" s="147"/>
      <c r="AD552" s="147"/>
      <c r="AE552" s="147"/>
      <c r="AF552" s="147"/>
      <c r="AG552" s="147" t="s">
        <v>328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247" t="s">
        <v>894</v>
      </c>
      <c r="D553" s="248"/>
      <c r="E553" s="248"/>
      <c r="F553" s="248"/>
      <c r="G553" s="24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7"/>
      <c r="Z553" s="147"/>
      <c r="AA553" s="147"/>
      <c r="AB553" s="147"/>
      <c r="AC553" s="147"/>
      <c r="AD553" s="147"/>
      <c r="AE553" s="147"/>
      <c r="AF553" s="147"/>
      <c r="AG553" s="147" t="s">
        <v>328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247" t="s">
        <v>895</v>
      </c>
      <c r="D554" s="248"/>
      <c r="E554" s="248"/>
      <c r="F554" s="248"/>
      <c r="G554" s="24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328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247" t="s">
        <v>896</v>
      </c>
      <c r="D555" s="248"/>
      <c r="E555" s="248"/>
      <c r="F555" s="248"/>
      <c r="G555" s="24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328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/>
      <c r="B556" s="155"/>
      <c r="C556" s="247" t="s">
        <v>897</v>
      </c>
      <c r="D556" s="248"/>
      <c r="E556" s="248"/>
      <c r="F556" s="248"/>
      <c r="G556" s="24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7"/>
      <c r="Z556" s="147"/>
      <c r="AA556" s="147"/>
      <c r="AB556" s="147"/>
      <c r="AC556" s="147"/>
      <c r="AD556" s="147"/>
      <c r="AE556" s="147"/>
      <c r="AF556" s="147"/>
      <c r="AG556" s="147" t="s">
        <v>328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247" t="s">
        <v>898</v>
      </c>
      <c r="D557" s="248"/>
      <c r="E557" s="248"/>
      <c r="F557" s="248"/>
      <c r="G557" s="24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7"/>
      <c r="Z557" s="147"/>
      <c r="AA557" s="147"/>
      <c r="AB557" s="147"/>
      <c r="AC557" s="147"/>
      <c r="AD557" s="147"/>
      <c r="AE557" s="147"/>
      <c r="AF557" s="147"/>
      <c r="AG557" s="147" t="s">
        <v>328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247" t="s">
        <v>899</v>
      </c>
      <c r="D558" s="248"/>
      <c r="E558" s="248"/>
      <c r="F558" s="248"/>
      <c r="G558" s="24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47"/>
      <c r="Z558" s="147"/>
      <c r="AA558" s="147"/>
      <c r="AB558" s="147"/>
      <c r="AC558" s="147"/>
      <c r="AD558" s="147"/>
      <c r="AE558" s="147"/>
      <c r="AF558" s="147"/>
      <c r="AG558" s="147" t="s">
        <v>328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247" t="s">
        <v>900</v>
      </c>
      <c r="D559" s="248"/>
      <c r="E559" s="248"/>
      <c r="F559" s="248"/>
      <c r="G559" s="24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328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247" t="s">
        <v>901</v>
      </c>
      <c r="D560" s="248"/>
      <c r="E560" s="248"/>
      <c r="F560" s="248"/>
      <c r="G560" s="24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47"/>
      <c r="Z560" s="147"/>
      <c r="AA560" s="147"/>
      <c r="AB560" s="147"/>
      <c r="AC560" s="147"/>
      <c r="AD560" s="147"/>
      <c r="AE560" s="147"/>
      <c r="AF560" s="147"/>
      <c r="AG560" s="147" t="s">
        <v>328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247" t="s">
        <v>902</v>
      </c>
      <c r="D561" s="248"/>
      <c r="E561" s="248"/>
      <c r="F561" s="248"/>
      <c r="G561" s="24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47"/>
      <c r="Z561" s="147"/>
      <c r="AA561" s="147"/>
      <c r="AB561" s="147"/>
      <c r="AC561" s="147"/>
      <c r="AD561" s="147"/>
      <c r="AE561" s="147"/>
      <c r="AF561" s="147"/>
      <c r="AG561" s="147" t="s">
        <v>328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247" t="s">
        <v>1031</v>
      </c>
      <c r="D562" s="248"/>
      <c r="E562" s="248"/>
      <c r="F562" s="248"/>
      <c r="G562" s="24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328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247" t="s">
        <v>903</v>
      </c>
      <c r="D563" s="248"/>
      <c r="E563" s="248"/>
      <c r="F563" s="248"/>
      <c r="G563" s="24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7"/>
      <c r="Z563" s="147"/>
      <c r="AA563" s="147"/>
      <c r="AB563" s="147"/>
      <c r="AC563" s="147"/>
      <c r="AD563" s="147"/>
      <c r="AE563" s="147"/>
      <c r="AF563" s="147"/>
      <c r="AG563" s="147" t="s">
        <v>328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245"/>
      <c r="D564" s="246"/>
      <c r="E564" s="246"/>
      <c r="F564" s="246"/>
      <c r="G564" s="246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7"/>
      <c r="Z564" s="147"/>
      <c r="AA564" s="147"/>
      <c r="AB564" s="147"/>
      <c r="AC564" s="147"/>
      <c r="AD564" s="147"/>
      <c r="AE564" s="147"/>
      <c r="AF564" s="147"/>
      <c r="AG564" s="147" t="s">
        <v>329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x14ac:dyDescent="0.2">
      <c r="A565" s="163" t="s">
        <v>318</v>
      </c>
      <c r="B565" s="164" t="s">
        <v>206</v>
      </c>
      <c r="C565" s="183" t="s">
        <v>207</v>
      </c>
      <c r="D565" s="165"/>
      <c r="E565" s="166"/>
      <c r="F565" s="167"/>
      <c r="G565" s="167">
        <f>SUMIF(AG566:AG658,"&lt;&gt;NOR",G566:G658)</f>
        <v>0</v>
      </c>
      <c r="H565" s="167"/>
      <c r="I565" s="167">
        <f>SUM(I566:I658)</f>
        <v>0</v>
      </c>
      <c r="J565" s="167"/>
      <c r="K565" s="167">
        <f>SUM(K566:K658)</f>
        <v>0</v>
      </c>
      <c r="L565" s="167"/>
      <c r="M565" s="167">
        <f>SUM(M566:M658)</f>
        <v>0</v>
      </c>
      <c r="N565" s="166"/>
      <c r="O565" s="166">
        <f>SUM(O566:O658)</f>
        <v>0.04</v>
      </c>
      <c r="P565" s="166"/>
      <c r="Q565" s="166">
        <f>SUM(Q566:Q658)</f>
        <v>0</v>
      </c>
      <c r="R565" s="167"/>
      <c r="S565" s="167"/>
      <c r="T565" s="168"/>
      <c r="U565" s="162"/>
      <c r="V565" s="162">
        <f>SUM(V566:V658)</f>
        <v>21.93</v>
      </c>
      <c r="W565" s="162"/>
      <c r="X565" s="162"/>
      <c r="AG565" t="s">
        <v>319</v>
      </c>
    </row>
    <row r="566" spans="1:60" outlineLevel="1" x14ac:dyDescent="0.2">
      <c r="A566" s="173">
        <v>107</v>
      </c>
      <c r="B566" s="174" t="s">
        <v>904</v>
      </c>
      <c r="C566" s="184" t="s">
        <v>905</v>
      </c>
      <c r="D566" s="175" t="s">
        <v>397</v>
      </c>
      <c r="E566" s="176">
        <v>35.6</v>
      </c>
      <c r="F566" s="177"/>
      <c r="G566" s="178">
        <f>ROUND(E566*F566,2)</f>
        <v>0</v>
      </c>
      <c r="H566" s="177"/>
      <c r="I566" s="178">
        <f>ROUND(E566*H566,2)</f>
        <v>0</v>
      </c>
      <c r="J566" s="177"/>
      <c r="K566" s="178">
        <f>ROUND(E566*J566,2)</f>
        <v>0</v>
      </c>
      <c r="L566" s="178">
        <v>21</v>
      </c>
      <c r="M566" s="178">
        <f>G566*(1+L566/100)</f>
        <v>0</v>
      </c>
      <c r="N566" s="176">
        <v>0</v>
      </c>
      <c r="O566" s="176">
        <f>ROUND(E566*N566,2)</f>
        <v>0</v>
      </c>
      <c r="P566" s="176">
        <v>0</v>
      </c>
      <c r="Q566" s="176">
        <f>ROUND(E566*P566,2)</f>
        <v>0</v>
      </c>
      <c r="R566" s="178" t="s">
        <v>713</v>
      </c>
      <c r="S566" s="178" t="s">
        <v>323</v>
      </c>
      <c r="T566" s="179" t="s">
        <v>399</v>
      </c>
      <c r="U566" s="158">
        <v>0.02</v>
      </c>
      <c r="V566" s="158">
        <f>ROUND(E566*U566,2)</f>
        <v>0.71</v>
      </c>
      <c r="W566" s="158"/>
      <c r="X566" s="158" t="s">
        <v>387</v>
      </c>
      <c r="Y566" s="147"/>
      <c r="Z566" s="147"/>
      <c r="AA566" s="147"/>
      <c r="AB566" s="147"/>
      <c r="AC566" s="147"/>
      <c r="AD566" s="147"/>
      <c r="AE566" s="147"/>
      <c r="AF566" s="147"/>
      <c r="AG566" s="147" t="s">
        <v>388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260" t="s">
        <v>906</v>
      </c>
      <c r="D567" s="261"/>
      <c r="E567" s="261"/>
      <c r="F567" s="261"/>
      <c r="G567" s="261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401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5" t="s">
        <v>516</v>
      </c>
      <c r="D568" s="160"/>
      <c r="E568" s="161"/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7"/>
      <c r="Z568" s="147"/>
      <c r="AA568" s="147"/>
      <c r="AB568" s="147"/>
      <c r="AC568" s="147"/>
      <c r="AD568" s="147"/>
      <c r="AE568" s="147"/>
      <c r="AF568" s="147"/>
      <c r="AG568" s="147" t="s">
        <v>382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85" t="s">
        <v>533</v>
      </c>
      <c r="D569" s="160"/>
      <c r="E569" s="161"/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7"/>
      <c r="Z569" s="147"/>
      <c r="AA569" s="147"/>
      <c r="AB569" s="147"/>
      <c r="AC569" s="147"/>
      <c r="AD569" s="147"/>
      <c r="AE569" s="147"/>
      <c r="AF569" s="147"/>
      <c r="AG569" s="147" t="s">
        <v>382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5" t="s">
        <v>1811</v>
      </c>
      <c r="D570" s="160"/>
      <c r="E570" s="161">
        <v>4.3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7"/>
      <c r="Z570" s="147"/>
      <c r="AA570" s="147"/>
      <c r="AB570" s="147"/>
      <c r="AC570" s="147"/>
      <c r="AD570" s="147"/>
      <c r="AE570" s="147"/>
      <c r="AF570" s="147"/>
      <c r="AG570" s="147" t="s">
        <v>382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5" t="s">
        <v>541</v>
      </c>
      <c r="D571" s="160"/>
      <c r="E571" s="161"/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382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5" t="s">
        <v>1813</v>
      </c>
      <c r="D572" s="160"/>
      <c r="E572" s="161">
        <v>6.3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382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5" t="s">
        <v>535</v>
      </c>
      <c r="D573" s="160"/>
      <c r="E573" s="161"/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382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185" t="s">
        <v>1783</v>
      </c>
      <c r="D574" s="160"/>
      <c r="E574" s="161">
        <v>2.9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7"/>
      <c r="Z574" s="147"/>
      <c r="AA574" s="147"/>
      <c r="AB574" s="147"/>
      <c r="AC574" s="147"/>
      <c r="AD574" s="147"/>
      <c r="AE574" s="147"/>
      <c r="AF574" s="147"/>
      <c r="AG574" s="147" t="s">
        <v>382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85" t="s">
        <v>537</v>
      </c>
      <c r="D575" s="160"/>
      <c r="E575" s="161"/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382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54"/>
      <c r="B576" s="155"/>
      <c r="C576" s="185" t="s">
        <v>1812</v>
      </c>
      <c r="D576" s="160"/>
      <c r="E576" s="161">
        <v>5.4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47"/>
      <c r="Z576" s="147"/>
      <c r="AA576" s="147"/>
      <c r="AB576" s="147"/>
      <c r="AC576" s="147"/>
      <c r="AD576" s="147"/>
      <c r="AE576" s="147"/>
      <c r="AF576" s="147"/>
      <c r="AG576" s="147" t="s">
        <v>382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85" t="s">
        <v>543</v>
      </c>
      <c r="D577" s="160"/>
      <c r="E577" s="161"/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382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5" t="s">
        <v>1814</v>
      </c>
      <c r="D578" s="160"/>
      <c r="E578" s="161">
        <v>16.7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7"/>
      <c r="Z578" s="147"/>
      <c r="AA578" s="147"/>
      <c r="AB578" s="147"/>
      <c r="AC578" s="147"/>
      <c r="AD578" s="147"/>
      <c r="AE578" s="147"/>
      <c r="AF578" s="147"/>
      <c r="AG578" s="147" t="s">
        <v>382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245"/>
      <c r="D579" s="246"/>
      <c r="E579" s="246"/>
      <c r="F579" s="246"/>
      <c r="G579" s="246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329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73">
        <v>108</v>
      </c>
      <c r="B580" s="174" t="s">
        <v>907</v>
      </c>
      <c r="C580" s="184" t="s">
        <v>908</v>
      </c>
      <c r="D580" s="175" t="s">
        <v>476</v>
      </c>
      <c r="E580" s="176">
        <v>41.5</v>
      </c>
      <c r="F580" s="177"/>
      <c r="G580" s="178">
        <f>ROUND(E580*F580,2)</f>
        <v>0</v>
      </c>
      <c r="H580" s="177"/>
      <c r="I580" s="178">
        <f>ROUND(E580*H580,2)</f>
        <v>0</v>
      </c>
      <c r="J580" s="177"/>
      <c r="K580" s="178">
        <f>ROUND(E580*J580,2)</f>
        <v>0</v>
      </c>
      <c r="L580" s="178">
        <v>21</v>
      </c>
      <c r="M580" s="178">
        <f>G580*(1+L580/100)</f>
        <v>0</v>
      </c>
      <c r="N580" s="176">
        <v>0</v>
      </c>
      <c r="O580" s="176">
        <f>ROUND(E580*N580,2)</f>
        <v>0</v>
      </c>
      <c r="P580" s="176">
        <v>0</v>
      </c>
      <c r="Q580" s="176">
        <f>ROUND(E580*P580,2)</f>
        <v>0</v>
      </c>
      <c r="R580" s="178"/>
      <c r="S580" s="178" t="s">
        <v>344</v>
      </c>
      <c r="T580" s="179" t="s">
        <v>324</v>
      </c>
      <c r="U580" s="158">
        <v>0</v>
      </c>
      <c r="V580" s="158">
        <f>ROUND(E580*U580,2)</f>
        <v>0</v>
      </c>
      <c r="W580" s="158"/>
      <c r="X580" s="158" t="s">
        <v>387</v>
      </c>
      <c r="Y580" s="147"/>
      <c r="Z580" s="147"/>
      <c r="AA580" s="147"/>
      <c r="AB580" s="147"/>
      <c r="AC580" s="147"/>
      <c r="AD580" s="147"/>
      <c r="AE580" s="147"/>
      <c r="AF580" s="147"/>
      <c r="AG580" s="147" t="s">
        <v>547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185" t="s">
        <v>1773</v>
      </c>
      <c r="D581" s="160"/>
      <c r="E581" s="161"/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382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185" t="s">
        <v>655</v>
      </c>
      <c r="D582" s="160"/>
      <c r="E582" s="161"/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47"/>
      <c r="Z582" s="147"/>
      <c r="AA582" s="147"/>
      <c r="AB582" s="147"/>
      <c r="AC582" s="147"/>
      <c r="AD582" s="147"/>
      <c r="AE582" s="147"/>
      <c r="AF582" s="147"/>
      <c r="AG582" s="147" t="s">
        <v>382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185" t="s">
        <v>1882</v>
      </c>
      <c r="D583" s="160"/>
      <c r="E583" s="161">
        <v>15.1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47"/>
      <c r="Z583" s="147"/>
      <c r="AA583" s="147"/>
      <c r="AB583" s="147"/>
      <c r="AC583" s="147"/>
      <c r="AD583" s="147"/>
      <c r="AE583" s="147"/>
      <c r="AF583" s="147"/>
      <c r="AG583" s="147" t="s">
        <v>382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5" t="s">
        <v>910</v>
      </c>
      <c r="D584" s="160"/>
      <c r="E584" s="161"/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47"/>
      <c r="Z584" s="147"/>
      <c r="AA584" s="147"/>
      <c r="AB584" s="147"/>
      <c r="AC584" s="147"/>
      <c r="AD584" s="147"/>
      <c r="AE584" s="147"/>
      <c r="AF584" s="147"/>
      <c r="AG584" s="147" t="s">
        <v>382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185" t="s">
        <v>1883</v>
      </c>
      <c r="D585" s="160"/>
      <c r="E585" s="161">
        <v>6.6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382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5" t="s">
        <v>912</v>
      </c>
      <c r="D586" s="160"/>
      <c r="E586" s="161"/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47"/>
      <c r="Z586" s="147"/>
      <c r="AA586" s="147"/>
      <c r="AB586" s="147"/>
      <c r="AC586" s="147"/>
      <c r="AD586" s="147"/>
      <c r="AE586" s="147"/>
      <c r="AF586" s="147"/>
      <c r="AG586" s="147" t="s">
        <v>382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5" t="s">
        <v>1884</v>
      </c>
      <c r="D587" s="160"/>
      <c r="E587" s="161">
        <v>19.8</v>
      </c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382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245"/>
      <c r="D588" s="246"/>
      <c r="E588" s="246"/>
      <c r="F588" s="246"/>
      <c r="G588" s="246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47"/>
      <c r="Z588" s="147"/>
      <c r="AA588" s="147"/>
      <c r="AB588" s="147"/>
      <c r="AC588" s="147"/>
      <c r="AD588" s="147"/>
      <c r="AE588" s="147"/>
      <c r="AF588" s="147"/>
      <c r="AG588" s="147" t="s">
        <v>329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73">
        <v>109</v>
      </c>
      <c r="B589" s="174" t="s">
        <v>914</v>
      </c>
      <c r="C589" s="184" t="s">
        <v>915</v>
      </c>
      <c r="D589" s="175" t="s">
        <v>476</v>
      </c>
      <c r="E589" s="176">
        <v>41.5</v>
      </c>
      <c r="F589" s="177"/>
      <c r="G589" s="178">
        <f>ROUND(E589*F589,2)</f>
        <v>0</v>
      </c>
      <c r="H589" s="177"/>
      <c r="I589" s="178">
        <f>ROUND(E589*H589,2)</f>
        <v>0</v>
      </c>
      <c r="J589" s="177"/>
      <c r="K589" s="178">
        <f>ROUND(E589*J589,2)</f>
        <v>0</v>
      </c>
      <c r="L589" s="178">
        <v>21</v>
      </c>
      <c r="M589" s="178">
        <f>G589*(1+L589/100)</f>
        <v>0</v>
      </c>
      <c r="N589" s="176">
        <v>0</v>
      </c>
      <c r="O589" s="176">
        <f>ROUND(E589*N589,2)</f>
        <v>0</v>
      </c>
      <c r="P589" s="176">
        <v>0</v>
      </c>
      <c r="Q589" s="176">
        <f>ROUND(E589*P589,2)</f>
        <v>0</v>
      </c>
      <c r="R589" s="178"/>
      <c r="S589" s="178" t="s">
        <v>344</v>
      </c>
      <c r="T589" s="179" t="s">
        <v>324</v>
      </c>
      <c r="U589" s="158">
        <v>0</v>
      </c>
      <c r="V589" s="158">
        <f>ROUND(E589*U589,2)</f>
        <v>0</v>
      </c>
      <c r="W589" s="158"/>
      <c r="X589" s="158" t="s">
        <v>387</v>
      </c>
      <c r="Y589" s="147"/>
      <c r="Z589" s="147"/>
      <c r="AA589" s="147"/>
      <c r="AB589" s="147"/>
      <c r="AC589" s="147"/>
      <c r="AD589" s="147"/>
      <c r="AE589" s="147"/>
      <c r="AF589" s="147"/>
      <c r="AG589" s="147" t="s">
        <v>547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85" t="s">
        <v>1773</v>
      </c>
      <c r="D590" s="160"/>
      <c r="E590" s="161"/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7"/>
      <c r="Z590" s="147"/>
      <c r="AA590" s="147"/>
      <c r="AB590" s="147"/>
      <c r="AC590" s="147"/>
      <c r="AD590" s="147"/>
      <c r="AE590" s="147"/>
      <c r="AF590" s="147"/>
      <c r="AG590" s="147" t="s">
        <v>382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185" t="s">
        <v>655</v>
      </c>
      <c r="D591" s="160"/>
      <c r="E591" s="161"/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382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85" t="s">
        <v>1882</v>
      </c>
      <c r="D592" s="160"/>
      <c r="E592" s="161">
        <v>15.1</v>
      </c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47"/>
      <c r="Z592" s="147"/>
      <c r="AA592" s="147"/>
      <c r="AB592" s="147"/>
      <c r="AC592" s="147"/>
      <c r="AD592" s="147"/>
      <c r="AE592" s="147"/>
      <c r="AF592" s="147"/>
      <c r="AG592" s="147" t="s">
        <v>382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85" t="s">
        <v>910</v>
      </c>
      <c r="D593" s="160"/>
      <c r="E593" s="161"/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47"/>
      <c r="Z593" s="147"/>
      <c r="AA593" s="147"/>
      <c r="AB593" s="147"/>
      <c r="AC593" s="147"/>
      <c r="AD593" s="147"/>
      <c r="AE593" s="147"/>
      <c r="AF593" s="147"/>
      <c r="AG593" s="147" t="s">
        <v>382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185" t="s">
        <v>1883</v>
      </c>
      <c r="D594" s="160"/>
      <c r="E594" s="161">
        <v>6.6</v>
      </c>
      <c r="F594" s="158"/>
      <c r="G594" s="158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7"/>
      <c r="Z594" s="147"/>
      <c r="AA594" s="147"/>
      <c r="AB594" s="147"/>
      <c r="AC594" s="147"/>
      <c r="AD594" s="147"/>
      <c r="AE594" s="147"/>
      <c r="AF594" s="147"/>
      <c r="AG594" s="147" t="s">
        <v>382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54"/>
      <c r="B595" s="155"/>
      <c r="C595" s="185" t="s">
        <v>912</v>
      </c>
      <c r="D595" s="160"/>
      <c r="E595" s="161"/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47"/>
      <c r="Z595" s="147"/>
      <c r="AA595" s="147"/>
      <c r="AB595" s="147"/>
      <c r="AC595" s="147"/>
      <c r="AD595" s="147"/>
      <c r="AE595" s="147"/>
      <c r="AF595" s="147"/>
      <c r="AG595" s="147" t="s">
        <v>382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5" t="s">
        <v>1884</v>
      </c>
      <c r="D596" s="160"/>
      <c r="E596" s="161">
        <v>19.8</v>
      </c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7"/>
      <c r="Z596" s="147"/>
      <c r="AA596" s="147"/>
      <c r="AB596" s="147"/>
      <c r="AC596" s="147"/>
      <c r="AD596" s="147"/>
      <c r="AE596" s="147"/>
      <c r="AF596" s="147"/>
      <c r="AG596" s="147" t="s">
        <v>382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245"/>
      <c r="D597" s="246"/>
      <c r="E597" s="246"/>
      <c r="F597" s="246"/>
      <c r="G597" s="246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47"/>
      <c r="Z597" s="147"/>
      <c r="AA597" s="147"/>
      <c r="AB597" s="147"/>
      <c r="AC597" s="147"/>
      <c r="AD597" s="147"/>
      <c r="AE597" s="147"/>
      <c r="AF597" s="147"/>
      <c r="AG597" s="147" t="s">
        <v>329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ht="22.5" outlineLevel="1" x14ac:dyDescent="0.2">
      <c r="A598" s="173">
        <v>110</v>
      </c>
      <c r="B598" s="174" t="s">
        <v>916</v>
      </c>
      <c r="C598" s="184" t="s">
        <v>917</v>
      </c>
      <c r="D598" s="175" t="s">
        <v>397</v>
      </c>
      <c r="E598" s="176">
        <v>13.5</v>
      </c>
      <c r="F598" s="177"/>
      <c r="G598" s="178">
        <f>ROUND(E598*F598,2)</f>
        <v>0</v>
      </c>
      <c r="H598" s="177"/>
      <c r="I598" s="178">
        <f>ROUND(E598*H598,2)</f>
        <v>0</v>
      </c>
      <c r="J598" s="177"/>
      <c r="K598" s="178">
        <f>ROUND(E598*J598,2)</f>
        <v>0</v>
      </c>
      <c r="L598" s="178">
        <v>21</v>
      </c>
      <c r="M598" s="178">
        <f>G598*(1+L598/100)</f>
        <v>0</v>
      </c>
      <c r="N598" s="176">
        <v>8.9999999999999998E-4</v>
      </c>
      <c r="O598" s="176">
        <f>ROUND(E598*N598,2)</f>
        <v>0.01</v>
      </c>
      <c r="P598" s="176">
        <v>0</v>
      </c>
      <c r="Q598" s="176">
        <f>ROUND(E598*P598,2)</f>
        <v>0</v>
      </c>
      <c r="R598" s="178" t="s">
        <v>918</v>
      </c>
      <c r="S598" s="178" t="s">
        <v>323</v>
      </c>
      <c r="T598" s="179" t="s">
        <v>399</v>
      </c>
      <c r="U598" s="158">
        <v>0</v>
      </c>
      <c r="V598" s="158">
        <f>ROUND(E598*U598,2)</f>
        <v>0</v>
      </c>
      <c r="W598" s="158"/>
      <c r="X598" s="158" t="s">
        <v>919</v>
      </c>
      <c r="Y598" s="147"/>
      <c r="Z598" s="147"/>
      <c r="AA598" s="147"/>
      <c r="AB598" s="147"/>
      <c r="AC598" s="147"/>
      <c r="AD598" s="147"/>
      <c r="AE598" s="147"/>
      <c r="AF598" s="147"/>
      <c r="AG598" s="147" t="s">
        <v>920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ht="22.5" outlineLevel="1" x14ac:dyDescent="0.2">
      <c r="A599" s="154"/>
      <c r="B599" s="155"/>
      <c r="C599" s="260" t="s">
        <v>921</v>
      </c>
      <c r="D599" s="261"/>
      <c r="E599" s="261"/>
      <c r="F599" s="261"/>
      <c r="G599" s="261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47"/>
      <c r="Z599" s="147"/>
      <c r="AA599" s="147"/>
      <c r="AB599" s="147"/>
      <c r="AC599" s="147"/>
      <c r="AD599" s="147"/>
      <c r="AE599" s="147"/>
      <c r="AF599" s="147"/>
      <c r="AG599" s="147" t="s">
        <v>401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80" t="str">
        <f>C599</f>
        <v>lepení a dodávka podlahoviny z PVC, bez podkladu. Svaření podlahoviny. Dodávka a lepení podlahových soklíků z měkčeného PVC. Pastování a vyleštění podlah.</v>
      </c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85" t="s">
        <v>516</v>
      </c>
      <c r="D600" s="160"/>
      <c r="E600" s="161"/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47"/>
      <c r="Z600" s="147"/>
      <c r="AA600" s="147"/>
      <c r="AB600" s="147"/>
      <c r="AC600" s="147"/>
      <c r="AD600" s="147"/>
      <c r="AE600" s="147"/>
      <c r="AF600" s="147"/>
      <c r="AG600" s="147" t="s">
        <v>382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85" t="s">
        <v>533</v>
      </c>
      <c r="D601" s="160"/>
      <c r="E601" s="161"/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47"/>
      <c r="Z601" s="147"/>
      <c r="AA601" s="147"/>
      <c r="AB601" s="147"/>
      <c r="AC601" s="147"/>
      <c r="AD601" s="147"/>
      <c r="AE601" s="147"/>
      <c r="AF601" s="147"/>
      <c r="AG601" s="147" t="s">
        <v>382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5" t="s">
        <v>1811</v>
      </c>
      <c r="D602" s="160"/>
      <c r="E602" s="161">
        <v>4.3</v>
      </c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7"/>
      <c r="Z602" s="147"/>
      <c r="AA602" s="147"/>
      <c r="AB602" s="147"/>
      <c r="AC602" s="147"/>
      <c r="AD602" s="147"/>
      <c r="AE602" s="147"/>
      <c r="AF602" s="147"/>
      <c r="AG602" s="147" t="s">
        <v>382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5" t="s">
        <v>541</v>
      </c>
      <c r="D603" s="160"/>
      <c r="E603" s="161"/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47"/>
      <c r="Z603" s="147"/>
      <c r="AA603" s="147"/>
      <c r="AB603" s="147"/>
      <c r="AC603" s="147"/>
      <c r="AD603" s="147"/>
      <c r="AE603" s="147"/>
      <c r="AF603" s="147"/>
      <c r="AG603" s="147" t="s">
        <v>382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85" t="s">
        <v>1813</v>
      </c>
      <c r="D604" s="160"/>
      <c r="E604" s="161">
        <v>6.3</v>
      </c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7"/>
      <c r="Z604" s="147"/>
      <c r="AA604" s="147"/>
      <c r="AB604" s="147"/>
      <c r="AC604" s="147"/>
      <c r="AD604" s="147"/>
      <c r="AE604" s="147"/>
      <c r="AF604" s="147"/>
      <c r="AG604" s="147" t="s">
        <v>382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5" t="s">
        <v>535</v>
      </c>
      <c r="D605" s="160"/>
      <c r="E605" s="161"/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47"/>
      <c r="Z605" s="147"/>
      <c r="AA605" s="147"/>
      <c r="AB605" s="147"/>
      <c r="AC605" s="147"/>
      <c r="AD605" s="147"/>
      <c r="AE605" s="147"/>
      <c r="AF605" s="147"/>
      <c r="AG605" s="147" t="s">
        <v>382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85" t="s">
        <v>1783</v>
      </c>
      <c r="D606" s="160"/>
      <c r="E606" s="161">
        <v>2.9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7"/>
      <c r="Z606" s="147"/>
      <c r="AA606" s="147"/>
      <c r="AB606" s="147"/>
      <c r="AC606" s="147"/>
      <c r="AD606" s="147"/>
      <c r="AE606" s="147"/>
      <c r="AF606" s="147"/>
      <c r="AG606" s="147" t="s">
        <v>382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245"/>
      <c r="D607" s="246"/>
      <c r="E607" s="246"/>
      <c r="F607" s="246"/>
      <c r="G607" s="246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47"/>
      <c r="Z607" s="147"/>
      <c r="AA607" s="147"/>
      <c r="AB607" s="147"/>
      <c r="AC607" s="147"/>
      <c r="AD607" s="147"/>
      <c r="AE607" s="147"/>
      <c r="AF607" s="147"/>
      <c r="AG607" s="147" t="s">
        <v>329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ht="22.5" outlineLevel="1" x14ac:dyDescent="0.2">
      <c r="A608" s="173">
        <v>111</v>
      </c>
      <c r="B608" s="174" t="s">
        <v>922</v>
      </c>
      <c r="C608" s="184" t="s">
        <v>923</v>
      </c>
      <c r="D608" s="175" t="s">
        <v>397</v>
      </c>
      <c r="E608" s="176">
        <v>22.1</v>
      </c>
      <c r="F608" s="177"/>
      <c r="G608" s="178">
        <f>ROUND(E608*F608,2)</f>
        <v>0</v>
      </c>
      <c r="H608" s="177"/>
      <c r="I608" s="178">
        <f>ROUND(E608*H608,2)</f>
        <v>0</v>
      </c>
      <c r="J608" s="177"/>
      <c r="K608" s="178">
        <f>ROUND(E608*J608,2)</f>
        <v>0</v>
      </c>
      <c r="L608" s="178">
        <v>21</v>
      </c>
      <c r="M608" s="178">
        <f>G608*(1+L608/100)</f>
        <v>0</v>
      </c>
      <c r="N608" s="176">
        <v>1.17E-3</v>
      </c>
      <c r="O608" s="176">
        <f>ROUND(E608*N608,2)</f>
        <v>0.03</v>
      </c>
      <c r="P608" s="176">
        <v>0</v>
      </c>
      <c r="Q608" s="176">
        <f>ROUND(E608*P608,2)</f>
        <v>0</v>
      </c>
      <c r="R608" s="178" t="s">
        <v>918</v>
      </c>
      <c r="S608" s="178" t="s">
        <v>323</v>
      </c>
      <c r="T608" s="179" t="s">
        <v>399</v>
      </c>
      <c r="U608" s="158">
        <v>0.96</v>
      </c>
      <c r="V608" s="158">
        <f>ROUND(E608*U608,2)</f>
        <v>21.22</v>
      </c>
      <c r="W608" s="158"/>
      <c r="X608" s="158" t="s">
        <v>919</v>
      </c>
      <c r="Y608" s="147"/>
      <c r="Z608" s="147"/>
      <c r="AA608" s="147"/>
      <c r="AB608" s="147"/>
      <c r="AC608" s="147"/>
      <c r="AD608" s="147"/>
      <c r="AE608" s="147"/>
      <c r="AF608" s="147"/>
      <c r="AG608" s="147" t="s">
        <v>920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ht="22.5" outlineLevel="1" x14ac:dyDescent="0.2">
      <c r="A609" s="154"/>
      <c r="B609" s="155"/>
      <c r="C609" s="260" t="s">
        <v>921</v>
      </c>
      <c r="D609" s="261"/>
      <c r="E609" s="261"/>
      <c r="F609" s="261"/>
      <c r="G609" s="261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47"/>
      <c r="Z609" s="147"/>
      <c r="AA609" s="147"/>
      <c r="AB609" s="147"/>
      <c r="AC609" s="147"/>
      <c r="AD609" s="147"/>
      <c r="AE609" s="147"/>
      <c r="AF609" s="147"/>
      <c r="AG609" s="147" t="s">
        <v>401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80" t="str">
        <f>C609</f>
        <v>lepení a dodávka podlahoviny z PVC, bez podkladu. Svaření podlahoviny. Dodávka a lepení podlahových soklíků z měkčeného PVC. Pastování a vyleštění podlah.</v>
      </c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85" t="s">
        <v>516</v>
      </c>
      <c r="D610" s="160"/>
      <c r="E610" s="161"/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47"/>
      <c r="Z610" s="147"/>
      <c r="AA610" s="147"/>
      <c r="AB610" s="147"/>
      <c r="AC610" s="147"/>
      <c r="AD610" s="147"/>
      <c r="AE610" s="147"/>
      <c r="AF610" s="147"/>
      <c r="AG610" s="147" t="s">
        <v>382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85" t="s">
        <v>537</v>
      </c>
      <c r="D611" s="160"/>
      <c r="E611" s="161"/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47"/>
      <c r="Z611" s="147"/>
      <c r="AA611" s="147"/>
      <c r="AB611" s="147"/>
      <c r="AC611" s="147"/>
      <c r="AD611" s="147"/>
      <c r="AE611" s="147"/>
      <c r="AF611" s="147"/>
      <c r="AG611" s="147" t="s">
        <v>382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185" t="s">
        <v>1812</v>
      </c>
      <c r="D612" s="160"/>
      <c r="E612" s="161">
        <v>5.4</v>
      </c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7"/>
      <c r="Z612" s="147"/>
      <c r="AA612" s="147"/>
      <c r="AB612" s="147"/>
      <c r="AC612" s="147"/>
      <c r="AD612" s="147"/>
      <c r="AE612" s="147"/>
      <c r="AF612" s="147"/>
      <c r="AG612" s="147" t="s">
        <v>382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185" t="s">
        <v>543</v>
      </c>
      <c r="D613" s="160"/>
      <c r="E613" s="161"/>
      <c r="F613" s="158"/>
      <c r="G613" s="158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47"/>
      <c r="Z613" s="147"/>
      <c r="AA613" s="147"/>
      <c r="AB613" s="147"/>
      <c r="AC613" s="147"/>
      <c r="AD613" s="147"/>
      <c r="AE613" s="147"/>
      <c r="AF613" s="147"/>
      <c r="AG613" s="147" t="s">
        <v>382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185" t="s">
        <v>1814</v>
      </c>
      <c r="D614" s="160"/>
      <c r="E614" s="161">
        <v>16.7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47"/>
      <c r="Z614" s="147"/>
      <c r="AA614" s="147"/>
      <c r="AB614" s="147"/>
      <c r="AC614" s="147"/>
      <c r="AD614" s="147"/>
      <c r="AE614" s="147"/>
      <c r="AF614" s="147"/>
      <c r="AG614" s="147" t="s">
        <v>382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245"/>
      <c r="D615" s="246"/>
      <c r="E615" s="246"/>
      <c r="F615" s="246"/>
      <c r="G615" s="246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47"/>
      <c r="Z615" s="147"/>
      <c r="AA615" s="147"/>
      <c r="AB615" s="147"/>
      <c r="AC615" s="147"/>
      <c r="AD615" s="147"/>
      <c r="AE615" s="147"/>
      <c r="AF615" s="147"/>
      <c r="AG615" s="147" t="s">
        <v>329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73">
        <v>112</v>
      </c>
      <c r="B616" s="174" t="s">
        <v>924</v>
      </c>
      <c r="C616" s="184" t="s">
        <v>925</v>
      </c>
      <c r="D616" s="175" t="s">
        <v>397</v>
      </c>
      <c r="E616" s="176">
        <v>28.147400000000001</v>
      </c>
      <c r="F616" s="177"/>
      <c r="G616" s="178">
        <f>ROUND(E616*F616,2)</f>
        <v>0</v>
      </c>
      <c r="H616" s="177"/>
      <c r="I616" s="178">
        <f>ROUND(E616*H616,2)</f>
        <v>0</v>
      </c>
      <c r="J616" s="177"/>
      <c r="K616" s="178">
        <f>ROUND(E616*J616,2)</f>
        <v>0</v>
      </c>
      <c r="L616" s="178">
        <v>21</v>
      </c>
      <c r="M616" s="178">
        <f>G616*(1+L616/100)</f>
        <v>0</v>
      </c>
      <c r="N616" s="176">
        <v>0</v>
      </c>
      <c r="O616" s="176">
        <f>ROUND(E616*N616,2)</f>
        <v>0</v>
      </c>
      <c r="P616" s="176">
        <v>0</v>
      </c>
      <c r="Q616" s="176">
        <f>ROUND(E616*P616,2)</f>
        <v>0</v>
      </c>
      <c r="R616" s="178"/>
      <c r="S616" s="178" t="s">
        <v>344</v>
      </c>
      <c r="T616" s="179" t="s">
        <v>324</v>
      </c>
      <c r="U616" s="158">
        <v>0</v>
      </c>
      <c r="V616" s="158">
        <f>ROUND(E616*U616,2)</f>
        <v>0</v>
      </c>
      <c r="W616" s="158"/>
      <c r="X616" s="158" t="s">
        <v>817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926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85" t="s">
        <v>516</v>
      </c>
      <c r="D617" s="160"/>
      <c r="E617" s="161"/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7"/>
      <c r="Z617" s="147"/>
      <c r="AA617" s="147"/>
      <c r="AB617" s="147"/>
      <c r="AC617" s="147"/>
      <c r="AD617" s="147"/>
      <c r="AE617" s="147"/>
      <c r="AF617" s="147"/>
      <c r="AG617" s="147" t="s">
        <v>382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85" t="s">
        <v>537</v>
      </c>
      <c r="D618" s="160"/>
      <c r="E618" s="161"/>
      <c r="F618" s="158"/>
      <c r="G618" s="158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47"/>
      <c r="Z618" s="147"/>
      <c r="AA618" s="147"/>
      <c r="AB618" s="147"/>
      <c r="AC618" s="147"/>
      <c r="AD618" s="147"/>
      <c r="AE618" s="147"/>
      <c r="AF618" s="147"/>
      <c r="AG618" s="147" t="s">
        <v>382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85" t="s">
        <v>1885</v>
      </c>
      <c r="D619" s="160"/>
      <c r="E619" s="161">
        <v>6.21</v>
      </c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47"/>
      <c r="Z619" s="147"/>
      <c r="AA619" s="147"/>
      <c r="AB619" s="147"/>
      <c r="AC619" s="147"/>
      <c r="AD619" s="147"/>
      <c r="AE619" s="147"/>
      <c r="AF619" s="147"/>
      <c r="AG619" s="147" t="s">
        <v>382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185" t="s">
        <v>543</v>
      </c>
      <c r="D620" s="160"/>
      <c r="E620" s="161"/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47"/>
      <c r="Z620" s="147"/>
      <c r="AA620" s="147"/>
      <c r="AB620" s="147"/>
      <c r="AC620" s="147"/>
      <c r="AD620" s="147"/>
      <c r="AE620" s="147"/>
      <c r="AF620" s="147"/>
      <c r="AG620" s="147" t="s">
        <v>382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185" t="s">
        <v>1886</v>
      </c>
      <c r="D621" s="160"/>
      <c r="E621" s="161">
        <v>19.204999999999998</v>
      </c>
      <c r="F621" s="158"/>
      <c r="G621" s="1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47"/>
      <c r="Z621" s="147"/>
      <c r="AA621" s="147"/>
      <c r="AB621" s="147"/>
      <c r="AC621" s="147"/>
      <c r="AD621" s="147"/>
      <c r="AE621" s="147"/>
      <c r="AF621" s="147"/>
      <c r="AG621" s="147" t="s">
        <v>382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85" t="s">
        <v>929</v>
      </c>
      <c r="D622" s="160"/>
      <c r="E622" s="161"/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47"/>
      <c r="Z622" s="147"/>
      <c r="AA622" s="147"/>
      <c r="AB622" s="147"/>
      <c r="AC622" s="147"/>
      <c r="AD622" s="147"/>
      <c r="AE622" s="147"/>
      <c r="AF622" s="147"/>
      <c r="AG622" s="147" t="s">
        <v>382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54"/>
      <c r="B623" s="155"/>
      <c r="C623" s="185" t="s">
        <v>1773</v>
      </c>
      <c r="D623" s="160"/>
      <c r="E623" s="161"/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47"/>
      <c r="Z623" s="147"/>
      <c r="AA623" s="147"/>
      <c r="AB623" s="147"/>
      <c r="AC623" s="147"/>
      <c r="AD623" s="147"/>
      <c r="AE623" s="147"/>
      <c r="AF623" s="147"/>
      <c r="AG623" s="147" t="s">
        <v>382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85" t="s">
        <v>912</v>
      </c>
      <c r="D624" s="160"/>
      <c r="E624" s="161"/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47"/>
      <c r="Z624" s="147"/>
      <c r="AA624" s="147"/>
      <c r="AB624" s="147"/>
      <c r="AC624" s="147"/>
      <c r="AD624" s="147"/>
      <c r="AE624" s="147"/>
      <c r="AF624" s="147"/>
      <c r="AG624" s="147" t="s">
        <v>382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5" t="s">
        <v>1887</v>
      </c>
      <c r="D625" s="160"/>
      <c r="E625" s="161">
        <v>2.7324000000000002</v>
      </c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47"/>
      <c r="Z625" s="147"/>
      <c r="AA625" s="147"/>
      <c r="AB625" s="147"/>
      <c r="AC625" s="147"/>
      <c r="AD625" s="147"/>
      <c r="AE625" s="147"/>
      <c r="AF625" s="147"/>
      <c r="AG625" s="147" t="s">
        <v>382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54"/>
      <c r="B626" s="155"/>
      <c r="C626" s="245"/>
      <c r="D626" s="246"/>
      <c r="E626" s="246"/>
      <c r="F626" s="246"/>
      <c r="G626" s="246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47"/>
      <c r="Z626" s="147"/>
      <c r="AA626" s="147"/>
      <c r="AB626" s="147"/>
      <c r="AC626" s="147"/>
      <c r="AD626" s="147"/>
      <c r="AE626" s="147"/>
      <c r="AF626" s="147"/>
      <c r="AG626" s="147" t="s">
        <v>329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73">
        <v>113</v>
      </c>
      <c r="B627" s="174" t="s">
        <v>931</v>
      </c>
      <c r="C627" s="184" t="s">
        <v>932</v>
      </c>
      <c r="D627" s="175" t="s">
        <v>462</v>
      </c>
      <c r="E627" s="176">
        <v>47.725000000000001</v>
      </c>
      <c r="F627" s="177"/>
      <c r="G627" s="178">
        <f>ROUND(E627*F627,2)</f>
        <v>0</v>
      </c>
      <c r="H627" s="177"/>
      <c r="I627" s="178">
        <f>ROUND(E627*H627,2)</f>
        <v>0</v>
      </c>
      <c r="J627" s="177"/>
      <c r="K627" s="178">
        <f>ROUND(E627*J627,2)</f>
        <v>0</v>
      </c>
      <c r="L627" s="178">
        <v>21</v>
      </c>
      <c r="M627" s="178">
        <f>G627*(1+L627/100)</f>
        <v>0</v>
      </c>
      <c r="N627" s="176">
        <v>0</v>
      </c>
      <c r="O627" s="176">
        <f>ROUND(E627*N627,2)</f>
        <v>0</v>
      </c>
      <c r="P627" s="176">
        <v>0</v>
      </c>
      <c r="Q627" s="176">
        <f>ROUND(E627*P627,2)</f>
        <v>0</v>
      </c>
      <c r="R627" s="178"/>
      <c r="S627" s="178" t="s">
        <v>344</v>
      </c>
      <c r="T627" s="179" t="s">
        <v>324</v>
      </c>
      <c r="U627" s="158">
        <v>0</v>
      </c>
      <c r="V627" s="158">
        <f>ROUND(E627*U627,2)</f>
        <v>0</v>
      </c>
      <c r="W627" s="158"/>
      <c r="X627" s="158" t="s">
        <v>817</v>
      </c>
      <c r="Y627" s="147"/>
      <c r="Z627" s="147"/>
      <c r="AA627" s="147"/>
      <c r="AB627" s="147"/>
      <c r="AC627" s="147"/>
      <c r="AD627" s="147"/>
      <c r="AE627" s="147"/>
      <c r="AF627" s="147"/>
      <c r="AG627" s="147" t="s">
        <v>926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85" t="s">
        <v>1773</v>
      </c>
      <c r="D628" s="160"/>
      <c r="E628" s="161"/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47"/>
      <c r="Z628" s="147"/>
      <c r="AA628" s="147"/>
      <c r="AB628" s="147"/>
      <c r="AC628" s="147"/>
      <c r="AD628" s="147"/>
      <c r="AE628" s="147"/>
      <c r="AF628" s="147"/>
      <c r="AG628" s="147" t="s">
        <v>382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5" t="s">
        <v>655</v>
      </c>
      <c r="D629" s="160"/>
      <c r="E629" s="161"/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47"/>
      <c r="Z629" s="147"/>
      <c r="AA629" s="147"/>
      <c r="AB629" s="147"/>
      <c r="AC629" s="147"/>
      <c r="AD629" s="147"/>
      <c r="AE629" s="147"/>
      <c r="AF629" s="147"/>
      <c r="AG629" s="147" t="s">
        <v>382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85" t="s">
        <v>1888</v>
      </c>
      <c r="D630" s="160"/>
      <c r="E630" s="161">
        <v>17.364999999999998</v>
      </c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47"/>
      <c r="Z630" s="147"/>
      <c r="AA630" s="147"/>
      <c r="AB630" s="147"/>
      <c r="AC630" s="147"/>
      <c r="AD630" s="147"/>
      <c r="AE630" s="147"/>
      <c r="AF630" s="147"/>
      <c r="AG630" s="147" t="s">
        <v>382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5" t="s">
        <v>910</v>
      </c>
      <c r="D631" s="160"/>
      <c r="E631" s="161"/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47"/>
      <c r="Z631" s="147"/>
      <c r="AA631" s="147"/>
      <c r="AB631" s="147"/>
      <c r="AC631" s="147"/>
      <c r="AD631" s="147"/>
      <c r="AE631" s="147"/>
      <c r="AF631" s="147"/>
      <c r="AG631" s="147" t="s">
        <v>382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185" t="s">
        <v>1889</v>
      </c>
      <c r="D632" s="160"/>
      <c r="E632" s="161">
        <v>7.59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47"/>
      <c r="Z632" s="147"/>
      <c r="AA632" s="147"/>
      <c r="AB632" s="147"/>
      <c r="AC632" s="147"/>
      <c r="AD632" s="147"/>
      <c r="AE632" s="147"/>
      <c r="AF632" s="147"/>
      <c r="AG632" s="147" t="s">
        <v>382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185" t="s">
        <v>912</v>
      </c>
      <c r="D633" s="160"/>
      <c r="E633" s="161"/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47"/>
      <c r="Z633" s="147"/>
      <c r="AA633" s="147"/>
      <c r="AB633" s="147"/>
      <c r="AC633" s="147"/>
      <c r="AD633" s="147"/>
      <c r="AE633" s="147"/>
      <c r="AF633" s="147"/>
      <c r="AG633" s="147" t="s">
        <v>382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185" t="s">
        <v>1890</v>
      </c>
      <c r="D634" s="160"/>
      <c r="E634" s="161">
        <v>22.77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47"/>
      <c r="Z634" s="147"/>
      <c r="AA634" s="147"/>
      <c r="AB634" s="147"/>
      <c r="AC634" s="147"/>
      <c r="AD634" s="147"/>
      <c r="AE634" s="147"/>
      <c r="AF634" s="147"/>
      <c r="AG634" s="147" t="s">
        <v>382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245"/>
      <c r="D635" s="246"/>
      <c r="E635" s="246"/>
      <c r="F635" s="246"/>
      <c r="G635" s="246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47"/>
      <c r="Z635" s="147"/>
      <c r="AA635" s="147"/>
      <c r="AB635" s="147"/>
      <c r="AC635" s="147"/>
      <c r="AD635" s="147"/>
      <c r="AE635" s="147"/>
      <c r="AF635" s="147"/>
      <c r="AG635" s="147" t="s">
        <v>329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73">
        <v>114</v>
      </c>
      <c r="B636" s="174" t="s">
        <v>936</v>
      </c>
      <c r="C636" s="184" t="s">
        <v>937</v>
      </c>
      <c r="D636" s="175" t="s">
        <v>397</v>
      </c>
      <c r="E636" s="176">
        <v>14.2738</v>
      </c>
      <c r="F636" s="177"/>
      <c r="G636" s="178">
        <f>ROUND(E636*F636,2)</f>
        <v>0</v>
      </c>
      <c r="H636" s="177"/>
      <c r="I636" s="178">
        <f>ROUND(E636*H636,2)</f>
        <v>0</v>
      </c>
      <c r="J636" s="177"/>
      <c r="K636" s="178">
        <f>ROUND(E636*J636,2)</f>
        <v>0</v>
      </c>
      <c r="L636" s="178">
        <v>21</v>
      </c>
      <c r="M636" s="178">
        <f>G636*(1+L636/100)</f>
        <v>0</v>
      </c>
      <c r="N636" s="176">
        <v>0</v>
      </c>
      <c r="O636" s="176">
        <f>ROUND(E636*N636,2)</f>
        <v>0</v>
      </c>
      <c r="P636" s="176">
        <v>0</v>
      </c>
      <c r="Q636" s="176">
        <f>ROUND(E636*P636,2)</f>
        <v>0</v>
      </c>
      <c r="R636" s="178"/>
      <c r="S636" s="178" t="s">
        <v>344</v>
      </c>
      <c r="T636" s="179" t="s">
        <v>324</v>
      </c>
      <c r="U636" s="158">
        <v>0</v>
      </c>
      <c r="V636" s="158">
        <f>ROUND(E636*U636,2)</f>
        <v>0</v>
      </c>
      <c r="W636" s="158"/>
      <c r="X636" s="158" t="s">
        <v>817</v>
      </c>
      <c r="Y636" s="147"/>
      <c r="Z636" s="147"/>
      <c r="AA636" s="147"/>
      <c r="AB636" s="147"/>
      <c r="AC636" s="147"/>
      <c r="AD636" s="147"/>
      <c r="AE636" s="147"/>
      <c r="AF636" s="147"/>
      <c r="AG636" s="147" t="s">
        <v>926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54"/>
      <c r="B637" s="155"/>
      <c r="C637" s="185" t="s">
        <v>516</v>
      </c>
      <c r="D637" s="160"/>
      <c r="E637" s="161"/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47"/>
      <c r="Z637" s="147"/>
      <c r="AA637" s="147"/>
      <c r="AB637" s="147"/>
      <c r="AC637" s="147"/>
      <c r="AD637" s="147"/>
      <c r="AE637" s="147"/>
      <c r="AF637" s="147"/>
      <c r="AG637" s="147" t="s">
        <v>382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5" t="s">
        <v>533</v>
      </c>
      <c r="D638" s="160"/>
      <c r="E638" s="161"/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47"/>
      <c r="Z638" s="147"/>
      <c r="AA638" s="147"/>
      <c r="AB638" s="147"/>
      <c r="AC638" s="147"/>
      <c r="AD638" s="147"/>
      <c r="AE638" s="147"/>
      <c r="AF638" s="147"/>
      <c r="AG638" s="147" t="s">
        <v>382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5" t="s">
        <v>1891</v>
      </c>
      <c r="D639" s="160"/>
      <c r="E639" s="161">
        <v>4.9450000000000003</v>
      </c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47"/>
      <c r="Z639" s="147"/>
      <c r="AA639" s="147"/>
      <c r="AB639" s="147"/>
      <c r="AC639" s="147"/>
      <c r="AD639" s="147"/>
      <c r="AE639" s="147"/>
      <c r="AF639" s="147"/>
      <c r="AG639" s="147" t="s">
        <v>382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5" t="s">
        <v>541</v>
      </c>
      <c r="D640" s="160"/>
      <c r="E640" s="161"/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47"/>
      <c r="Z640" s="147"/>
      <c r="AA640" s="147"/>
      <c r="AB640" s="147"/>
      <c r="AC640" s="147"/>
      <c r="AD640" s="147"/>
      <c r="AE640" s="147"/>
      <c r="AF640" s="147"/>
      <c r="AG640" s="147" t="s">
        <v>382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5" t="s">
        <v>1892</v>
      </c>
      <c r="D641" s="160"/>
      <c r="E641" s="161">
        <v>7.2450000000000001</v>
      </c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47"/>
      <c r="Z641" s="147"/>
      <c r="AA641" s="147"/>
      <c r="AB641" s="147"/>
      <c r="AC641" s="147"/>
      <c r="AD641" s="147"/>
      <c r="AE641" s="147"/>
      <c r="AF641" s="147"/>
      <c r="AG641" s="147" t="s">
        <v>382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5" t="s">
        <v>929</v>
      </c>
      <c r="D642" s="160"/>
      <c r="E642" s="161"/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47"/>
      <c r="Z642" s="147"/>
      <c r="AA642" s="147"/>
      <c r="AB642" s="147"/>
      <c r="AC642" s="147"/>
      <c r="AD642" s="147"/>
      <c r="AE642" s="147"/>
      <c r="AF642" s="147"/>
      <c r="AG642" s="147" t="s">
        <v>382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5" t="s">
        <v>1773</v>
      </c>
      <c r="D643" s="160"/>
      <c r="E643" s="161"/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47"/>
      <c r="Z643" s="147"/>
      <c r="AA643" s="147"/>
      <c r="AB643" s="147"/>
      <c r="AC643" s="147"/>
      <c r="AD643" s="147"/>
      <c r="AE643" s="147"/>
      <c r="AF643" s="147"/>
      <c r="AG643" s="147" t="s">
        <v>382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5" t="s">
        <v>655</v>
      </c>
      <c r="D644" s="160"/>
      <c r="E644" s="161"/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47"/>
      <c r="Z644" s="147"/>
      <c r="AA644" s="147"/>
      <c r="AB644" s="147"/>
      <c r="AC644" s="147"/>
      <c r="AD644" s="147"/>
      <c r="AE644" s="147"/>
      <c r="AF644" s="147"/>
      <c r="AG644" s="147" t="s">
        <v>382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5" t="s">
        <v>1893</v>
      </c>
      <c r="D645" s="160"/>
      <c r="E645" s="161">
        <v>2.0838000000000001</v>
      </c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47"/>
      <c r="Z645" s="147"/>
      <c r="AA645" s="147"/>
      <c r="AB645" s="147"/>
      <c r="AC645" s="147"/>
      <c r="AD645" s="147"/>
      <c r="AE645" s="147"/>
      <c r="AF645" s="147"/>
      <c r="AG645" s="147" t="s">
        <v>382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245"/>
      <c r="D646" s="246"/>
      <c r="E646" s="246"/>
      <c r="F646" s="246"/>
      <c r="G646" s="246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47"/>
      <c r="Z646" s="147"/>
      <c r="AA646" s="147"/>
      <c r="AB646" s="147"/>
      <c r="AC646" s="147"/>
      <c r="AD646" s="147"/>
      <c r="AE646" s="147"/>
      <c r="AF646" s="147"/>
      <c r="AG646" s="147" t="s">
        <v>329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73">
        <v>115</v>
      </c>
      <c r="B647" s="174" t="s">
        <v>941</v>
      </c>
      <c r="C647" s="184" t="s">
        <v>942</v>
      </c>
      <c r="D647" s="175" t="s">
        <v>397</v>
      </c>
      <c r="E647" s="176">
        <v>4.2458</v>
      </c>
      <c r="F647" s="177"/>
      <c r="G647" s="178">
        <f>ROUND(E647*F647,2)</f>
        <v>0</v>
      </c>
      <c r="H647" s="177"/>
      <c r="I647" s="178">
        <f>ROUND(E647*H647,2)</f>
        <v>0</v>
      </c>
      <c r="J647" s="177"/>
      <c r="K647" s="178">
        <f>ROUND(E647*J647,2)</f>
        <v>0</v>
      </c>
      <c r="L647" s="178">
        <v>21</v>
      </c>
      <c r="M647" s="178">
        <f>G647*(1+L647/100)</f>
        <v>0</v>
      </c>
      <c r="N647" s="176">
        <v>0</v>
      </c>
      <c r="O647" s="176">
        <f>ROUND(E647*N647,2)</f>
        <v>0</v>
      </c>
      <c r="P647" s="176">
        <v>0</v>
      </c>
      <c r="Q647" s="176">
        <f>ROUND(E647*P647,2)</f>
        <v>0</v>
      </c>
      <c r="R647" s="178"/>
      <c r="S647" s="178" t="s">
        <v>344</v>
      </c>
      <c r="T647" s="179" t="s">
        <v>324</v>
      </c>
      <c r="U647" s="158">
        <v>0</v>
      </c>
      <c r="V647" s="158">
        <f>ROUND(E647*U647,2)</f>
        <v>0</v>
      </c>
      <c r="W647" s="158"/>
      <c r="X647" s="158" t="s">
        <v>817</v>
      </c>
      <c r="Y647" s="147"/>
      <c r="Z647" s="147"/>
      <c r="AA647" s="147"/>
      <c r="AB647" s="147"/>
      <c r="AC647" s="147"/>
      <c r="AD647" s="147"/>
      <c r="AE647" s="147"/>
      <c r="AF647" s="147"/>
      <c r="AG647" s="147" t="s">
        <v>926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185" t="s">
        <v>516</v>
      </c>
      <c r="D648" s="160"/>
      <c r="E648" s="161"/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47"/>
      <c r="Z648" s="147"/>
      <c r="AA648" s="147"/>
      <c r="AB648" s="147"/>
      <c r="AC648" s="147"/>
      <c r="AD648" s="147"/>
      <c r="AE648" s="147"/>
      <c r="AF648" s="147"/>
      <c r="AG648" s="147" t="s">
        <v>382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85" t="s">
        <v>535</v>
      </c>
      <c r="D649" s="160"/>
      <c r="E649" s="161"/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47"/>
      <c r="Z649" s="147"/>
      <c r="AA649" s="147"/>
      <c r="AB649" s="147"/>
      <c r="AC649" s="147"/>
      <c r="AD649" s="147"/>
      <c r="AE649" s="147"/>
      <c r="AF649" s="147"/>
      <c r="AG649" s="147" t="s">
        <v>382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5" t="s">
        <v>1894</v>
      </c>
      <c r="D650" s="160"/>
      <c r="E650" s="161">
        <v>3.335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47"/>
      <c r="Z650" s="147"/>
      <c r="AA650" s="147"/>
      <c r="AB650" s="147"/>
      <c r="AC650" s="147"/>
      <c r="AD650" s="147"/>
      <c r="AE650" s="147"/>
      <c r="AF650" s="147"/>
      <c r="AG650" s="147" t="s">
        <v>382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5" t="s">
        <v>929</v>
      </c>
      <c r="D651" s="160"/>
      <c r="E651" s="161"/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47"/>
      <c r="Z651" s="147"/>
      <c r="AA651" s="147"/>
      <c r="AB651" s="147"/>
      <c r="AC651" s="147"/>
      <c r="AD651" s="147"/>
      <c r="AE651" s="147"/>
      <c r="AF651" s="147"/>
      <c r="AG651" s="147" t="s">
        <v>382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5" t="s">
        <v>1773</v>
      </c>
      <c r="D652" s="160"/>
      <c r="E652" s="161"/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47"/>
      <c r="Z652" s="147"/>
      <c r="AA652" s="147"/>
      <c r="AB652" s="147"/>
      <c r="AC652" s="147"/>
      <c r="AD652" s="147"/>
      <c r="AE652" s="147"/>
      <c r="AF652" s="147"/>
      <c r="AG652" s="147" t="s">
        <v>382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5" t="s">
        <v>910</v>
      </c>
      <c r="D653" s="160"/>
      <c r="E653" s="161"/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47"/>
      <c r="Z653" s="147"/>
      <c r="AA653" s="147"/>
      <c r="AB653" s="147"/>
      <c r="AC653" s="147"/>
      <c r="AD653" s="147"/>
      <c r="AE653" s="147"/>
      <c r="AF653" s="147"/>
      <c r="AG653" s="147" t="s">
        <v>382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5" t="s">
        <v>1895</v>
      </c>
      <c r="D654" s="160"/>
      <c r="E654" s="161">
        <v>0.91080000000000005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47"/>
      <c r="Z654" s="147"/>
      <c r="AA654" s="147"/>
      <c r="AB654" s="147"/>
      <c r="AC654" s="147"/>
      <c r="AD654" s="147"/>
      <c r="AE654" s="147"/>
      <c r="AF654" s="147"/>
      <c r="AG654" s="147" t="s">
        <v>382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245"/>
      <c r="D655" s="246"/>
      <c r="E655" s="246"/>
      <c r="F655" s="246"/>
      <c r="G655" s="246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47"/>
      <c r="Z655" s="147"/>
      <c r="AA655" s="147"/>
      <c r="AB655" s="147"/>
      <c r="AC655" s="147"/>
      <c r="AD655" s="147"/>
      <c r="AE655" s="147"/>
      <c r="AF655" s="147"/>
      <c r="AG655" s="147" t="s">
        <v>329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>
        <v>116</v>
      </c>
      <c r="B656" s="155" t="s">
        <v>946</v>
      </c>
      <c r="C656" s="189" t="s">
        <v>947</v>
      </c>
      <c r="D656" s="156" t="s">
        <v>0</v>
      </c>
      <c r="E656" s="181"/>
      <c r="F656" s="159"/>
      <c r="G656" s="158">
        <f>ROUND(E656*F656,2)</f>
        <v>0</v>
      </c>
      <c r="H656" s="159"/>
      <c r="I656" s="158">
        <f>ROUND(E656*H656,2)</f>
        <v>0</v>
      </c>
      <c r="J656" s="159"/>
      <c r="K656" s="158">
        <f>ROUND(E656*J656,2)</f>
        <v>0</v>
      </c>
      <c r="L656" s="158">
        <v>21</v>
      </c>
      <c r="M656" s="158">
        <f>G656*(1+L656/100)</f>
        <v>0</v>
      </c>
      <c r="N656" s="157">
        <v>0</v>
      </c>
      <c r="O656" s="157">
        <f>ROUND(E656*N656,2)</f>
        <v>0</v>
      </c>
      <c r="P656" s="157">
        <v>0</v>
      </c>
      <c r="Q656" s="157">
        <f>ROUND(E656*P656,2)</f>
        <v>0</v>
      </c>
      <c r="R656" s="158" t="s">
        <v>713</v>
      </c>
      <c r="S656" s="158" t="s">
        <v>323</v>
      </c>
      <c r="T656" s="158" t="s">
        <v>399</v>
      </c>
      <c r="U656" s="158">
        <v>0</v>
      </c>
      <c r="V656" s="158">
        <f>ROUND(E656*U656,2)</f>
        <v>0</v>
      </c>
      <c r="W656" s="158"/>
      <c r="X656" s="158" t="s">
        <v>769</v>
      </c>
      <c r="Y656" s="147"/>
      <c r="Z656" s="147"/>
      <c r="AA656" s="147"/>
      <c r="AB656" s="147"/>
      <c r="AC656" s="147"/>
      <c r="AD656" s="147"/>
      <c r="AE656" s="147"/>
      <c r="AF656" s="147"/>
      <c r="AG656" s="147" t="s">
        <v>770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262" t="s">
        <v>948</v>
      </c>
      <c r="D657" s="263"/>
      <c r="E657" s="263"/>
      <c r="F657" s="263"/>
      <c r="G657" s="263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47"/>
      <c r="Z657" s="147"/>
      <c r="AA657" s="147"/>
      <c r="AB657" s="147"/>
      <c r="AC657" s="147"/>
      <c r="AD657" s="147"/>
      <c r="AE657" s="147"/>
      <c r="AF657" s="147"/>
      <c r="AG657" s="147" t="s">
        <v>401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245"/>
      <c r="D658" s="246"/>
      <c r="E658" s="246"/>
      <c r="F658" s="246"/>
      <c r="G658" s="246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47"/>
      <c r="Z658" s="147"/>
      <c r="AA658" s="147"/>
      <c r="AB658" s="147"/>
      <c r="AC658" s="147"/>
      <c r="AD658" s="147"/>
      <c r="AE658" s="147"/>
      <c r="AF658" s="147"/>
      <c r="AG658" s="147" t="s">
        <v>329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x14ac:dyDescent="0.2">
      <c r="A659" s="163" t="s">
        <v>318</v>
      </c>
      <c r="B659" s="164" t="s">
        <v>208</v>
      </c>
      <c r="C659" s="183" t="s">
        <v>209</v>
      </c>
      <c r="D659" s="165"/>
      <c r="E659" s="166"/>
      <c r="F659" s="167"/>
      <c r="G659" s="167">
        <f>SUMIF(AG660:AG691,"&lt;&gt;NOR",G660:G691)</f>
        <v>0</v>
      </c>
      <c r="H659" s="167"/>
      <c r="I659" s="167">
        <f>SUM(I660:I691)</f>
        <v>0</v>
      </c>
      <c r="J659" s="167"/>
      <c r="K659" s="167">
        <f>SUM(K660:K691)</f>
        <v>0</v>
      </c>
      <c r="L659" s="167"/>
      <c r="M659" s="167">
        <f>SUM(M660:M691)</f>
        <v>0</v>
      </c>
      <c r="N659" s="166"/>
      <c r="O659" s="166">
        <f>SUM(O660:O691)</f>
        <v>0.17</v>
      </c>
      <c r="P659" s="166"/>
      <c r="Q659" s="166">
        <f>SUM(Q660:Q691)</f>
        <v>0</v>
      </c>
      <c r="R659" s="167"/>
      <c r="S659" s="167"/>
      <c r="T659" s="168"/>
      <c r="U659" s="162"/>
      <c r="V659" s="162">
        <f>SUM(V660:V691)</f>
        <v>14.12</v>
      </c>
      <c r="W659" s="162"/>
      <c r="X659" s="162"/>
      <c r="AG659" t="s">
        <v>319</v>
      </c>
    </row>
    <row r="660" spans="1:60" outlineLevel="1" x14ac:dyDescent="0.2">
      <c r="A660" s="173">
        <v>117</v>
      </c>
      <c r="B660" s="174" t="s">
        <v>949</v>
      </c>
      <c r="C660" s="184" t="s">
        <v>950</v>
      </c>
      <c r="D660" s="175" t="s">
        <v>476</v>
      </c>
      <c r="E660" s="176">
        <v>3.6993</v>
      </c>
      <c r="F660" s="177"/>
      <c r="G660" s="178">
        <f>ROUND(E660*F660,2)</f>
        <v>0</v>
      </c>
      <c r="H660" s="177"/>
      <c r="I660" s="178">
        <f>ROUND(E660*H660,2)</f>
        <v>0</v>
      </c>
      <c r="J660" s="177"/>
      <c r="K660" s="178">
        <f>ROUND(E660*J660,2)</f>
        <v>0</v>
      </c>
      <c r="L660" s="178">
        <v>21</v>
      </c>
      <c r="M660" s="178">
        <f>G660*(1+L660/100)</f>
        <v>0</v>
      </c>
      <c r="N660" s="176">
        <v>4.0000000000000003E-5</v>
      </c>
      <c r="O660" s="176">
        <f>ROUND(E660*N660,2)</f>
        <v>0</v>
      </c>
      <c r="P660" s="176">
        <v>0</v>
      </c>
      <c r="Q660" s="176">
        <f>ROUND(E660*P660,2)</f>
        <v>0</v>
      </c>
      <c r="R660" s="178" t="s">
        <v>951</v>
      </c>
      <c r="S660" s="178" t="s">
        <v>323</v>
      </c>
      <c r="T660" s="179" t="s">
        <v>399</v>
      </c>
      <c r="U660" s="158">
        <v>0</v>
      </c>
      <c r="V660" s="158">
        <f>ROUND(E660*U660,2)</f>
        <v>0</v>
      </c>
      <c r="W660" s="158"/>
      <c r="X660" s="158" t="s">
        <v>387</v>
      </c>
      <c r="Y660" s="147"/>
      <c r="Z660" s="147"/>
      <c r="AA660" s="147"/>
      <c r="AB660" s="147"/>
      <c r="AC660" s="147"/>
      <c r="AD660" s="147"/>
      <c r="AE660" s="147"/>
      <c r="AF660" s="147"/>
      <c r="AG660" s="147" t="s">
        <v>547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5" t="s">
        <v>786</v>
      </c>
      <c r="D661" s="160"/>
      <c r="E661" s="161"/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47"/>
      <c r="Z661" s="147"/>
      <c r="AA661" s="147"/>
      <c r="AB661" s="147"/>
      <c r="AC661" s="147"/>
      <c r="AD661" s="147"/>
      <c r="AE661" s="147"/>
      <c r="AF661" s="147"/>
      <c r="AG661" s="147" t="s">
        <v>382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5" t="s">
        <v>1896</v>
      </c>
      <c r="D662" s="160"/>
      <c r="E662" s="161">
        <v>3.6993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47"/>
      <c r="Z662" s="147"/>
      <c r="AA662" s="147"/>
      <c r="AB662" s="147"/>
      <c r="AC662" s="147"/>
      <c r="AD662" s="147"/>
      <c r="AE662" s="147"/>
      <c r="AF662" s="147"/>
      <c r="AG662" s="147" t="s">
        <v>382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245"/>
      <c r="D663" s="246"/>
      <c r="E663" s="246"/>
      <c r="F663" s="246"/>
      <c r="G663" s="246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47"/>
      <c r="Z663" s="147"/>
      <c r="AA663" s="147"/>
      <c r="AB663" s="147"/>
      <c r="AC663" s="147"/>
      <c r="AD663" s="147"/>
      <c r="AE663" s="147"/>
      <c r="AF663" s="147"/>
      <c r="AG663" s="147" t="s">
        <v>329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73">
        <v>118</v>
      </c>
      <c r="B664" s="174" t="s">
        <v>953</v>
      </c>
      <c r="C664" s="184" t="s">
        <v>954</v>
      </c>
      <c r="D664" s="175" t="s">
        <v>397</v>
      </c>
      <c r="E664" s="176">
        <v>11.21</v>
      </c>
      <c r="F664" s="177"/>
      <c r="G664" s="178">
        <f>ROUND(E664*F664,2)</f>
        <v>0</v>
      </c>
      <c r="H664" s="177"/>
      <c r="I664" s="178">
        <f>ROUND(E664*H664,2)</f>
        <v>0</v>
      </c>
      <c r="J664" s="177"/>
      <c r="K664" s="178">
        <f>ROUND(E664*J664,2)</f>
        <v>0</v>
      </c>
      <c r="L664" s="178">
        <v>21</v>
      </c>
      <c r="M664" s="178">
        <f>G664*(1+L664/100)</f>
        <v>0</v>
      </c>
      <c r="N664" s="176">
        <v>1.1E-4</v>
      </c>
      <c r="O664" s="176">
        <f>ROUND(E664*N664,2)</f>
        <v>0</v>
      </c>
      <c r="P664" s="176">
        <v>0</v>
      </c>
      <c r="Q664" s="176">
        <f>ROUND(E664*P664,2)</f>
        <v>0</v>
      </c>
      <c r="R664" s="178" t="s">
        <v>951</v>
      </c>
      <c r="S664" s="178" t="s">
        <v>323</v>
      </c>
      <c r="T664" s="179" t="s">
        <v>399</v>
      </c>
      <c r="U664" s="158">
        <v>0.05</v>
      </c>
      <c r="V664" s="158">
        <f>ROUND(E664*U664,2)</f>
        <v>0.56000000000000005</v>
      </c>
      <c r="W664" s="158"/>
      <c r="X664" s="158" t="s">
        <v>387</v>
      </c>
      <c r="Y664" s="147"/>
      <c r="Z664" s="147"/>
      <c r="AA664" s="147"/>
      <c r="AB664" s="147"/>
      <c r="AC664" s="147"/>
      <c r="AD664" s="147"/>
      <c r="AE664" s="147"/>
      <c r="AF664" s="147"/>
      <c r="AG664" s="147" t="s">
        <v>388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251" t="s">
        <v>955</v>
      </c>
      <c r="D665" s="252"/>
      <c r="E665" s="252"/>
      <c r="F665" s="252"/>
      <c r="G665" s="252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47"/>
      <c r="Z665" s="147"/>
      <c r="AA665" s="147"/>
      <c r="AB665" s="147"/>
      <c r="AC665" s="147"/>
      <c r="AD665" s="147"/>
      <c r="AE665" s="147"/>
      <c r="AF665" s="147"/>
      <c r="AG665" s="147" t="s">
        <v>328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5" t="s">
        <v>786</v>
      </c>
      <c r="D666" s="160"/>
      <c r="E666" s="161"/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47"/>
      <c r="Z666" s="147"/>
      <c r="AA666" s="147"/>
      <c r="AB666" s="147"/>
      <c r="AC666" s="147"/>
      <c r="AD666" s="147"/>
      <c r="AE666" s="147"/>
      <c r="AF666" s="147"/>
      <c r="AG666" s="147" t="s">
        <v>382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85" t="s">
        <v>1897</v>
      </c>
      <c r="D667" s="160"/>
      <c r="E667" s="161">
        <v>11.21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47"/>
      <c r="Z667" s="147"/>
      <c r="AA667" s="147"/>
      <c r="AB667" s="147"/>
      <c r="AC667" s="147"/>
      <c r="AD667" s="147"/>
      <c r="AE667" s="147"/>
      <c r="AF667" s="147"/>
      <c r="AG667" s="147" t="s">
        <v>382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245"/>
      <c r="D668" s="246"/>
      <c r="E668" s="246"/>
      <c r="F668" s="246"/>
      <c r="G668" s="246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47"/>
      <c r="Z668" s="147"/>
      <c r="AA668" s="147"/>
      <c r="AB668" s="147"/>
      <c r="AC668" s="147"/>
      <c r="AD668" s="147"/>
      <c r="AE668" s="147"/>
      <c r="AF668" s="147"/>
      <c r="AG668" s="147" t="s">
        <v>329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73">
        <v>119</v>
      </c>
      <c r="B669" s="174" t="s">
        <v>957</v>
      </c>
      <c r="C669" s="184" t="s">
        <v>958</v>
      </c>
      <c r="D669" s="175" t="s">
        <v>476</v>
      </c>
      <c r="E669" s="176">
        <v>3.6993</v>
      </c>
      <c r="F669" s="177"/>
      <c r="G669" s="178">
        <f>ROUND(E669*F669,2)</f>
        <v>0</v>
      </c>
      <c r="H669" s="177"/>
      <c r="I669" s="178">
        <f>ROUND(E669*H669,2)</f>
        <v>0</v>
      </c>
      <c r="J669" s="177"/>
      <c r="K669" s="178">
        <f>ROUND(E669*J669,2)</f>
        <v>0</v>
      </c>
      <c r="L669" s="178">
        <v>21</v>
      </c>
      <c r="M669" s="178">
        <f>G669*(1+L669/100)</f>
        <v>0</v>
      </c>
      <c r="N669" s="176">
        <v>0</v>
      </c>
      <c r="O669" s="176">
        <f>ROUND(E669*N669,2)</f>
        <v>0</v>
      </c>
      <c r="P669" s="176">
        <v>0</v>
      </c>
      <c r="Q669" s="176">
        <f>ROUND(E669*P669,2)</f>
        <v>0</v>
      </c>
      <c r="R669" s="178" t="s">
        <v>951</v>
      </c>
      <c r="S669" s="178" t="s">
        <v>323</v>
      </c>
      <c r="T669" s="179" t="s">
        <v>399</v>
      </c>
      <c r="U669" s="158">
        <v>0.12</v>
      </c>
      <c r="V669" s="158">
        <f>ROUND(E669*U669,2)</f>
        <v>0.44</v>
      </c>
      <c r="W669" s="158"/>
      <c r="X669" s="158" t="s">
        <v>387</v>
      </c>
      <c r="Y669" s="147"/>
      <c r="Z669" s="147"/>
      <c r="AA669" s="147"/>
      <c r="AB669" s="147"/>
      <c r="AC669" s="147"/>
      <c r="AD669" s="147"/>
      <c r="AE669" s="147"/>
      <c r="AF669" s="147"/>
      <c r="AG669" s="147" t="s">
        <v>388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185" t="s">
        <v>786</v>
      </c>
      <c r="D670" s="160"/>
      <c r="E670" s="161"/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47"/>
      <c r="Z670" s="147"/>
      <c r="AA670" s="147"/>
      <c r="AB670" s="147"/>
      <c r="AC670" s="147"/>
      <c r="AD670" s="147"/>
      <c r="AE670" s="147"/>
      <c r="AF670" s="147"/>
      <c r="AG670" s="147" t="s">
        <v>382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185" t="s">
        <v>1896</v>
      </c>
      <c r="D671" s="160"/>
      <c r="E671" s="161">
        <v>3.6993</v>
      </c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47"/>
      <c r="Z671" s="147"/>
      <c r="AA671" s="147"/>
      <c r="AB671" s="147"/>
      <c r="AC671" s="147"/>
      <c r="AD671" s="147"/>
      <c r="AE671" s="147"/>
      <c r="AF671" s="147"/>
      <c r="AG671" s="147" t="s">
        <v>382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245"/>
      <c r="D672" s="246"/>
      <c r="E672" s="246"/>
      <c r="F672" s="246"/>
      <c r="G672" s="246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47"/>
      <c r="Z672" s="147"/>
      <c r="AA672" s="147"/>
      <c r="AB672" s="147"/>
      <c r="AC672" s="147"/>
      <c r="AD672" s="147"/>
      <c r="AE672" s="147"/>
      <c r="AF672" s="147"/>
      <c r="AG672" s="147" t="s">
        <v>329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ht="22.5" outlineLevel="1" x14ac:dyDescent="0.2">
      <c r="A673" s="173">
        <v>120</v>
      </c>
      <c r="B673" s="174" t="s">
        <v>959</v>
      </c>
      <c r="C673" s="184" t="s">
        <v>960</v>
      </c>
      <c r="D673" s="175" t="s">
        <v>397</v>
      </c>
      <c r="E673" s="176">
        <v>11.21</v>
      </c>
      <c r="F673" s="177"/>
      <c r="G673" s="178">
        <f>ROUND(E673*F673,2)</f>
        <v>0</v>
      </c>
      <c r="H673" s="177"/>
      <c r="I673" s="178">
        <f>ROUND(E673*H673,2)</f>
        <v>0</v>
      </c>
      <c r="J673" s="177"/>
      <c r="K673" s="178">
        <f>ROUND(E673*J673,2)</f>
        <v>0</v>
      </c>
      <c r="L673" s="178">
        <v>21</v>
      </c>
      <c r="M673" s="178">
        <f>G673*(1+L673/100)</f>
        <v>0</v>
      </c>
      <c r="N673" s="176">
        <v>2.8999999999999998E-3</v>
      </c>
      <c r="O673" s="176">
        <f>ROUND(E673*N673,2)</f>
        <v>0.03</v>
      </c>
      <c r="P673" s="176">
        <v>0</v>
      </c>
      <c r="Q673" s="176">
        <f>ROUND(E673*P673,2)</f>
        <v>0</v>
      </c>
      <c r="R673" s="178"/>
      <c r="S673" s="178" t="s">
        <v>344</v>
      </c>
      <c r="T673" s="179" t="s">
        <v>324</v>
      </c>
      <c r="U673" s="158">
        <v>1.17</v>
      </c>
      <c r="V673" s="158">
        <f>ROUND(E673*U673,2)</f>
        <v>13.12</v>
      </c>
      <c r="W673" s="158"/>
      <c r="X673" s="158" t="s">
        <v>387</v>
      </c>
      <c r="Y673" s="147"/>
      <c r="Z673" s="147"/>
      <c r="AA673" s="147"/>
      <c r="AB673" s="147"/>
      <c r="AC673" s="147"/>
      <c r="AD673" s="147"/>
      <c r="AE673" s="147"/>
      <c r="AF673" s="147"/>
      <c r="AG673" s="147" t="s">
        <v>388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85" t="s">
        <v>1773</v>
      </c>
      <c r="D674" s="160"/>
      <c r="E674" s="161"/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47"/>
      <c r="Z674" s="147"/>
      <c r="AA674" s="147"/>
      <c r="AB674" s="147"/>
      <c r="AC674" s="147"/>
      <c r="AD674" s="147"/>
      <c r="AE674" s="147"/>
      <c r="AF674" s="147"/>
      <c r="AG674" s="147" t="s">
        <v>382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5" t="s">
        <v>1805</v>
      </c>
      <c r="D675" s="160"/>
      <c r="E675" s="161"/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47"/>
      <c r="Z675" s="147"/>
      <c r="AA675" s="147"/>
      <c r="AB675" s="147"/>
      <c r="AC675" s="147"/>
      <c r="AD675" s="147"/>
      <c r="AE675" s="147"/>
      <c r="AF675" s="147"/>
      <c r="AG675" s="147" t="s">
        <v>382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5" t="s">
        <v>494</v>
      </c>
      <c r="D676" s="160"/>
      <c r="E676" s="161"/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47"/>
      <c r="Z676" s="147"/>
      <c r="AA676" s="147"/>
      <c r="AB676" s="147"/>
      <c r="AC676" s="147"/>
      <c r="AD676" s="147"/>
      <c r="AE676" s="147"/>
      <c r="AF676" s="147"/>
      <c r="AG676" s="147" t="s">
        <v>382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54"/>
      <c r="B677" s="155"/>
      <c r="C677" s="185" t="s">
        <v>1806</v>
      </c>
      <c r="D677" s="160"/>
      <c r="E677" s="161">
        <v>3.61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47"/>
      <c r="Z677" s="147"/>
      <c r="AA677" s="147"/>
      <c r="AB677" s="147"/>
      <c r="AC677" s="147"/>
      <c r="AD677" s="147"/>
      <c r="AE677" s="147"/>
      <c r="AF677" s="147"/>
      <c r="AG677" s="147" t="s">
        <v>382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5" t="s">
        <v>961</v>
      </c>
      <c r="D678" s="160"/>
      <c r="E678" s="161"/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47"/>
      <c r="Z678" s="147"/>
      <c r="AA678" s="147"/>
      <c r="AB678" s="147"/>
      <c r="AC678" s="147"/>
      <c r="AD678" s="147"/>
      <c r="AE678" s="147"/>
      <c r="AF678" s="147"/>
      <c r="AG678" s="147" t="s">
        <v>382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5" t="s">
        <v>1898</v>
      </c>
      <c r="D679" s="160"/>
      <c r="E679" s="161">
        <v>9.31</v>
      </c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47"/>
      <c r="Z679" s="147"/>
      <c r="AA679" s="147"/>
      <c r="AB679" s="147"/>
      <c r="AC679" s="147"/>
      <c r="AD679" s="147"/>
      <c r="AE679" s="147"/>
      <c r="AF679" s="147"/>
      <c r="AG679" s="147" t="s">
        <v>382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85" t="s">
        <v>1899</v>
      </c>
      <c r="D680" s="160"/>
      <c r="E680" s="161">
        <v>-1.71</v>
      </c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47"/>
      <c r="Z680" s="147"/>
      <c r="AA680" s="147"/>
      <c r="AB680" s="147"/>
      <c r="AC680" s="147"/>
      <c r="AD680" s="147"/>
      <c r="AE680" s="147"/>
      <c r="AF680" s="147"/>
      <c r="AG680" s="147" t="s">
        <v>382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245"/>
      <c r="D681" s="246"/>
      <c r="E681" s="246"/>
      <c r="F681" s="246"/>
      <c r="G681" s="246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47"/>
      <c r="Z681" s="147"/>
      <c r="AA681" s="147"/>
      <c r="AB681" s="147"/>
      <c r="AC681" s="147"/>
      <c r="AD681" s="147"/>
      <c r="AE681" s="147"/>
      <c r="AF681" s="147"/>
      <c r="AG681" s="147" t="s">
        <v>329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73">
        <v>121</v>
      </c>
      <c r="B682" s="174" t="s">
        <v>964</v>
      </c>
      <c r="C682" s="184" t="s">
        <v>965</v>
      </c>
      <c r="D682" s="175" t="s">
        <v>476</v>
      </c>
      <c r="E682" s="176">
        <v>4.2542</v>
      </c>
      <c r="F682" s="177"/>
      <c r="G682" s="178">
        <f>ROUND(E682*F682,2)</f>
        <v>0</v>
      </c>
      <c r="H682" s="177"/>
      <c r="I682" s="178">
        <f>ROUND(E682*H682,2)</f>
        <v>0</v>
      </c>
      <c r="J682" s="177"/>
      <c r="K682" s="178">
        <f>ROUND(E682*J682,2)</f>
        <v>0</v>
      </c>
      <c r="L682" s="178">
        <v>21</v>
      </c>
      <c r="M682" s="178">
        <f>G682*(1+L682/100)</f>
        <v>0</v>
      </c>
      <c r="N682" s="176">
        <v>2.2000000000000001E-4</v>
      </c>
      <c r="O682" s="176">
        <f>ROUND(E682*N682,2)</f>
        <v>0</v>
      </c>
      <c r="P682" s="176">
        <v>0</v>
      </c>
      <c r="Q682" s="176">
        <f>ROUND(E682*P682,2)</f>
        <v>0</v>
      </c>
      <c r="R682" s="178"/>
      <c r="S682" s="178" t="s">
        <v>344</v>
      </c>
      <c r="T682" s="179" t="s">
        <v>324</v>
      </c>
      <c r="U682" s="158">
        <v>0</v>
      </c>
      <c r="V682" s="158">
        <f>ROUND(E682*U682,2)</f>
        <v>0</v>
      </c>
      <c r="W682" s="158"/>
      <c r="X682" s="158" t="s">
        <v>817</v>
      </c>
      <c r="Y682" s="147"/>
      <c r="Z682" s="147"/>
      <c r="AA682" s="147"/>
      <c r="AB682" s="147"/>
      <c r="AC682" s="147"/>
      <c r="AD682" s="147"/>
      <c r="AE682" s="147"/>
      <c r="AF682" s="147"/>
      <c r="AG682" s="147" t="s">
        <v>818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">
      <c r="A683" s="154"/>
      <c r="B683" s="155"/>
      <c r="C683" s="185" t="s">
        <v>786</v>
      </c>
      <c r="D683" s="160"/>
      <c r="E683" s="161"/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47"/>
      <c r="Z683" s="147"/>
      <c r="AA683" s="147"/>
      <c r="AB683" s="147"/>
      <c r="AC683" s="147"/>
      <c r="AD683" s="147"/>
      <c r="AE683" s="147"/>
      <c r="AF683" s="147"/>
      <c r="AG683" s="147" t="s">
        <v>382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185" t="s">
        <v>1900</v>
      </c>
      <c r="D684" s="160"/>
      <c r="E684" s="161">
        <v>4.2542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47"/>
      <c r="Z684" s="147"/>
      <c r="AA684" s="147"/>
      <c r="AB684" s="147"/>
      <c r="AC684" s="147"/>
      <c r="AD684" s="147"/>
      <c r="AE684" s="147"/>
      <c r="AF684" s="147"/>
      <c r="AG684" s="147" t="s">
        <v>382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245"/>
      <c r="D685" s="246"/>
      <c r="E685" s="246"/>
      <c r="F685" s="246"/>
      <c r="G685" s="246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47"/>
      <c r="Z685" s="147"/>
      <c r="AA685" s="147"/>
      <c r="AB685" s="147"/>
      <c r="AC685" s="147"/>
      <c r="AD685" s="147"/>
      <c r="AE685" s="147"/>
      <c r="AF685" s="147"/>
      <c r="AG685" s="147" t="s">
        <v>329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73">
        <v>122</v>
      </c>
      <c r="B686" s="174" t="s">
        <v>967</v>
      </c>
      <c r="C686" s="184" t="s">
        <v>968</v>
      </c>
      <c r="D686" s="175" t="s">
        <v>397</v>
      </c>
      <c r="E686" s="176">
        <v>12.891500000000001</v>
      </c>
      <c r="F686" s="177"/>
      <c r="G686" s="178">
        <f>ROUND(E686*F686,2)</f>
        <v>0</v>
      </c>
      <c r="H686" s="177"/>
      <c r="I686" s="178">
        <f>ROUND(E686*H686,2)</f>
        <v>0</v>
      </c>
      <c r="J686" s="177"/>
      <c r="K686" s="178">
        <f>ROUND(E686*J686,2)</f>
        <v>0</v>
      </c>
      <c r="L686" s="178">
        <v>21</v>
      </c>
      <c r="M686" s="178">
        <f>G686*(1+L686/100)</f>
        <v>0</v>
      </c>
      <c r="N686" s="176">
        <v>1.0500000000000001E-2</v>
      </c>
      <c r="O686" s="176">
        <f>ROUND(E686*N686,2)</f>
        <v>0.14000000000000001</v>
      </c>
      <c r="P686" s="176">
        <v>0</v>
      </c>
      <c r="Q686" s="176">
        <f>ROUND(E686*P686,2)</f>
        <v>0</v>
      </c>
      <c r="R686" s="178"/>
      <c r="S686" s="178" t="s">
        <v>344</v>
      </c>
      <c r="T686" s="179" t="s">
        <v>324</v>
      </c>
      <c r="U686" s="158">
        <v>0</v>
      </c>
      <c r="V686" s="158">
        <f>ROUND(E686*U686,2)</f>
        <v>0</v>
      </c>
      <c r="W686" s="158"/>
      <c r="X686" s="158" t="s">
        <v>817</v>
      </c>
      <c r="Y686" s="147"/>
      <c r="Z686" s="147"/>
      <c r="AA686" s="147"/>
      <c r="AB686" s="147"/>
      <c r="AC686" s="147"/>
      <c r="AD686" s="147"/>
      <c r="AE686" s="147"/>
      <c r="AF686" s="147"/>
      <c r="AG686" s="147" t="s">
        <v>818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185" t="s">
        <v>786</v>
      </c>
      <c r="D687" s="160"/>
      <c r="E687" s="161"/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47"/>
      <c r="Z687" s="147"/>
      <c r="AA687" s="147"/>
      <c r="AB687" s="147"/>
      <c r="AC687" s="147"/>
      <c r="AD687" s="147"/>
      <c r="AE687" s="147"/>
      <c r="AF687" s="147"/>
      <c r="AG687" s="147" t="s">
        <v>382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185" t="s">
        <v>1901</v>
      </c>
      <c r="D688" s="160"/>
      <c r="E688" s="161">
        <v>12.891500000000001</v>
      </c>
      <c r="F688" s="158"/>
      <c r="G688" s="15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47"/>
      <c r="Z688" s="147"/>
      <c r="AA688" s="147"/>
      <c r="AB688" s="147"/>
      <c r="AC688" s="147"/>
      <c r="AD688" s="147"/>
      <c r="AE688" s="147"/>
      <c r="AF688" s="147"/>
      <c r="AG688" s="147" t="s">
        <v>382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54"/>
      <c r="B689" s="155"/>
      <c r="C689" s="245"/>
      <c r="D689" s="246"/>
      <c r="E689" s="246"/>
      <c r="F689" s="246"/>
      <c r="G689" s="246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47"/>
      <c r="Z689" s="147"/>
      <c r="AA689" s="147"/>
      <c r="AB689" s="147"/>
      <c r="AC689" s="147"/>
      <c r="AD689" s="147"/>
      <c r="AE689" s="147"/>
      <c r="AF689" s="147"/>
      <c r="AG689" s="147" t="s">
        <v>329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>
        <v>123</v>
      </c>
      <c r="B690" s="155" t="s">
        <v>970</v>
      </c>
      <c r="C690" s="189" t="s">
        <v>971</v>
      </c>
      <c r="D690" s="156" t="s">
        <v>0</v>
      </c>
      <c r="E690" s="181"/>
      <c r="F690" s="159"/>
      <c r="G690" s="158">
        <f>ROUND(E690*F690,2)</f>
        <v>0</v>
      </c>
      <c r="H690" s="159"/>
      <c r="I690" s="158">
        <f>ROUND(E690*H690,2)</f>
        <v>0</v>
      </c>
      <c r="J690" s="159"/>
      <c r="K690" s="158">
        <f>ROUND(E690*J690,2)</f>
        <v>0</v>
      </c>
      <c r="L690" s="158">
        <v>21</v>
      </c>
      <c r="M690" s="158">
        <f>G690*(1+L690/100)</f>
        <v>0</v>
      </c>
      <c r="N690" s="157">
        <v>0</v>
      </c>
      <c r="O690" s="157">
        <f>ROUND(E690*N690,2)</f>
        <v>0</v>
      </c>
      <c r="P690" s="157">
        <v>0</v>
      </c>
      <c r="Q690" s="157">
        <f>ROUND(E690*P690,2)</f>
        <v>0</v>
      </c>
      <c r="R690" s="158" t="s">
        <v>951</v>
      </c>
      <c r="S690" s="158" t="s">
        <v>323</v>
      </c>
      <c r="T690" s="158" t="s">
        <v>399</v>
      </c>
      <c r="U690" s="158">
        <v>0</v>
      </c>
      <c r="V690" s="158">
        <f>ROUND(E690*U690,2)</f>
        <v>0</v>
      </c>
      <c r="W690" s="158"/>
      <c r="X690" s="158" t="s">
        <v>769</v>
      </c>
      <c r="Y690" s="147"/>
      <c r="Z690" s="147"/>
      <c r="AA690" s="147"/>
      <c r="AB690" s="147"/>
      <c r="AC690" s="147"/>
      <c r="AD690" s="147"/>
      <c r="AE690" s="147"/>
      <c r="AF690" s="147"/>
      <c r="AG690" s="147" t="s">
        <v>770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54"/>
      <c r="B691" s="155"/>
      <c r="C691" s="245"/>
      <c r="D691" s="246"/>
      <c r="E691" s="246"/>
      <c r="F691" s="246"/>
      <c r="G691" s="246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47"/>
      <c r="Z691" s="147"/>
      <c r="AA691" s="147"/>
      <c r="AB691" s="147"/>
      <c r="AC691" s="147"/>
      <c r="AD691" s="147"/>
      <c r="AE691" s="147"/>
      <c r="AF691" s="147"/>
      <c r="AG691" s="147" t="s">
        <v>329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x14ac:dyDescent="0.2">
      <c r="A692" s="163" t="s">
        <v>318</v>
      </c>
      <c r="B692" s="164" t="s">
        <v>210</v>
      </c>
      <c r="C692" s="183" t="s">
        <v>212</v>
      </c>
      <c r="D692" s="165"/>
      <c r="E692" s="166"/>
      <c r="F692" s="167"/>
      <c r="G692" s="167">
        <f>SUMIF(AG693:AG699,"&lt;&gt;NOR",G693:G699)</f>
        <v>0</v>
      </c>
      <c r="H692" s="167"/>
      <c r="I692" s="167">
        <f>SUM(I693:I699)</f>
        <v>0</v>
      </c>
      <c r="J692" s="167"/>
      <c r="K692" s="167">
        <f>SUM(K693:K699)</f>
        <v>0</v>
      </c>
      <c r="L692" s="167"/>
      <c r="M692" s="167">
        <f>SUM(M693:M699)</f>
        <v>0</v>
      </c>
      <c r="N692" s="166"/>
      <c r="O692" s="166">
        <f>SUM(O693:O699)</f>
        <v>0</v>
      </c>
      <c r="P692" s="166"/>
      <c r="Q692" s="166">
        <f>SUM(Q693:Q699)</f>
        <v>0</v>
      </c>
      <c r="R692" s="167"/>
      <c r="S692" s="167"/>
      <c r="T692" s="168"/>
      <c r="U692" s="162"/>
      <c r="V692" s="162">
        <f>SUM(V693:V699)</f>
        <v>0</v>
      </c>
      <c r="W692" s="162"/>
      <c r="X692" s="162"/>
      <c r="AG692" t="s">
        <v>319</v>
      </c>
    </row>
    <row r="693" spans="1:60" outlineLevel="1" x14ac:dyDescent="0.2">
      <c r="A693" s="173">
        <v>124</v>
      </c>
      <c r="B693" s="174" t="s">
        <v>972</v>
      </c>
      <c r="C693" s="184" t="s">
        <v>973</v>
      </c>
      <c r="D693" s="175" t="s">
        <v>449</v>
      </c>
      <c r="E693" s="176">
        <v>37.74</v>
      </c>
      <c r="F693" s="177"/>
      <c r="G693" s="178">
        <f>ROUND(E693*F693,2)</f>
        <v>0</v>
      </c>
      <c r="H693" s="177"/>
      <c r="I693" s="178">
        <f>ROUND(E693*H693,2)</f>
        <v>0</v>
      </c>
      <c r="J693" s="177"/>
      <c r="K693" s="178">
        <f>ROUND(E693*J693,2)</f>
        <v>0</v>
      </c>
      <c r="L693" s="178">
        <v>21</v>
      </c>
      <c r="M693" s="178">
        <f>G693*(1+L693/100)</f>
        <v>0</v>
      </c>
      <c r="N693" s="176">
        <v>0</v>
      </c>
      <c r="O693" s="176">
        <f>ROUND(E693*N693,2)</f>
        <v>0</v>
      </c>
      <c r="P693" s="176">
        <v>0</v>
      </c>
      <c r="Q693" s="176">
        <f>ROUND(E693*P693,2)</f>
        <v>0</v>
      </c>
      <c r="R693" s="178"/>
      <c r="S693" s="178" t="s">
        <v>344</v>
      </c>
      <c r="T693" s="179" t="s">
        <v>324</v>
      </c>
      <c r="U693" s="158">
        <v>0</v>
      </c>
      <c r="V693" s="158">
        <f>ROUND(E693*U693,2)</f>
        <v>0</v>
      </c>
      <c r="W693" s="158"/>
      <c r="X693" s="158" t="s">
        <v>387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547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185" t="s">
        <v>1780</v>
      </c>
      <c r="D694" s="160"/>
      <c r="E694" s="161"/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47"/>
      <c r="Z694" s="147"/>
      <c r="AA694" s="147"/>
      <c r="AB694" s="147"/>
      <c r="AC694" s="147"/>
      <c r="AD694" s="147"/>
      <c r="AE694" s="147"/>
      <c r="AF694" s="147"/>
      <c r="AG694" s="147" t="s">
        <v>382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185" t="s">
        <v>1781</v>
      </c>
      <c r="D695" s="160"/>
      <c r="E695" s="161">
        <v>32.700000000000003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47"/>
      <c r="Z695" s="147"/>
      <c r="AA695" s="147"/>
      <c r="AB695" s="147"/>
      <c r="AC695" s="147"/>
      <c r="AD695" s="147"/>
      <c r="AE695" s="147"/>
      <c r="AF695" s="147"/>
      <c r="AG695" s="147" t="s">
        <v>382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54"/>
      <c r="B696" s="155"/>
      <c r="C696" s="185" t="s">
        <v>1783</v>
      </c>
      <c r="D696" s="160"/>
      <c r="E696" s="161">
        <v>2.9</v>
      </c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47"/>
      <c r="Z696" s="147"/>
      <c r="AA696" s="147"/>
      <c r="AB696" s="147"/>
      <c r="AC696" s="147"/>
      <c r="AD696" s="147"/>
      <c r="AE696" s="147"/>
      <c r="AF696" s="147"/>
      <c r="AG696" s="147" t="s">
        <v>382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185" t="s">
        <v>424</v>
      </c>
      <c r="D697" s="160"/>
      <c r="E697" s="161"/>
      <c r="F697" s="158"/>
      <c r="G697" s="15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47"/>
      <c r="Z697" s="147"/>
      <c r="AA697" s="147"/>
      <c r="AB697" s="147"/>
      <c r="AC697" s="147"/>
      <c r="AD697" s="147"/>
      <c r="AE697" s="147"/>
      <c r="AF697" s="147"/>
      <c r="AG697" s="147" t="s">
        <v>382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185" t="s">
        <v>1782</v>
      </c>
      <c r="D698" s="160"/>
      <c r="E698" s="161">
        <v>2.14</v>
      </c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47"/>
      <c r="Z698" s="147"/>
      <c r="AA698" s="147"/>
      <c r="AB698" s="147"/>
      <c r="AC698" s="147"/>
      <c r="AD698" s="147"/>
      <c r="AE698" s="147"/>
      <c r="AF698" s="147"/>
      <c r="AG698" s="147" t="s">
        <v>382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245"/>
      <c r="D699" s="246"/>
      <c r="E699" s="246"/>
      <c r="F699" s="246"/>
      <c r="G699" s="246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47"/>
      <c r="Z699" s="147"/>
      <c r="AA699" s="147"/>
      <c r="AB699" s="147"/>
      <c r="AC699" s="147"/>
      <c r="AD699" s="147"/>
      <c r="AE699" s="147"/>
      <c r="AF699" s="147"/>
      <c r="AG699" s="147" t="s">
        <v>329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x14ac:dyDescent="0.2">
      <c r="A700" s="163" t="s">
        <v>318</v>
      </c>
      <c r="B700" s="164" t="s">
        <v>213</v>
      </c>
      <c r="C700" s="183" t="s">
        <v>214</v>
      </c>
      <c r="D700" s="165"/>
      <c r="E700" s="166"/>
      <c r="F700" s="167"/>
      <c r="G700" s="167">
        <f>SUMIF(AG701:AG712,"&lt;&gt;NOR",G701:G712)</f>
        <v>0</v>
      </c>
      <c r="H700" s="167"/>
      <c r="I700" s="167">
        <f>SUM(I701:I712)</f>
        <v>0</v>
      </c>
      <c r="J700" s="167"/>
      <c r="K700" s="167">
        <f>SUM(K701:K712)</f>
        <v>0</v>
      </c>
      <c r="L700" s="167"/>
      <c r="M700" s="167">
        <f>SUM(M701:M712)</f>
        <v>0</v>
      </c>
      <c r="N700" s="166"/>
      <c r="O700" s="166">
        <f>SUM(O701:O712)</f>
        <v>0.02</v>
      </c>
      <c r="P700" s="166"/>
      <c r="Q700" s="166">
        <f>SUM(Q701:Q712)</f>
        <v>0</v>
      </c>
      <c r="R700" s="167"/>
      <c r="S700" s="167"/>
      <c r="T700" s="168"/>
      <c r="U700" s="162"/>
      <c r="V700" s="162">
        <f>SUM(V701:V712)</f>
        <v>0</v>
      </c>
      <c r="W700" s="162"/>
      <c r="X700" s="162"/>
      <c r="AG700" t="s">
        <v>319</v>
      </c>
    </row>
    <row r="701" spans="1:60" outlineLevel="1" x14ac:dyDescent="0.2">
      <c r="A701" s="173">
        <v>125</v>
      </c>
      <c r="B701" s="174" t="s">
        <v>976</v>
      </c>
      <c r="C701" s="184" t="s">
        <v>977</v>
      </c>
      <c r="D701" s="175" t="s">
        <v>397</v>
      </c>
      <c r="E701" s="176">
        <v>37.74</v>
      </c>
      <c r="F701" s="177"/>
      <c r="G701" s="178">
        <f>ROUND(E701*F701,2)</f>
        <v>0</v>
      </c>
      <c r="H701" s="177"/>
      <c r="I701" s="178">
        <f>ROUND(E701*H701,2)</f>
        <v>0</v>
      </c>
      <c r="J701" s="177"/>
      <c r="K701" s="178">
        <f>ROUND(E701*J701,2)</f>
        <v>0</v>
      </c>
      <c r="L701" s="178">
        <v>21</v>
      </c>
      <c r="M701" s="178">
        <f>G701*(1+L701/100)</f>
        <v>0</v>
      </c>
      <c r="N701" s="176">
        <v>3.2000000000000003E-4</v>
      </c>
      <c r="O701" s="176">
        <f>ROUND(E701*N701,2)</f>
        <v>0.01</v>
      </c>
      <c r="P701" s="176">
        <v>0</v>
      </c>
      <c r="Q701" s="176">
        <f>ROUND(E701*P701,2)</f>
        <v>0</v>
      </c>
      <c r="R701" s="178" t="s">
        <v>918</v>
      </c>
      <c r="S701" s="178" t="s">
        <v>323</v>
      </c>
      <c r="T701" s="179" t="s">
        <v>399</v>
      </c>
      <c r="U701" s="158">
        <v>0</v>
      </c>
      <c r="V701" s="158">
        <f>ROUND(E701*U701,2)</f>
        <v>0</v>
      </c>
      <c r="W701" s="158"/>
      <c r="X701" s="158" t="s">
        <v>919</v>
      </c>
      <c r="Y701" s="147"/>
      <c r="Z701" s="147"/>
      <c r="AA701" s="147"/>
      <c r="AB701" s="147"/>
      <c r="AC701" s="147"/>
      <c r="AD701" s="147"/>
      <c r="AE701" s="147"/>
      <c r="AF701" s="147"/>
      <c r="AG701" s="147" t="s">
        <v>978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185" t="s">
        <v>1780</v>
      </c>
      <c r="D702" s="160"/>
      <c r="E702" s="161"/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47"/>
      <c r="Z702" s="147"/>
      <c r="AA702" s="147"/>
      <c r="AB702" s="147"/>
      <c r="AC702" s="147"/>
      <c r="AD702" s="147"/>
      <c r="AE702" s="147"/>
      <c r="AF702" s="147"/>
      <c r="AG702" s="147" t="s">
        <v>382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54"/>
      <c r="B703" s="155"/>
      <c r="C703" s="185" t="s">
        <v>1781</v>
      </c>
      <c r="D703" s="160"/>
      <c r="E703" s="161">
        <v>32.700000000000003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47"/>
      <c r="Z703" s="147"/>
      <c r="AA703" s="147"/>
      <c r="AB703" s="147"/>
      <c r="AC703" s="147"/>
      <c r="AD703" s="147"/>
      <c r="AE703" s="147"/>
      <c r="AF703" s="147"/>
      <c r="AG703" s="147" t="s">
        <v>382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185" t="s">
        <v>1783</v>
      </c>
      <c r="D704" s="160"/>
      <c r="E704" s="161">
        <v>2.9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47"/>
      <c r="Z704" s="147"/>
      <c r="AA704" s="147"/>
      <c r="AB704" s="147"/>
      <c r="AC704" s="147"/>
      <c r="AD704" s="147"/>
      <c r="AE704" s="147"/>
      <c r="AF704" s="147"/>
      <c r="AG704" s="147" t="s">
        <v>382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185" t="s">
        <v>424</v>
      </c>
      <c r="D705" s="160"/>
      <c r="E705" s="161"/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47"/>
      <c r="Z705" s="147"/>
      <c r="AA705" s="147"/>
      <c r="AB705" s="147"/>
      <c r="AC705" s="147"/>
      <c r="AD705" s="147"/>
      <c r="AE705" s="147"/>
      <c r="AF705" s="147"/>
      <c r="AG705" s="147" t="s">
        <v>382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185" t="s">
        <v>1782</v>
      </c>
      <c r="D706" s="160"/>
      <c r="E706" s="161">
        <v>2.14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47"/>
      <c r="Z706" s="147"/>
      <c r="AA706" s="147"/>
      <c r="AB706" s="147"/>
      <c r="AC706" s="147"/>
      <c r="AD706" s="147"/>
      <c r="AE706" s="147"/>
      <c r="AF706" s="147"/>
      <c r="AG706" s="147" t="s">
        <v>382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245"/>
      <c r="D707" s="246"/>
      <c r="E707" s="246"/>
      <c r="F707" s="246"/>
      <c r="G707" s="246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47"/>
      <c r="Z707" s="147"/>
      <c r="AA707" s="147"/>
      <c r="AB707" s="147"/>
      <c r="AC707" s="147"/>
      <c r="AD707" s="147"/>
      <c r="AE707" s="147"/>
      <c r="AF707" s="147"/>
      <c r="AG707" s="147" t="s">
        <v>329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73">
        <v>126</v>
      </c>
      <c r="B708" s="174" t="s">
        <v>988</v>
      </c>
      <c r="C708" s="184" t="s">
        <v>989</v>
      </c>
      <c r="D708" s="175" t="s">
        <v>397</v>
      </c>
      <c r="E708" s="176">
        <v>25</v>
      </c>
      <c r="F708" s="177"/>
      <c r="G708" s="178">
        <f>ROUND(E708*F708,2)</f>
        <v>0</v>
      </c>
      <c r="H708" s="177"/>
      <c r="I708" s="178">
        <f>ROUND(E708*H708,2)</f>
        <v>0</v>
      </c>
      <c r="J708" s="177"/>
      <c r="K708" s="178">
        <f>ROUND(E708*J708,2)</f>
        <v>0</v>
      </c>
      <c r="L708" s="178">
        <v>21</v>
      </c>
      <c r="M708" s="178">
        <f>G708*(1+L708/100)</f>
        <v>0</v>
      </c>
      <c r="N708" s="176">
        <v>2.5999999999999998E-4</v>
      </c>
      <c r="O708" s="176">
        <f>ROUND(E708*N708,2)</f>
        <v>0.01</v>
      </c>
      <c r="P708" s="176">
        <v>0</v>
      </c>
      <c r="Q708" s="176">
        <f>ROUND(E708*P708,2)</f>
        <v>0</v>
      </c>
      <c r="R708" s="178" t="s">
        <v>918</v>
      </c>
      <c r="S708" s="178" t="s">
        <v>323</v>
      </c>
      <c r="T708" s="179" t="s">
        <v>399</v>
      </c>
      <c r="U708" s="158">
        <v>0</v>
      </c>
      <c r="V708" s="158">
        <f>ROUND(E708*U708,2)</f>
        <v>0</v>
      </c>
      <c r="W708" s="158"/>
      <c r="X708" s="158" t="s">
        <v>919</v>
      </c>
      <c r="Y708" s="147"/>
      <c r="Z708" s="147"/>
      <c r="AA708" s="147"/>
      <c r="AB708" s="147"/>
      <c r="AC708" s="147"/>
      <c r="AD708" s="147"/>
      <c r="AE708" s="147"/>
      <c r="AF708" s="147"/>
      <c r="AG708" s="147" t="s">
        <v>978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ht="22.5" outlineLevel="1" x14ac:dyDescent="0.2">
      <c r="A709" s="154"/>
      <c r="B709" s="155"/>
      <c r="C709" s="260" t="s">
        <v>990</v>
      </c>
      <c r="D709" s="261"/>
      <c r="E709" s="261"/>
      <c r="F709" s="261"/>
      <c r="G709" s="261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47"/>
      <c r="Z709" s="147"/>
      <c r="AA709" s="147"/>
      <c r="AB709" s="147"/>
      <c r="AC709" s="147"/>
      <c r="AD709" s="147"/>
      <c r="AE709" s="147"/>
      <c r="AF709" s="147"/>
      <c r="AG709" s="147" t="s">
        <v>401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80" t="str">
        <f>C709</f>
        <v>Oškrabání, jednonásobné mydlení, částečné vyhlazení malířskou masou jednonásobné, malba dvojnásobná, bez pačokování, jednobarevná s bílým stropem.</v>
      </c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54"/>
      <c r="B710" s="155"/>
      <c r="C710" s="185" t="s">
        <v>991</v>
      </c>
      <c r="D710" s="160"/>
      <c r="E710" s="161"/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47"/>
      <c r="Z710" s="147"/>
      <c r="AA710" s="147"/>
      <c r="AB710" s="147"/>
      <c r="AC710" s="147"/>
      <c r="AD710" s="147"/>
      <c r="AE710" s="147"/>
      <c r="AF710" s="147"/>
      <c r="AG710" s="147" t="s">
        <v>382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185" t="s">
        <v>1455</v>
      </c>
      <c r="D711" s="160"/>
      <c r="E711" s="161">
        <v>25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47"/>
      <c r="Z711" s="147"/>
      <c r="AA711" s="147"/>
      <c r="AB711" s="147"/>
      <c r="AC711" s="147"/>
      <c r="AD711" s="147"/>
      <c r="AE711" s="147"/>
      <c r="AF711" s="147"/>
      <c r="AG711" s="147" t="s">
        <v>382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245"/>
      <c r="D712" s="246"/>
      <c r="E712" s="246"/>
      <c r="F712" s="246"/>
      <c r="G712" s="246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47"/>
      <c r="Z712" s="147"/>
      <c r="AA712" s="147"/>
      <c r="AB712" s="147"/>
      <c r="AC712" s="147"/>
      <c r="AD712" s="147"/>
      <c r="AE712" s="147"/>
      <c r="AF712" s="147"/>
      <c r="AG712" s="147" t="s">
        <v>329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x14ac:dyDescent="0.2">
      <c r="A713" s="163" t="s">
        <v>318</v>
      </c>
      <c r="B713" s="164" t="s">
        <v>217</v>
      </c>
      <c r="C713" s="183" t="s">
        <v>218</v>
      </c>
      <c r="D713" s="165"/>
      <c r="E713" s="166"/>
      <c r="F713" s="167"/>
      <c r="G713" s="167">
        <f>SUMIF(AG714:AG721,"&lt;&gt;NOR",G714:G721)</f>
        <v>0</v>
      </c>
      <c r="H713" s="167"/>
      <c r="I713" s="167">
        <f>SUM(I714:I721)</f>
        <v>0</v>
      </c>
      <c r="J713" s="167"/>
      <c r="K713" s="167">
        <f>SUM(K714:K721)</f>
        <v>0</v>
      </c>
      <c r="L713" s="167"/>
      <c r="M713" s="167">
        <f>SUM(M714:M721)</f>
        <v>0</v>
      </c>
      <c r="N713" s="166"/>
      <c r="O713" s="166">
        <f>SUM(O714:O721)</f>
        <v>0</v>
      </c>
      <c r="P713" s="166"/>
      <c r="Q713" s="166">
        <f>SUM(Q714:Q721)</f>
        <v>0</v>
      </c>
      <c r="R713" s="167"/>
      <c r="S713" s="167"/>
      <c r="T713" s="168"/>
      <c r="U713" s="162"/>
      <c r="V713" s="162">
        <f>SUM(V714:V721)</f>
        <v>0</v>
      </c>
      <c r="W713" s="162"/>
      <c r="X713" s="162"/>
      <c r="AG713" t="s">
        <v>319</v>
      </c>
    </row>
    <row r="714" spans="1:60" ht="22.5" outlineLevel="1" x14ac:dyDescent="0.2">
      <c r="A714" s="173">
        <v>127</v>
      </c>
      <c r="B714" s="174" t="s">
        <v>1902</v>
      </c>
      <c r="C714" s="184" t="s">
        <v>1903</v>
      </c>
      <c r="D714" s="175" t="s">
        <v>577</v>
      </c>
      <c r="E714" s="176">
        <v>1</v>
      </c>
      <c r="F714" s="177"/>
      <c r="G714" s="178">
        <f>ROUND(E714*F714,2)</f>
        <v>0</v>
      </c>
      <c r="H714" s="177"/>
      <c r="I714" s="178">
        <f>ROUND(E714*H714,2)</f>
        <v>0</v>
      </c>
      <c r="J714" s="177"/>
      <c r="K714" s="178">
        <f>ROUND(E714*J714,2)</f>
        <v>0</v>
      </c>
      <c r="L714" s="178">
        <v>21</v>
      </c>
      <c r="M714" s="178">
        <f>G714*(1+L714/100)</f>
        <v>0</v>
      </c>
      <c r="N714" s="176">
        <v>0</v>
      </c>
      <c r="O714" s="176">
        <f>ROUND(E714*N714,2)</f>
        <v>0</v>
      </c>
      <c r="P714" s="176">
        <v>0</v>
      </c>
      <c r="Q714" s="176">
        <f>ROUND(E714*P714,2)</f>
        <v>0</v>
      </c>
      <c r="R714" s="178"/>
      <c r="S714" s="178" t="s">
        <v>344</v>
      </c>
      <c r="T714" s="179" t="s">
        <v>324</v>
      </c>
      <c r="U714" s="158">
        <v>0</v>
      </c>
      <c r="V714" s="158">
        <f>ROUND(E714*U714,2)</f>
        <v>0</v>
      </c>
      <c r="W714" s="158"/>
      <c r="X714" s="158" t="s">
        <v>387</v>
      </c>
      <c r="Y714" s="147"/>
      <c r="Z714" s="147"/>
      <c r="AA714" s="147"/>
      <c r="AB714" s="147"/>
      <c r="AC714" s="147"/>
      <c r="AD714" s="147"/>
      <c r="AE714" s="147"/>
      <c r="AF714" s="147"/>
      <c r="AG714" s="147" t="s">
        <v>388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249"/>
      <c r="D715" s="250"/>
      <c r="E715" s="250"/>
      <c r="F715" s="250"/>
      <c r="G715" s="250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47"/>
      <c r="Z715" s="147"/>
      <c r="AA715" s="147"/>
      <c r="AB715" s="147"/>
      <c r="AC715" s="147"/>
      <c r="AD715" s="147"/>
      <c r="AE715" s="147"/>
      <c r="AF715" s="147"/>
      <c r="AG715" s="147" t="s">
        <v>329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22.5" outlineLevel="1" x14ac:dyDescent="0.2">
      <c r="A716" s="173">
        <v>128</v>
      </c>
      <c r="B716" s="174" t="s">
        <v>1904</v>
      </c>
      <c r="C716" s="184" t="s">
        <v>1905</v>
      </c>
      <c r="D716" s="175" t="s">
        <v>577</v>
      </c>
      <c r="E716" s="176">
        <v>1</v>
      </c>
      <c r="F716" s="177"/>
      <c r="G716" s="178">
        <f>ROUND(E716*F716,2)</f>
        <v>0</v>
      </c>
      <c r="H716" s="177"/>
      <c r="I716" s="178">
        <f>ROUND(E716*H716,2)</f>
        <v>0</v>
      </c>
      <c r="J716" s="177"/>
      <c r="K716" s="178">
        <f>ROUND(E716*J716,2)</f>
        <v>0</v>
      </c>
      <c r="L716" s="178">
        <v>21</v>
      </c>
      <c r="M716" s="178">
        <f>G716*(1+L716/100)</f>
        <v>0</v>
      </c>
      <c r="N716" s="176">
        <v>0</v>
      </c>
      <c r="O716" s="176">
        <f>ROUND(E716*N716,2)</f>
        <v>0</v>
      </c>
      <c r="P716" s="176">
        <v>0</v>
      </c>
      <c r="Q716" s="176">
        <f>ROUND(E716*P716,2)</f>
        <v>0</v>
      </c>
      <c r="R716" s="178"/>
      <c r="S716" s="178" t="s">
        <v>344</v>
      </c>
      <c r="T716" s="179" t="s">
        <v>324</v>
      </c>
      <c r="U716" s="158">
        <v>0</v>
      </c>
      <c r="V716" s="158">
        <f>ROUND(E716*U716,2)</f>
        <v>0</v>
      </c>
      <c r="W716" s="158"/>
      <c r="X716" s="158" t="s">
        <v>387</v>
      </c>
      <c r="Y716" s="147"/>
      <c r="Z716" s="147"/>
      <c r="AA716" s="147"/>
      <c r="AB716" s="147"/>
      <c r="AC716" s="147"/>
      <c r="AD716" s="147"/>
      <c r="AE716" s="147"/>
      <c r="AF716" s="147"/>
      <c r="AG716" s="147" t="s">
        <v>388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249"/>
      <c r="D717" s="250"/>
      <c r="E717" s="250"/>
      <c r="F717" s="250"/>
      <c r="G717" s="250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47"/>
      <c r="Z717" s="147"/>
      <c r="AA717" s="147"/>
      <c r="AB717" s="147"/>
      <c r="AC717" s="147"/>
      <c r="AD717" s="147"/>
      <c r="AE717" s="147"/>
      <c r="AF717" s="147"/>
      <c r="AG717" s="147" t="s">
        <v>329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ht="22.5" outlineLevel="1" x14ac:dyDescent="0.2">
      <c r="A718" s="173">
        <v>129</v>
      </c>
      <c r="B718" s="174" t="s">
        <v>1906</v>
      </c>
      <c r="C718" s="184" t="s">
        <v>1907</v>
      </c>
      <c r="D718" s="175" t="s">
        <v>577</v>
      </c>
      <c r="E718" s="176">
        <v>1</v>
      </c>
      <c r="F718" s="177"/>
      <c r="G718" s="178">
        <f>ROUND(E718*F718,2)</f>
        <v>0</v>
      </c>
      <c r="H718" s="177"/>
      <c r="I718" s="178">
        <f>ROUND(E718*H718,2)</f>
        <v>0</v>
      </c>
      <c r="J718" s="177"/>
      <c r="K718" s="178">
        <f>ROUND(E718*J718,2)</f>
        <v>0</v>
      </c>
      <c r="L718" s="178">
        <v>21</v>
      </c>
      <c r="M718" s="178">
        <f>G718*(1+L718/100)</f>
        <v>0</v>
      </c>
      <c r="N718" s="176">
        <v>0</v>
      </c>
      <c r="O718" s="176">
        <f>ROUND(E718*N718,2)</f>
        <v>0</v>
      </c>
      <c r="P718" s="176">
        <v>0</v>
      </c>
      <c r="Q718" s="176">
        <f>ROUND(E718*P718,2)</f>
        <v>0</v>
      </c>
      <c r="R718" s="178"/>
      <c r="S718" s="178" t="s">
        <v>344</v>
      </c>
      <c r="T718" s="179" t="s">
        <v>324</v>
      </c>
      <c r="U718" s="158">
        <v>0</v>
      </c>
      <c r="V718" s="158">
        <f>ROUND(E718*U718,2)</f>
        <v>0</v>
      </c>
      <c r="W718" s="158"/>
      <c r="X718" s="158" t="s">
        <v>387</v>
      </c>
      <c r="Y718" s="147"/>
      <c r="Z718" s="147"/>
      <c r="AA718" s="147"/>
      <c r="AB718" s="147"/>
      <c r="AC718" s="147"/>
      <c r="AD718" s="147"/>
      <c r="AE718" s="147"/>
      <c r="AF718" s="147"/>
      <c r="AG718" s="147" t="s">
        <v>388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54"/>
      <c r="B719" s="155"/>
      <c r="C719" s="249"/>
      <c r="D719" s="250"/>
      <c r="E719" s="250"/>
      <c r="F719" s="250"/>
      <c r="G719" s="250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47"/>
      <c r="Z719" s="147"/>
      <c r="AA719" s="147"/>
      <c r="AB719" s="147"/>
      <c r="AC719" s="147"/>
      <c r="AD719" s="147"/>
      <c r="AE719" s="147"/>
      <c r="AF719" s="147"/>
      <c r="AG719" s="147" t="s">
        <v>329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2.5" outlineLevel="1" x14ac:dyDescent="0.2">
      <c r="A720" s="173">
        <v>130</v>
      </c>
      <c r="B720" s="174" t="s">
        <v>1908</v>
      </c>
      <c r="C720" s="184" t="s">
        <v>1909</v>
      </c>
      <c r="D720" s="175" t="s">
        <v>577</v>
      </c>
      <c r="E720" s="176">
        <v>1</v>
      </c>
      <c r="F720" s="177"/>
      <c r="G720" s="178">
        <f>ROUND(E720*F720,2)</f>
        <v>0</v>
      </c>
      <c r="H720" s="177"/>
      <c r="I720" s="178">
        <f>ROUND(E720*H720,2)</f>
        <v>0</v>
      </c>
      <c r="J720" s="177"/>
      <c r="K720" s="178">
        <f>ROUND(E720*J720,2)</f>
        <v>0</v>
      </c>
      <c r="L720" s="178">
        <v>21</v>
      </c>
      <c r="M720" s="178">
        <f>G720*(1+L720/100)</f>
        <v>0</v>
      </c>
      <c r="N720" s="176">
        <v>0</v>
      </c>
      <c r="O720" s="176">
        <f>ROUND(E720*N720,2)</f>
        <v>0</v>
      </c>
      <c r="P720" s="176">
        <v>0</v>
      </c>
      <c r="Q720" s="176">
        <f>ROUND(E720*P720,2)</f>
        <v>0</v>
      </c>
      <c r="R720" s="178"/>
      <c r="S720" s="178" t="s">
        <v>344</v>
      </c>
      <c r="T720" s="179" t="s">
        <v>324</v>
      </c>
      <c r="U720" s="158">
        <v>0</v>
      </c>
      <c r="V720" s="158">
        <f>ROUND(E720*U720,2)</f>
        <v>0</v>
      </c>
      <c r="W720" s="158"/>
      <c r="X720" s="158" t="s">
        <v>387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388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">
      <c r="A721" s="154"/>
      <c r="B721" s="155"/>
      <c r="C721" s="249"/>
      <c r="D721" s="250"/>
      <c r="E721" s="250"/>
      <c r="F721" s="250"/>
      <c r="G721" s="250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47"/>
      <c r="Z721" s="147"/>
      <c r="AA721" s="147"/>
      <c r="AB721" s="147"/>
      <c r="AC721" s="147"/>
      <c r="AD721" s="147"/>
      <c r="AE721" s="147"/>
      <c r="AF721" s="147"/>
      <c r="AG721" s="147" t="s">
        <v>329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x14ac:dyDescent="0.2">
      <c r="A722" s="163" t="s">
        <v>318</v>
      </c>
      <c r="B722" s="164" t="s">
        <v>287</v>
      </c>
      <c r="C722" s="183" t="s">
        <v>288</v>
      </c>
      <c r="D722" s="165"/>
      <c r="E722" s="166"/>
      <c r="F722" s="167"/>
      <c r="G722" s="167">
        <f>SUMIF(AG723:AG759,"&lt;&gt;NOR",G723:G759)</f>
        <v>0</v>
      </c>
      <c r="H722" s="167"/>
      <c r="I722" s="167">
        <f>SUM(I723:I759)</f>
        <v>0</v>
      </c>
      <c r="J722" s="167"/>
      <c r="K722" s="167">
        <f>SUM(K723:K759)</f>
        <v>0</v>
      </c>
      <c r="L722" s="167"/>
      <c r="M722" s="167">
        <f>SUM(M723:M759)</f>
        <v>0</v>
      </c>
      <c r="N722" s="166"/>
      <c r="O722" s="166">
        <f>SUM(O723:O759)</f>
        <v>0</v>
      </c>
      <c r="P722" s="166"/>
      <c r="Q722" s="166">
        <f>SUM(Q723:Q759)</f>
        <v>0</v>
      </c>
      <c r="R722" s="167"/>
      <c r="S722" s="167"/>
      <c r="T722" s="168"/>
      <c r="U722" s="162"/>
      <c r="V722" s="162">
        <f>SUM(V723:V759)</f>
        <v>38.11</v>
      </c>
      <c r="W722" s="162"/>
      <c r="X722" s="162"/>
      <c r="AG722" t="s">
        <v>319</v>
      </c>
    </row>
    <row r="723" spans="1:60" ht="22.5" outlineLevel="1" x14ac:dyDescent="0.2">
      <c r="A723" s="173">
        <v>131</v>
      </c>
      <c r="B723" s="174" t="s">
        <v>1004</v>
      </c>
      <c r="C723" s="184" t="s">
        <v>1005</v>
      </c>
      <c r="D723" s="175" t="s">
        <v>527</v>
      </c>
      <c r="E723" s="176">
        <v>16.845700000000001</v>
      </c>
      <c r="F723" s="177"/>
      <c r="G723" s="178">
        <f>ROUND(E723*F723,2)</f>
        <v>0</v>
      </c>
      <c r="H723" s="177"/>
      <c r="I723" s="178">
        <f>ROUND(E723*H723,2)</f>
        <v>0</v>
      </c>
      <c r="J723" s="177"/>
      <c r="K723" s="178">
        <f>ROUND(E723*J723,2)</f>
        <v>0</v>
      </c>
      <c r="L723" s="178">
        <v>21</v>
      </c>
      <c r="M723" s="178">
        <f>G723*(1+L723/100)</f>
        <v>0</v>
      </c>
      <c r="N723" s="176">
        <v>0</v>
      </c>
      <c r="O723" s="176">
        <f>ROUND(E723*N723,2)</f>
        <v>0</v>
      </c>
      <c r="P723" s="176">
        <v>0</v>
      </c>
      <c r="Q723" s="176">
        <f>ROUND(E723*P723,2)</f>
        <v>0</v>
      </c>
      <c r="R723" s="178" t="s">
        <v>1006</v>
      </c>
      <c r="S723" s="178" t="s">
        <v>323</v>
      </c>
      <c r="T723" s="179" t="s">
        <v>399</v>
      </c>
      <c r="U723" s="158">
        <v>0.28000000000000003</v>
      </c>
      <c r="V723" s="158">
        <f>ROUND(E723*U723,2)</f>
        <v>4.72</v>
      </c>
      <c r="W723" s="158"/>
      <c r="X723" s="158" t="s">
        <v>1007</v>
      </c>
      <c r="Y723" s="147"/>
      <c r="Z723" s="147"/>
      <c r="AA723" s="147"/>
      <c r="AB723" s="147"/>
      <c r="AC723" s="147"/>
      <c r="AD723" s="147"/>
      <c r="AE723" s="147"/>
      <c r="AF723" s="147"/>
      <c r="AG723" s="147" t="s">
        <v>1008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/>
      <c r="B724" s="155"/>
      <c r="C724" s="260" t="s">
        <v>1009</v>
      </c>
      <c r="D724" s="261"/>
      <c r="E724" s="261"/>
      <c r="F724" s="261"/>
      <c r="G724" s="261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47"/>
      <c r="Z724" s="147"/>
      <c r="AA724" s="147"/>
      <c r="AB724" s="147"/>
      <c r="AC724" s="147"/>
      <c r="AD724" s="147"/>
      <c r="AE724" s="147"/>
      <c r="AF724" s="147"/>
      <c r="AG724" s="147" t="s">
        <v>401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247" t="s">
        <v>1010</v>
      </c>
      <c r="D725" s="248"/>
      <c r="E725" s="248"/>
      <c r="F725" s="248"/>
      <c r="G725" s="24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47"/>
      <c r="Z725" s="147"/>
      <c r="AA725" s="147"/>
      <c r="AB725" s="147"/>
      <c r="AC725" s="147"/>
      <c r="AD725" s="147"/>
      <c r="AE725" s="147"/>
      <c r="AF725" s="147"/>
      <c r="AG725" s="147" t="s">
        <v>328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247" t="s">
        <v>1011</v>
      </c>
      <c r="D726" s="248"/>
      <c r="E726" s="248"/>
      <c r="F726" s="248"/>
      <c r="G726" s="248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47"/>
      <c r="Z726" s="147"/>
      <c r="AA726" s="147"/>
      <c r="AB726" s="147"/>
      <c r="AC726" s="147"/>
      <c r="AD726" s="147"/>
      <c r="AE726" s="147"/>
      <c r="AF726" s="147"/>
      <c r="AG726" s="147" t="s">
        <v>328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ht="22.5" outlineLevel="1" x14ac:dyDescent="0.2">
      <c r="A727" s="154"/>
      <c r="B727" s="155"/>
      <c r="C727" s="247" t="s">
        <v>1012</v>
      </c>
      <c r="D727" s="248"/>
      <c r="E727" s="248"/>
      <c r="F727" s="248"/>
      <c r="G727" s="24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47"/>
      <c r="Z727" s="147"/>
      <c r="AA727" s="147"/>
      <c r="AB727" s="147"/>
      <c r="AC727" s="147"/>
      <c r="AD727" s="147"/>
      <c r="AE727" s="147"/>
      <c r="AF727" s="147"/>
      <c r="AG727" s="147" t="s">
        <v>328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80" t="str">
        <f>C727</f>
        <v>- při vodorovné dopravě po vodě : vyložení na hromady na suchu nebo na přeložení na dopravní prostředek na suchu do 15 m vodorovně a současně do 4 m svisle,</v>
      </c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54"/>
      <c r="B728" s="155"/>
      <c r="C728" s="247" t="s">
        <v>1013</v>
      </c>
      <c r="D728" s="248"/>
      <c r="E728" s="248"/>
      <c r="F728" s="248"/>
      <c r="G728" s="248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47"/>
      <c r="Z728" s="147"/>
      <c r="AA728" s="147"/>
      <c r="AB728" s="147"/>
      <c r="AC728" s="147"/>
      <c r="AD728" s="147"/>
      <c r="AE728" s="147"/>
      <c r="AF728" s="147"/>
      <c r="AG728" s="147" t="s">
        <v>328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54"/>
      <c r="B729" s="155"/>
      <c r="C729" s="185" t="s">
        <v>1014</v>
      </c>
      <c r="D729" s="160"/>
      <c r="E729" s="161"/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47"/>
      <c r="Z729" s="147"/>
      <c r="AA729" s="147"/>
      <c r="AB729" s="147"/>
      <c r="AC729" s="147"/>
      <c r="AD729" s="147"/>
      <c r="AE729" s="147"/>
      <c r="AF729" s="147"/>
      <c r="AG729" s="147" t="s">
        <v>382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">
      <c r="A730" s="154"/>
      <c r="B730" s="155"/>
      <c r="C730" s="185" t="s">
        <v>1910</v>
      </c>
      <c r="D730" s="160"/>
      <c r="E730" s="161"/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47"/>
      <c r="Z730" s="147"/>
      <c r="AA730" s="147"/>
      <c r="AB730" s="147"/>
      <c r="AC730" s="147"/>
      <c r="AD730" s="147"/>
      <c r="AE730" s="147"/>
      <c r="AF730" s="147"/>
      <c r="AG730" s="147" t="s">
        <v>382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54"/>
      <c r="B731" s="155"/>
      <c r="C731" s="185" t="s">
        <v>1911</v>
      </c>
      <c r="D731" s="160"/>
      <c r="E731" s="161">
        <v>16.845700000000001</v>
      </c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47"/>
      <c r="Z731" s="147"/>
      <c r="AA731" s="147"/>
      <c r="AB731" s="147"/>
      <c r="AC731" s="147"/>
      <c r="AD731" s="147"/>
      <c r="AE731" s="147"/>
      <c r="AF731" s="147"/>
      <c r="AG731" s="147" t="s">
        <v>382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245"/>
      <c r="D732" s="246"/>
      <c r="E732" s="246"/>
      <c r="F732" s="246"/>
      <c r="G732" s="246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47"/>
      <c r="Z732" s="147"/>
      <c r="AA732" s="147"/>
      <c r="AB732" s="147"/>
      <c r="AC732" s="147"/>
      <c r="AD732" s="147"/>
      <c r="AE732" s="147"/>
      <c r="AF732" s="147"/>
      <c r="AG732" s="147" t="s">
        <v>329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73">
        <v>132</v>
      </c>
      <c r="B733" s="174" t="s">
        <v>1017</v>
      </c>
      <c r="C733" s="184" t="s">
        <v>1018</v>
      </c>
      <c r="D733" s="175" t="s">
        <v>527</v>
      </c>
      <c r="E733" s="176">
        <v>16.845700000000001</v>
      </c>
      <c r="F733" s="177"/>
      <c r="G733" s="178">
        <f>ROUND(E733*F733,2)</f>
        <v>0</v>
      </c>
      <c r="H733" s="177"/>
      <c r="I733" s="178">
        <f>ROUND(E733*H733,2)</f>
        <v>0</v>
      </c>
      <c r="J733" s="177"/>
      <c r="K733" s="178">
        <f>ROUND(E733*J733,2)</f>
        <v>0</v>
      </c>
      <c r="L733" s="178">
        <v>21</v>
      </c>
      <c r="M733" s="178">
        <f>G733*(1+L733/100)</f>
        <v>0</v>
      </c>
      <c r="N733" s="176">
        <v>0</v>
      </c>
      <c r="O733" s="176">
        <f>ROUND(E733*N733,2)</f>
        <v>0</v>
      </c>
      <c r="P733" s="176">
        <v>0</v>
      </c>
      <c r="Q733" s="176">
        <f>ROUND(E733*P733,2)</f>
        <v>0</v>
      </c>
      <c r="R733" s="178" t="s">
        <v>608</v>
      </c>
      <c r="S733" s="178" t="s">
        <v>323</v>
      </c>
      <c r="T733" s="179" t="s">
        <v>399</v>
      </c>
      <c r="U733" s="158">
        <v>0.49</v>
      </c>
      <c r="V733" s="158">
        <f>ROUND(E733*U733,2)</f>
        <v>8.25</v>
      </c>
      <c r="W733" s="158"/>
      <c r="X733" s="158" t="s">
        <v>1007</v>
      </c>
      <c r="Y733" s="147"/>
      <c r="Z733" s="147"/>
      <c r="AA733" s="147"/>
      <c r="AB733" s="147"/>
      <c r="AC733" s="147"/>
      <c r="AD733" s="147"/>
      <c r="AE733" s="147"/>
      <c r="AF733" s="147"/>
      <c r="AG733" s="147" t="s">
        <v>1008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251" t="s">
        <v>1019</v>
      </c>
      <c r="D734" s="252"/>
      <c r="E734" s="252"/>
      <c r="F734" s="252"/>
      <c r="G734" s="252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47"/>
      <c r="Z734" s="147"/>
      <c r="AA734" s="147"/>
      <c r="AB734" s="147"/>
      <c r="AC734" s="147"/>
      <c r="AD734" s="147"/>
      <c r="AE734" s="147"/>
      <c r="AF734" s="147"/>
      <c r="AG734" s="147" t="s">
        <v>328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185" t="s">
        <v>1014</v>
      </c>
      <c r="D735" s="160"/>
      <c r="E735" s="161"/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47"/>
      <c r="Z735" s="147"/>
      <c r="AA735" s="147"/>
      <c r="AB735" s="147"/>
      <c r="AC735" s="147"/>
      <c r="AD735" s="147"/>
      <c r="AE735" s="147"/>
      <c r="AF735" s="147"/>
      <c r="AG735" s="147" t="s">
        <v>382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54"/>
      <c r="B736" s="155"/>
      <c r="C736" s="185" t="s">
        <v>1910</v>
      </c>
      <c r="D736" s="160"/>
      <c r="E736" s="161"/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47"/>
      <c r="Z736" s="147"/>
      <c r="AA736" s="147"/>
      <c r="AB736" s="147"/>
      <c r="AC736" s="147"/>
      <c r="AD736" s="147"/>
      <c r="AE736" s="147"/>
      <c r="AF736" s="147"/>
      <c r="AG736" s="147" t="s">
        <v>382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54"/>
      <c r="B737" s="155"/>
      <c r="C737" s="185" t="s">
        <v>1911</v>
      </c>
      <c r="D737" s="160"/>
      <c r="E737" s="161">
        <v>16.845700000000001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47"/>
      <c r="Z737" s="147"/>
      <c r="AA737" s="147"/>
      <c r="AB737" s="147"/>
      <c r="AC737" s="147"/>
      <c r="AD737" s="147"/>
      <c r="AE737" s="147"/>
      <c r="AF737" s="147"/>
      <c r="AG737" s="147" t="s">
        <v>382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245"/>
      <c r="D738" s="246"/>
      <c r="E738" s="246"/>
      <c r="F738" s="246"/>
      <c r="G738" s="246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47"/>
      <c r="Z738" s="147"/>
      <c r="AA738" s="147"/>
      <c r="AB738" s="147"/>
      <c r="AC738" s="147"/>
      <c r="AD738" s="147"/>
      <c r="AE738" s="147"/>
      <c r="AF738" s="147"/>
      <c r="AG738" s="147" t="s">
        <v>329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73">
        <v>133</v>
      </c>
      <c r="B739" s="174" t="s">
        <v>1020</v>
      </c>
      <c r="C739" s="184" t="s">
        <v>1021</v>
      </c>
      <c r="D739" s="175" t="s">
        <v>527</v>
      </c>
      <c r="E739" s="176">
        <v>320.06831</v>
      </c>
      <c r="F739" s="177"/>
      <c r="G739" s="178">
        <f>ROUND(E739*F739,2)</f>
        <v>0</v>
      </c>
      <c r="H739" s="177"/>
      <c r="I739" s="178">
        <f>ROUND(E739*H739,2)</f>
        <v>0</v>
      </c>
      <c r="J739" s="177"/>
      <c r="K739" s="178">
        <f>ROUND(E739*J739,2)</f>
        <v>0</v>
      </c>
      <c r="L739" s="178">
        <v>21</v>
      </c>
      <c r="M739" s="178">
        <f>G739*(1+L739/100)</f>
        <v>0</v>
      </c>
      <c r="N739" s="176">
        <v>0</v>
      </c>
      <c r="O739" s="176">
        <f>ROUND(E739*N739,2)</f>
        <v>0</v>
      </c>
      <c r="P739" s="176">
        <v>0</v>
      </c>
      <c r="Q739" s="176">
        <f>ROUND(E739*P739,2)</f>
        <v>0</v>
      </c>
      <c r="R739" s="178" t="s">
        <v>608</v>
      </c>
      <c r="S739" s="178" t="s">
        <v>323</v>
      </c>
      <c r="T739" s="179" t="s">
        <v>399</v>
      </c>
      <c r="U739" s="158">
        <v>0</v>
      </c>
      <c r="V739" s="158">
        <f>ROUND(E739*U739,2)</f>
        <v>0</v>
      </c>
      <c r="W739" s="158"/>
      <c r="X739" s="158" t="s">
        <v>1007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1008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154"/>
      <c r="B740" s="155"/>
      <c r="C740" s="185" t="s">
        <v>1014</v>
      </c>
      <c r="D740" s="160"/>
      <c r="E740" s="161"/>
      <c r="F740" s="158"/>
      <c r="G740" s="158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47"/>
      <c r="Z740" s="147"/>
      <c r="AA740" s="147"/>
      <c r="AB740" s="147"/>
      <c r="AC740" s="147"/>
      <c r="AD740" s="147"/>
      <c r="AE740" s="147"/>
      <c r="AF740" s="147"/>
      <c r="AG740" s="147" t="s">
        <v>382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">
      <c r="A741" s="154"/>
      <c r="B741" s="155"/>
      <c r="C741" s="185" t="s">
        <v>1910</v>
      </c>
      <c r="D741" s="160"/>
      <c r="E741" s="161"/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47"/>
      <c r="Z741" s="147"/>
      <c r="AA741" s="147"/>
      <c r="AB741" s="147"/>
      <c r="AC741" s="147"/>
      <c r="AD741" s="147"/>
      <c r="AE741" s="147"/>
      <c r="AF741" s="147"/>
      <c r="AG741" s="147" t="s">
        <v>382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185" t="s">
        <v>1912</v>
      </c>
      <c r="D742" s="160"/>
      <c r="E742" s="161">
        <v>320.06831</v>
      </c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47"/>
      <c r="Z742" s="147"/>
      <c r="AA742" s="147"/>
      <c r="AB742" s="147"/>
      <c r="AC742" s="147"/>
      <c r="AD742" s="147"/>
      <c r="AE742" s="147"/>
      <c r="AF742" s="147"/>
      <c r="AG742" s="147" t="s">
        <v>382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245"/>
      <c r="D743" s="246"/>
      <c r="E743" s="246"/>
      <c r="F743" s="246"/>
      <c r="G743" s="246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47"/>
      <c r="Z743" s="147"/>
      <c r="AA743" s="147"/>
      <c r="AB743" s="147"/>
      <c r="AC743" s="147"/>
      <c r="AD743" s="147"/>
      <c r="AE743" s="147"/>
      <c r="AF743" s="147"/>
      <c r="AG743" s="147" t="s">
        <v>329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73">
        <v>134</v>
      </c>
      <c r="B744" s="174" t="s">
        <v>1023</v>
      </c>
      <c r="C744" s="184" t="s">
        <v>1024</v>
      </c>
      <c r="D744" s="175" t="s">
        <v>527</v>
      </c>
      <c r="E744" s="176">
        <v>16.845700000000001</v>
      </c>
      <c r="F744" s="177"/>
      <c r="G744" s="178">
        <f>ROUND(E744*F744,2)</f>
        <v>0</v>
      </c>
      <c r="H744" s="177"/>
      <c r="I744" s="178">
        <f>ROUND(E744*H744,2)</f>
        <v>0</v>
      </c>
      <c r="J744" s="177"/>
      <c r="K744" s="178">
        <f>ROUND(E744*J744,2)</f>
        <v>0</v>
      </c>
      <c r="L744" s="178">
        <v>21</v>
      </c>
      <c r="M744" s="178">
        <f>G744*(1+L744/100)</f>
        <v>0</v>
      </c>
      <c r="N744" s="176">
        <v>0</v>
      </c>
      <c r="O744" s="176">
        <f>ROUND(E744*N744,2)</f>
        <v>0</v>
      </c>
      <c r="P744" s="176">
        <v>0</v>
      </c>
      <c r="Q744" s="176">
        <f>ROUND(E744*P744,2)</f>
        <v>0</v>
      </c>
      <c r="R744" s="178" t="s">
        <v>608</v>
      </c>
      <c r="S744" s="178" t="s">
        <v>323</v>
      </c>
      <c r="T744" s="179" t="s">
        <v>399</v>
      </c>
      <c r="U744" s="158">
        <v>0.94199999999999995</v>
      </c>
      <c r="V744" s="158">
        <f>ROUND(E744*U744,2)</f>
        <v>15.87</v>
      </c>
      <c r="W744" s="158"/>
      <c r="X744" s="158" t="s">
        <v>1007</v>
      </c>
      <c r="Y744" s="147"/>
      <c r="Z744" s="147"/>
      <c r="AA744" s="147"/>
      <c r="AB744" s="147"/>
      <c r="AC744" s="147"/>
      <c r="AD744" s="147"/>
      <c r="AE744" s="147"/>
      <c r="AF744" s="147"/>
      <c r="AG744" s="147" t="s">
        <v>1008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54"/>
      <c r="B745" s="155"/>
      <c r="C745" s="251" t="s">
        <v>1025</v>
      </c>
      <c r="D745" s="252"/>
      <c r="E745" s="252"/>
      <c r="F745" s="252"/>
      <c r="G745" s="252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47"/>
      <c r="Z745" s="147"/>
      <c r="AA745" s="147"/>
      <c r="AB745" s="147"/>
      <c r="AC745" s="147"/>
      <c r="AD745" s="147"/>
      <c r="AE745" s="147"/>
      <c r="AF745" s="147"/>
      <c r="AG745" s="147" t="s">
        <v>328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54"/>
      <c r="B746" s="155"/>
      <c r="C746" s="185" t="s">
        <v>1014</v>
      </c>
      <c r="D746" s="160"/>
      <c r="E746" s="161"/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47"/>
      <c r="Z746" s="147"/>
      <c r="AA746" s="147"/>
      <c r="AB746" s="147"/>
      <c r="AC746" s="147"/>
      <c r="AD746" s="147"/>
      <c r="AE746" s="147"/>
      <c r="AF746" s="147"/>
      <c r="AG746" s="147" t="s">
        <v>382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54"/>
      <c r="B747" s="155"/>
      <c r="C747" s="185" t="s">
        <v>1910</v>
      </c>
      <c r="D747" s="160"/>
      <c r="E747" s="161"/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47"/>
      <c r="Z747" s="147"/>
      <c r="AA747" s="147"/>
      <c r="AB747" s="147"/>
      <c r="AC747" s="147"/>
      <c r="AD747" s="147"/>
      <c r="AE747" s="147"/>
      <c r="AF747" s="147"/>
      <c r="AG747" s="147" t="s">
        <v>382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54"/>
      <c r="B748" s="155"/>
      <c r="C748" s="185" t="s">
        <v>1911</v>
      </c>
      <c r="D748" s="160"/>
      <c r="E748" s="161">
        <v>16.845700000000001</v>
      </c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47"/>
      <c r="Z748" s="147"/>
      <c r="AA748" s="147"/>
      <c r="AB748" s="147"/>
      <c r="AC748" s="147"/>
      <c r="AD748" s="147"/>
      <c r="AE748" s="147"/>
      <c r="AF748" s="147"/>
      <c r="AG748" s="147" t="s">
        <v>382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">
      <c r="A749" s="154"/>
      <c r="B749" s="155"/>
      <c r="C749" s="245"/>
      <c r="D749" s="246"/>
      <c r="E749" s="246"/>
      <c r="F749" s="246"/>
      <c r="G749" s="246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47"/>
      <c r="Z749" s="147"/>
      <c r="AA749" s="147"/>
      <c r="AB749" s="147"/>
      <c r="AC749" s="147"/>
      <c r="AD749" s="147"/>
      <c r="AE749" s="147"/>
      <c r="AF749" s="147"/>
      <c r="AG749" s="147" t="s">
        <v>329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2.5" outlineLevel="1" x14ac:dyDescent="0.2">
      <c r="A750" s="173">
        <v>135</v>
      </c>
      <c r="B750" s="174" t="s">
        <v>1026</v>
      </c>
      <c r="C750" s="184" t="s">
        <v>1027</v>
      </c>
      <c r="D750" s="175" t="s">
        <v>527</v>
      </c>
      <c r="E750" s="176">
        <v>84.228499999999997</v>
      </c>
      <c r="F750" s="177"/>
      <c r="G750" s="178">
        <f>ROUND(E750*F750,2)</f>
        <v>0</v>
      </c>
      <c r="H750" s="177"/>
      <c r="I750" s="178">
        <f>ROUND(E750*H750,2)</f>
        <v>0</v>
      </c>
      <c r="J750" s="177"/>
      <c r="K750" s="178">
        <f>ROUND(E750*J750,2)</f>
        <v>0</v>
      </c>
      <c r="L750" s="178">
        <v>21</v>
      </c>
      <c r="M750" s="178">
        <f>G750*(1+L750/100)</f>
        <v>0</v>
      </c>
      <c r="N750" s="176">
        <v>0</v>
      </c>
      <c r="O750" s="176">
        <f>ROUND(E750*N750,2)</f>
        <v>0</v>
      </c>
      <c r="P750" s="176">
        <v>0</v>
      </c>
      <c r="Q750" s="176">
        <f>ROUND(E750*P750,2)</f>
        <v>0</v>
      </c>
      <c r="R750" s="178" t="s">
        <v>608</v>
      </c>
      <c r="S750" s="178" t="s">
        <v>323</v>
      </c>
      <c r="T750" s="179" t="s">
        <v>399</v>
      </c>
      <c r="U750" s="158">
        <v>0.11</v>
      </c>
      <c r="V750" s="158">
        <f>ROUND(E750*U750,2)</f>
        <v>9.27</v>
      </c>
      <c r="W750" s="158"/>
      <c r="X750" s="158" t="s">
        <v>1007</v>
      </c>
      <c r="Y750" s="147"/>
      <c r="Z750" s="147"/>
      <c r="AA750" s="147"/>
      <c r="AB750" s="147"/>
      <c r="AC750" s="147"/>
      <c r="AD750" s="147"/>
      <c r="AE750" s="147"/>
      <c r="AF750" s="147"/>
      <c r="AG750" s="147" t="s">
        <v>1008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185" t="s">
        <v>1014</v>
      </c>
      <c r="D751" s="160"/>
      <c r="E751" s="161"/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47"/>
      <c r="Z751" s="147"/>
      <c r="AA751" s="147"/>
      <c r="AB751" s="147"/>
      <c r="AC751" s="147"/>
      <c r="AD751" s="147"/>
      <c r="AE751" s="147"/>
      <c r="AF751" s="147"/>
      <c r="AG751" s="147" t="s">
        <v>382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54"/>
      <c r="B752" s="155"/>
      <c r="C752" s="185" t="s">
        <v>1910</v>
      </c>
      <c r="D752" s="160"/>
      <c r="E752" s="161"/>
      <c r="F752" s="158"/>
      <c r="G752" s="15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47"/>
      <c r="Z752" s="147"/>
      <c r="AA752" s="147"/>
      <c r="AB752" s="147"/>
      <c r="AC752" s="147"/>
      <c r="AD752" s="147"/>
      <c r="AE752" s="147"/>
      <c r="AF752" s="147"/>
      <c r="AG752" s="147" t="s">
        <v>382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154"/>
      <c r="B753" s="155"/>
      <c r="C753" s="185" t="s">
        <v>1913</v>
      </c>
      <c r="D753" s="160"/>
      <c r="E753" s="161">
        <v>84.228499999999997</v>
      </c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47"/>
      <c r="Z753" s="147"/>
      <c r="AA753" s="147"/>
      <c r="AB753" s="147"/>
      <c r="AC753" s="147"/>
      <c r="AD753" s="147"/>
      <c r="AE753" s="147"/>
      <c r="AF753" s="147"/>
      <c r="AG753" s="147" t="s">
        <v>382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54"/>
      <c r="B754" s="155"/>
      <c r="C754" s="245"/>
      <c r="D754" s="246"/>
      <c r="E754" s="246"/>
      <c r="F754" s="246"/>
      <c r="G754" s="246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47"/>
      <c r="Z754" s="147"/>
      <c r="AA754" s="147"/>
      <c r="AB754" s="147"/>
      <c r="AC754" s="147"/>
      <c r="AD754" s="147"/>
      <c r="AE754" s="147"/>
      <c r="AF754" s="147"/>
      <c r="AG754" s="147" t="s">
        <v>329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73">
        <v>136</v>
      </c>
      <c r="B755" s="174" t="s">
        <v>1029</v>
      </c>
      <c r="C755" s="184" t="s">
        <v>1030</v>
      </c>
      <c r="D755" s="175" t="s">
        <v>527</v>
      </c>
      <c r="E755" s="176">
        <v>16.845700000000001</v>
      </c>
      <c r="F755" s="177"/>
      <c r="G755" s="178">
        <f>ROUND(E755*F755,2)</f>
        <v>0</v>
      </c>
      <c r="H755" s="177"/>
      <c r="I755" s="178">
        <f>ROUND(E755*H755,2)</f>
        <v>0</v>
      </c>
      <c r="J755" s="177"/>
      <c r="K755" s="178">
        <f>ROUND(E755*J755,2)</f>
        <v>0</v>
      </c>
      <c r="L755" s="178">
        <v>21</v>
      </c>
      <c r="M755" s="178">
        <f>G755*(1+L755/100)</f>
        <v>0</v>
      </c>
      <c r="N755" s="176">
        <v>0</v>
      </c>
      <c r="O755" s="176">
        <f>ROUND(E755*N755,2)</f>
        <v>0</v>
      </c>
      <c r="P755" s="176">
        <v>0</v>
      </c>
      <c r="Q755" s="176">
        <f>ROUND(E755*P755,2)</f>
        <v>0</v>
      </c>
      <c r="R755" s="178"/>
      <c r="S755" s="178" t="s">
        <v>344</v>
      </c>
      <c r="T755" s="179" t="s">
        <v>324</v>
      </c>
      <c r="U755" s="158">
        <v>0</v>
      </c>
      <c r="V755" s="158">
        <f>ROUND(E755*U755,2)</f>
        <v>0</v>
      </c>
      <c r="W755" s="158"/>
      <c r="X755" s="158" t="s">
        <v>1007</v>
      </c>
      <c r="Y755" s="147"/>
      <c r="Z755" s="147"/>
      <c r="AA755" s="147"/>
      <c r="AB755" s="147"/>
      <c r="AC755" s="147"/>
      <c r="AD755" s="147"/>
      <c r="AE755" s="147"/>
      <c r="AF755" s="147"/>
      <c r="AG755" s="147" t="s">
        <v>1008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">
      <c r="A756" s="154"/>
      <c r="B756" s="155"/>
      <c r="C756" s="185" t="s">
        <v>1014</v>
      </c>
      <c r="D756" s="160"/>
      <c r="E756" s="161"/>
      <c r="F756" s="158"/>
      <c r="G756" s="15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47"/>
      <c r="Z756" s="147"/>
      <c r="AA756" s="147"/>
      <c r="AB756" s="147"/>
      <c r="AC756" s="147"/>
      <c r="AD756" s="147"/>
      <c r="AE756" s="147"/>
      <c r="AF756" s="147"/>
      <c r="AG756" s="147" t="s">
        <v>382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54"/>
      <c r="B757" s="155"/>
      <c r="C757" s="185" t="s">
        <v>1910</v>
      </c>
      <c r="D757" s="160"/>
      <c r="E757" s="161"/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47"/>
      <c r="Z757" s="147"/>
      <c r="AA757" s="147"/>
      <c r="AB757" s="147"/>
      <c r="AC757" s="147"/>
      <c r="AD757" s="147"/>
      <c r="AE757" s="147"/>
      <c r="AF757" s="147"/>
      <c r="AG757" s="147" t="s">
        <v>382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185" t="s">
        <v>1911</v>
      </c>
      <c r="D758" s="160"/>
      <c r="E758" s="161">
        <v>16.845700000000001</v>
      </c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47"/>
      <c r="Z758" s="147"/>
      <c r="AA758" s="147"/>
      <c r="AB758" s="147"/>
      <c r="AC758" s="147"/>
      <c r="AD758" s="147"/>
      <c r="AE758" s="147"/>
      <c r="AF758" s="147"/>
      <c r="AG758" s="147" t="s">
        <v>382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154"/>
      <c r="B759" s="155"/>
      <c r="C759" s="245"/>
      <c r="D759" s="246"/>
      <c r="E759" s="246"/>
      <c r="F759" s="246"/>
      <c r="G759" s="246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47"/>
      <c r="Z759" s="147"/>
      <c r="AA759" s="147"/>
      <c r="AB759" s="147"/>
      <c r="AC759" s="147"/>
      <c r="AD759" s="147"/>
      <c r="AE759" s="147"/>
      <c r="AF759" s="147"/>
      <c r="AG759" s="147" t="s">
        <v>329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x14ac:dyDescent="0.2">
      <c r="A760" s="3"/>
      <c r="B760" s="4"/>
      <c r="C760" s="186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AE760">
        <v>15</v>
      </c>
      <c r="AF760">
        <v>21</v>
      </c>
      <c r="AG760" t="s">
        <v>305</v>
      </c>
    </row>
    <row r="761" spans="1:60" x14ac:dyDescent="0.2">
      <c r="A761" s="150"/>
      <c r="B761" s="151" t="s">
        <v>29</v>
      </c>
      <c r="C761" s="187"/>
      <c r="D761" s="152"/>
      <c r="E761" s="153"/>
      <c r="F761" s="153"/>
      <c r="G761" s="182">
        <f>G8+G11+G17+G96+G149+G204+G209+G243+G305+G448+G456+G459+G472+G514+G524+G527+G539+G546+G565+G659+G692+G700+G713+G722</f>
        <v>0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AE761">
        <f>SUMIF(L7:L759,AE760,G7:G759)</f>
        <v>0</v>
      </c>
      <c r="AF761">
        <f>SUMIF(L7:L759,AF760,G7:G759)</f>
        <v>0</v>
      </c>
      <c r="AG761" t="s">
        <v>384</v>
      </c>
    </row>
    <row r="762" spans="1:60" x14ac:dyDescent="0.2">
      <c r="C762" s="188"/>
      <c r="D762" s="10"/>
      <c r="AG762" t="s">
        <v>385</v>
      </c>
    </row>
    <row r="763" spans="1:60" x14ac:dyDescent="0.2">
      <c r="D763" s="10"/>
    </row>
    <row r="764" spans="1:60" x14ac:dyDescent="0.2">
      <c r="D764" s="10"/>
    </row>
    <row r="765" spans="1:60" x14ac:dyDescent="0.2">
      <c r="D765" s="10"/>
    </row>
    <row r="766" spans="1:60" x14ac:dyDescent="0.2">
      <c r="D766" s="10"/>
    </row>
    <row r="767" spans="1:60" x14ac:dyDescent="0.2">
      <c r="D767" s="10"/>
    </row>
    <row r="768" spans="1:60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194">
    <mergeCell ref="C16:G16"/>
    <mergeCell ref="C19:G19"/>
    <mergeCell ref="C24:G24"/>
    <mergeCell ref="C26:G26"/>
    <mergeCell ref="C31:G31"/>
    <mergeCell ref="C35:G35"/>
    <mergeCell ref="A1:G1"/>
    <mergeCell ref="C2:G2"/>
    <mergeCell ref="C3:G3"/>
    <mergeCell ref="C4:G4"/>
    <mergeCell ref="C10:G10"/>
    <mergeCell ref="C13:G13"/>
    <mergeCell ref="C68:G68"/>
    <mergeCell ref="C72:G72"/>
    <mergeCell ref="C76:G76"/>
    <mergeCell ref="C80:G80"/>
    <mergeCell ref="C84:G84"/>
    <mergeCell ref="C88:G88"/>
    <mergeCell ref="C39:G39"/>
    <mergeCell ref="C43:G43"/>
    <mergeCell ref="C49:G49"/>
    <mergeCell ref="C53:G53"/>
    <mergeCell ref="C60:G60"/>
    <mergeCell ref="C64:G64"/>
    <mergeCell ref="C121:G121"/>
    <mergeCell ref="C123:G123"/>
    <mergeCell ref="C129:G129"/>
    <mergeCell ref="C138:G138"/>
    <mergeCell ref="C142:G142"/>
    <mergeCell ref="C148:G148"/>
    <mergeCell ref="C95:G95"/>
    <mergeCell ref="C98:G98"/>
    <mergeCell ref="C104:G104"/>
    <mergeCell ref="C108:G108"/>
    <mergeCell ref="C116:G116"/>
    <mergeCell ref="C118:G118"/>
    <mergeCell ref="C188:G188"/>
    <mergeCell ref="C197:G197"/>
    <mergeCell ref="C203:G203"/>
    <mergeCell ref="C208:G208"/>
    <mergeCell ref="C222:G222"/>
    <mergeCell ref="C226:G226"/>
    <mergeCell ref="C151:G151"/>
    <mergeCell ref="C160:G160"/>
    <mergeCell ref="C162:G162"/>
    <mergeCell ref="C175:G175"/>
    <mergeCell ref="C177:G177"/>
    <mergeCell ref="C186:G186"/>
    <mergeCell ref="C248:G248"/>
    <mergeCell ref="C250:G250"/>
    <mergeCell ref="C253:G253"/>
    <mergeCell ref="C255:G255"/>
    <mergeCell ref="C258:G258"/>
    <mergeCell ref="C262:G262"/>
    <mergeCell ref="C230:G230"/>
    <mergeCell ref="C234:G234"/>
    <mergeCell ref="C238:G238"/>
    <mergeCell ref="C240:G240"/>
    <mergeCell ref="C242:G242"/>
    <mergeCell ref="C245:G245"/>
    <mergeCell ref="C286:G286"/>
    <mergeCell ref="C290:G290"/>
    <mergeCell ref="C292:G292"/>
    <mergeCell ref="C294:G294"/>
    <mergeCell ref="C298:G298"/>
    <mergeCell ref="C302:G302"/>
    <mergeCell ref="C266:G266"/>
    <mergeCell ref="C270:G270"/>
    <mergeCell ref="C274:G274"/>
    <mergeCell ref="C278:G278"/>
    <mergeCell ref="C280:G280"/>
    <mergeCell ref="C282:G282"/>
    <mergeCell ref="C331:G331"/>
    <mergeCell ref="C335:G335"/>
    <mergeCell ref="C337:G337"/>
    <mergeCell ref="C340:G340"/>
    <mergeCell ref="C342:G342"/>
    <mergeCell ref="C345:G345"/>
    <mergeCell ref="C304:G304"/>
    <mergeCell ref="C307:G307"/>
    <mergeCell ref="C310:G310"/>
    <mergeCell ref="C316:G316"/>
    <mergeCell ref="C322:G322"/>
    <mergeCell ref="C329:G329"/>
    <mergeCell ref="C380:G380"/>
    <mergeCell ref="C384:G384"/>
    <mergeCell ref="C386:G386"/>
    <mergeCell ref="C390:G390"/>
    <mergeCell ref="C395:G395"/>
    <mergeCell ref="C400:G400"/>
    <mergeCell ref="C347:G347"/>
    <mergeCell ref="C350:G350"/>
    <mergeCell ref="C354:G354"/>
    <mergeCell ref="C358:G358"/>
    <mergeCell ref="C360:G360"/>
    <mergeCell ref="C365:G365"/>
    <mergeCell ref="C440:G440"/>
    <mergeCell ref="C442:G442"/>
    <mergeCell ref="C445:G445"/>
    <mergeCell ref="C447:G447"/>
    <mergeCell ref="C450:G450"/>
    <mergeCell ref="C455:G455"/>
    <mergeCell ref="C405:G405"/>
    <mergeCell ref="C410:G410"/>
    <mergeCell ref="C415:G415"/>
    <mergeCell ref="C422:G422"/>
    <mergeCell ref="C427:G427"/>
    <mergeCell ref="C434:G434"/>
    <mergeCell ref="C490:G490"/>
    <mergeCell ref="C494:G494"/>
    <mergeCell ref="C501:G501"/>
    <mergeCell ref="C510:G510"/>
    <mergeCell ref="C512:G512"/>
    <mergeCell ref="C513:G513"/>
    <mergeCell ref="C458:G458"/>
    <mergeCell ref="C461:G461"/>
    <mergeCell ref="C468:G468"/>
    <mergeCell ref="C470:G470"/>
    <mergeCell ref="C471:G471"/>
    <mergeCell ref="C481:G481"/>
    <mergeCell ref="C529:G529"/>
    <mergeCell ref="C531:G531"/>
    <mergeCell ref="C533:G533"/>
    <mergeCell ref="C535:G535"/>
    <mergeCell ref="C537:G537"/>
    <mergeCell ref="C538:G538"/>
    <mergeCell ref="C516:G516"/>
    <mergeCell ref="C518:G518"/>
    <mergeCell ref="C520:G520"/>
    <mergeCell ref="C522:G522"/>
    <mergeCell ref="C523:G523"/>
    <mergeCell ref="C526:G526"/>
    <mergeCell ref="C552:G552"/>
    <mergeCell ref="C553:G553"/>
    <mergeCell ref="C554:G554"/>
    <mergeCell ref="C555:G555"/>
    <mergeCell ref="C556:G556"/>
    <mergeCell ref="C557:G557"/>
    <mergeCell ref="C541:G541"/>
    <mergeCell ref="C543:G543"/>
    <mergeCell ref="C545:G545"/>
    <mergeCell ref="C548:G548"/>
    <mergeCell ref="C550:G550"/>
    <mergeCell ref="C551:G551"/>
    <mergeCell ref="C564:G564"/>
    <mergeCell ref="C567:G567"/>
    <mergeCell ref="C579:G579"/>
    <mergeCell ref="C588:G588"/>
    <mergeCell ref="C597:G597"/>
    <mergeCell ref="C599:G599"/>
    <mergeCell ref="C558:G558"/>
    <mergeCell ref="C559:G559"/>
    <mergeCell ref="C560:G560"/>
    <mergeCell ref="C561:G561"/>
    <mergeCell ref="C562:G562"/>
    <mergeCell ref="C563:G563"/>
    <mergeCell ref="C655:G655"/>
    <mergeCell ref="C657:G657"/>
    <mergeCell ref="C658:G658"/>
    <mergeCell ref="C663:G663"/>
    <mergeCell ref="C665:G665"/>
    <mergeCell ref="C668:G668"/>
    <mergeCell ref="C607:G607"/>
    <mergeCell ref="C609:G609"/>
    <mergeCell ref="C615:G615"/>
    <mergeCell ref="C626:G626"/>
    <mergeCell ref="C635:G635"/>
    <mergeCell ref="C646:G646"/>
    <mergeCell ref="C707:G707"/>
    <mergeCell ref="C709:G709"/>
    <mergeCell ref="C712:G712"/>
    <mergeCell ref="C715:G715"/>
    <mergeCell ref="C717:G717"/>
    <mergeCell ref="C719:G719"/>
    <mergeCell ref="C672:G672"/>
    <mergeCell ref="C681:G681"/>
    <mergeCell ref="C685:G685"/>
    <mergeCell ref="C689:G689"/>
    <mergeCell ref="C691:G691"/>
    <mergeCell ref="C699:G699"/>
    <mergeCell ref="C754:G754"/>
    <mergeCell ref="C759:G759"/>
    <mergeCell ref="C732:G732"/>
    <mergeCell ref="C734:G734"/>
    <mergeCell ref="C738:G738"/>
    <mergeCell ref="C743:G743"/>
    <mergeCell ref="C745:G745"/>
    <mergeCell ref="C749:G749"/>
    <mergeCell ref="C721:G721"/>
    <mergeCell ref="C724:G724"/>
    <mergeCell ref="C725:G725"/>
    <mergeCell ref="C726:G726"/>
    <mergeCell ref="C727:G727"/>
    <mergeCell ref="C728:G72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65</v>
      </c>
      <c r="C3" s="254" t="s">
        <v>66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69</v>
      </c>
      <c r="C4" s="257" t="s">
        <v>70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177</v>
      </c>
      <c r="C8" s="183" t="s">
        <v>178</v>
      </c>
      <c r="D8" s="165"/>
      <c r="E8" s="166"/>
      <c r="F8" s="167"/>
      <c r="G8" s="167">
        <f>SUMIF(AG9:AG90,"&lt;&gt;NOR",G9:G90)</f>
        <v>0</v>
      </c>
      <c r="H8" s="167"/>
      <c r="I8" s="167">
        <f>SUM(I9:I90)</f>
        <v>0</v>
      </c>
      <c r="J8" s="167"/>
      <c r="K8" s="167">
        <f>SUM(K9:K90)</f>
        <v>0</v>
      </c>
      <c r="L8" s="167"/>
      <c r="M8" s="167">
        <f>SUM(M9:M90)</f>
        <v>0</v>
      </c>
      <c r="N8" s="166"/>
      <c r="O8" s="166">
        <f>SUM(O9:O90)</f>
        <v>0.16</v>
      </c>
      <c r="P8" s="166"/>
      <c r="Q8" s="166">
        <f>SUM(Q9:Q90)</f>
        <v>0</v>
      </c>
      <c r="R8" s="167"/>
      <c r="S8" s="167"/>
      <c r="T8" s="168"/>
      <c r="U8" s="162"/>
      <c r="V8" s="162">
        <f>SUM(V9:V90)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1032</v>
      </c>
      <c r="C9" s="184" t="s">
        <v>1033</v>
      </c>
      <c r="D9" s="175" t="s">
        <v>376</v>
      </c>
      <c r="E9" s="176">
        <v>16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1914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226</v>
      </c>
      <c r="D11" s="160"/>
      <c r="E11" s="161">
        <v>16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5"/>
      <c r="D12" s="246"/>
      <c r="E12" s="246"/>
      <c r="F12" s="246"/>
      <c r="G12" s="24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2</v>
      </c>
      <c r="B13" s="174" t="s">
        <v>1035</v>
      </c>
      <c r="C13" s="184" t="s">
        <v>1036</v>
      </c>
      <c r="D13" s="175" t="s">
        <v>1037</v>
      </c>
      <c r="E13" s="176">
        <v>2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5.0000000000000001E-3</v>
      </c>
      <c r="O13" s="176">
        <f>ROUND(E13*N13,2)</f>
        <v>0.01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817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1038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1039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382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232</v>
      </c>
      <c r="D15" s="160"/>
      <c r="E15" s="161">
        <v>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5"/>
      <c r="D16" s="246"/>
      <c r="E16" s="246"/>
      <c r="F16" s="246"/>
      <c r="G16" s="24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3</v>
      </c>
      <c r="B17" s="174" t="s">
        <v>1040</v>
      </c>
      <c r="C17" s="184" t="s">
        <v>1041</v>
      </c>
      <c r="D17" s="175" t="s">
        <v>411</v>
      </c>
      <c r="E17" s="176">
        <v>2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1.4599999999999999E-3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387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5" t="s">
        <v>1039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382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5" t="s">
        <v>232</v>
      </c>
      <c r="D19" s="160"/>
      <c r="E19" s="161">
        <v>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382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5"/>
      <c r="D20" s="246"/>
      <c r="E20" s="246"/>
      <c r="F20" s="246"/>
      <c r="G20" s="246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4</v>
      </c>
      <c r="B21" s="174" t="s">
        <v>1043</v>
      </c>
      <c r="C21" s="184" t="s">
        <v>1044</v>
      </c>
      <c r="D21" s="175" t="s">
        <v>411</v>
      </c>
      <c r="E21" s="176">
        <v>10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1.0000000000000001E-5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344</v>
      </c>
      <c r="T21" s="179" t="s">
        <v>324</v>
      </c>
      <c r="U21" s="158">
        <v>0</v>
      </c>
      <c r="V21" s="158">
        <f>ROUND(E21*U21,2)</f>
        <v>0</v>
      </c>
      <c r="W21" s="158"/>
      <c r="X21" s="158" t="s">
        <v>387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547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1070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624</v>
      </c>
      <c r="D23" s="160"/>
      <c r="E23" s="161">
        <v>10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382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5</v>
      </c>
      <c r="B25" s="174" t="s">
        <v>1046</v>
      </c>
      <c r="C25" s="184" t="s">
        <v>1047</v>
      </c>
      <c r="D25" s="175" t="s">
        <v>1037</v>
      </c>
      <c r="E25" s="176">
        <v>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1.4999999999999999E-2</v>
      </c>
      <c r="O25" s="176">
        <f>ROUND(E25*N25,2)</f>
        <v>0.06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547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1042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252</v>
      </c>
      <c r="D27" s="160"/>
      <c r="E27" s="161">
        <v>4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5"/>
      <c r="D28" s="246"/>
      <c r="E28" s="246"/>
      <c r="F28" s="246"/>
      <c r="G28" s="24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6</v>
      </c>
      <c r="B29" s="174" t="s">
        <v>1049</v>
      </c>
      <c r="C29" s="184" t="s">
        <v>1050</v>
      </c>
      <c r="D29" s="175" t="s">
        <v>476</v>
      </c>
      <c r="E29" s="176">
        <v>4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1E-3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344</v>
      </c>
      <c r="T29" s="179" t="s">
        <v>324</v>
      </c>
      <c r="U29" s="158">
        <v>0</v>
      </c>
      <c r="V29" s="158">
        <f>ROUND(E29*U29,2)</f>
        <v>0</v>
      </c>
      <c r="W29" s="158"/>
      <c r="X29" s="158" t="s">
        <v>817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1038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1051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252</v>
      </c>
      <c r="D31" s="160"/>
      <c r="E31" s="161">
        <v>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5"/>
      <c r="D32" s="246"/>
      <c r="E32" s="246"/>
      <c r="F32" s="246"/>
      <c r="G32" s="24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7</v>
      </c>
      <c r="B33" s="174" t="s">
        <v>1052</v>
      </c>
      <c r="C33" s="184" t="s">
        <v>1053</v>
      </c>
      <c r="D33" s="175" t="s">
        <v>476</v>
      </c>
      <c r="E33" s="176">
        <v>25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3.4000000000000002E-4</v>
      </c>
      <c r="O33" s="176">
        <f>ROUND(E33*N33,2)</f>
        <v>0.01</v>
      </c>
      <c r="P33" s="176">
        <v>0</v>
      </c>
      <c r="Q33" s="176">
        <f>ROUND(E33*P33,2)</f>
        <v>0</v>
      </c>
      <c r="R33" s="178"/>
      <c r="S33" s="178" t="s">
        <v>344</v>
      </c>
      <c r="T33" s="179" t="s">
        <v>324</v>
      </c>
      <c r="U33" s="158">
        <v>0</v>
      </c>
      <c r="V33" s="158">
        <f>ROUND(E33*U33,2)</f>
        <v>0</v>
      </c>
      <c r="W33" s="158"/>
      <c r="X33" s="158" t="s">
        <v>387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547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1915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5" t="s">
        <v>1455</v>
      </c>
      <c r="D35" s="160"/>
      <c r="E35" s="161">
        <v>25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382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8</v>
      </c>
      <c r="B37" s="174" t="s">
        <v>1055</v>
      </c>
      <c r="C37" s="184" t="s">
        <v>1056</v>
      </c>
      <c r="D37" s="175" t="s">
        <v>476</v>
      </c>
      <c r="E37" s="176">
        <v>5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4.8999999999999998E-4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344</v>
      </c>
      <c r="T37" s="179" t="s">
        <v>324</v>
      </c>
      <c r="U37" s="158">
        <v>0</v>
      </c>
      <c r="V37" s="158">
        <f>ROUND(E37*U37,2)</f>
        <v>0</v>
      </c>
      <c r="W37" s="158"/>
      <c r="X37" s="158" t="s">
        <v>387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547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1075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265</v>
      </c>
      <c r="D39" s="160"/>
      <c r="E39" s="161">
        <v>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382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9</v>
      </c>
      <c r="B41" s="174" t="s">
        <v>1061</v>
      </c>
      <c r="C41" s="184" t="s">
        <v>1062</v>
      </c>
      <c r="D41" s="175" t="s">
        <v>476</v>
      </c>
      <c r="E41" s="176">
        <v>5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2.0200000000000001E-3</v>
      </c>
      <c r="O41" s="176">
        <f>ROUND(E41*N41,2)</f>
        <v>0.01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547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1075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265</v>
      </c>
      <c r="D43" s="160"/>
      <c r="E43" s="161">
        <v>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382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5"/>
      <c r="D44" s="246"/>
      <c r="E44" s="246"/>
      <c r="F44" s="246"/>
      <c r="G44" s="24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10</v>
      </c>
      <c r="B45" s="174" t="s">
        <v>1063</v>
      </c>
      <c r="C45" s="184" t="s">
        <v>1064</v>
      </c>
      <c r="D45" s="175" t="s">
        <v>476</v>
      </c>
      <c r="E45" s="176">
        <v>10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1.3500000000000001E-3</v>
      </c>
      <c r="O45" s="176">
        <f>ROUND(E45*N45,2)</f>
        <v>0.01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547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1070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624</v>
      </c>
      <c r="D47" s="160"/>
      <c r="E47" s="161">
        <v>10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5"/>
      <c r="D48" s="246"/>
      <c r="E48" s="246"/>
      <c r="F48" s="246"/>
      <c r="G48" s="24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11</v>
      </c>
      <c r="B49" s="174" t="s">
        <v>1066</v>
      </c>
      <c r="C49" s="184" t="s">
        <v>1067</v>
      </c>
      <c r="D49" s="175" t="s">
        <v>476</v>
      </c>
      <c r="E49" s="176">
        <v>18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2.15E-3</v>
      </c>
      <c r="O49" s="176">
        <f>ROUND(E49*N49,2)</f>
        <v>0.04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387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547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1916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382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227</v>
      </c>
      <c r="D51" s="160"/>
      <c r="E51" s="161">
        <v>18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382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12</v>
      </c>
      <c r="B53" s="174" t="s">
        <v>1068</v>
      </c>
      <c r="C53" s="184" t="s">
        <v>1069</v>
      </c>
      <c r="D53" s="175" t="s">
        <v>411</v>
      </c>
      <c r="E53" s="176">
        <v>4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344</v>
      </c>
      <c r="T53" s="179" t="s">
        <v>324</v>
      </c>
      <c r="U53" s="158">
        <v>0</v>
      </c>
      <c r="V53" s="158">
        <f>ROUND(E53*U53,2)</f>
        <v>0</v>
      </c>
      <c r="W53" s="158"/>
      <c r="X53" s="158" t="s">
        <v>387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547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1042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382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252</v>
      </c>
      <c r="D55" s="160"/>
      <c r="E55" s="161">
        <v>4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382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5"/>
      <c r="D56" s="246"/>
      <c r="E56" s="246"/>
      <c r="F56" s="246"/>
      <c r="G56" s="24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13</v>
      </c>
      <c r="B57" s="174" t="s">
        <v>1071</v>
      </c>
      <c r="C57" s="184" t="s">
        <v>1072</v>
      </c>
      <c r="D57" s="175" t="s">
        <v>411</v>
      </c>
      <c r="E57" s="176">
        <v>2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387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547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1039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382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232</v>
      </c>
      <c r="D59" s="160"/>
      <c r="E59" s="161">
        <v>2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382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14</v>
      </c>
      <c r="B61" s="174" t="s">
        <v>1073</v>
      </c>
      <c r="C61" s="184" t="s">
        <v>1074</v>
      </c>
      <c r="D61" s="175" t="s">
        <v>411</v>
      </c>
      <c r="E61" s="176">
        <v>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547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1039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232</v>
      </c>
      <c r="D63" s="160"/>
      <c r="E63" s="161">
        <v>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15</v>
      </c>
      <c r="B65" s="174" t="s">
        <v>1076</v>
      </c>
      <c r="C65" s="184" t="s">
        <v>1077</v>
      </c>
      <c r="D65" s="175" t="s">
        <v>476</v>
      </c>
      <c r="E65" s="176">
        <v>6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1E-3</v>
      </c>
      <c r="O65" s="176">
        <f>ROUND(E65*N65,2)</f>
        <v>0.01</v>
      </c>
      <c r="P65" s="176">
        <v>0</v>
      </c>
      <c r="Q65" s="176">
        <f>ROUND(E65*P65,2)</f>
        <v>0</v>
      </c>
      <c r="R65" s="178"/>
      <c r="S65" s="178" t="s">
        <v>344</v>
      </c>
      <c r="T65" s="179" t="s">
        <v>324</v>
      </c>
      <c r="U65" s="158">
        <v>0</v>
      </c>
      <c r="V65" s="158">
        <f>ROUND(E65*U65,2)</f>
        <v>0</v>
      </c>
      <c r="W65" s="158"/>
      <c r="X65" s="158" t="s">
        <v>387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547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1120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382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271</v>
      </c>
      <c r="D67" s="160"/>
      <c r="E67" s="161">
        <v>6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16</v>
      </c>
      <c r="B69" s="174" t="s">
        <v>1079</v>
      </c>
      <c r="C69" s="184" t="s">
        <v>1080</v>
      </c>
      <c r="D69" s="175" t="s">
        <v>476</v>
      </c>
      <c r="E69" s="176">
        <v>8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1E-3</v>
      </c>
      <c r="O69" s="176">
        <f>ROUND(E69*N69,2)</f>
        <v>0.01</v>
      </c>
      <c r="P69" s="176">
        <v>0</v>
      </c>
      <c r="Q69" s="176">
        <f>ROUND(E69*P69,2)</f>
        <v>0</v>
      </c>
      <c r="R69" s="178"/>
      <c r="S69" s="178" t="s">
        <v>344</v>
      </c>
      <c r="T69" s="179" t="s">
        <v>324</v>
      </c>
      <c r="U69" s="158">
        <v>0</v>
      </c>
      <c r="V69" s="158">
        <f>ROUND(E69*U69,2)</f>
        <v>0</v>
      </c>
      <c r="W69" s="158"/>
      <c r="X69" s="158" t="s">
        <v>387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547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1048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382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275</v>
      </c>
      <c r="D71" s="160"/>
      <c r="E71" s="161">
        <v>8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382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5"/>
      <c r="D72" s="246"/>
      <c r="E72" s="246"/>
      <c r="F72" s="246"/>
      <c r="G72" s="246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17</v>
      </c>
      <c r="B73" s="174" t="s">
        <v>1082</v>
      </c>
      <c r="C73" s="184" t="s">
        <v>1083</v>
      </c>
      <c r="D73" s="175" t="s">
        <v>1037</v>
      </c>
      <c r="E73" s="176">
        <v>2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344</v>
      </c>
      <c r="T73" s="179" t="s">
        <v>324</v>
      </c>
      <c r="U73" s="158">
        <v>0</v>
      </c>
      <c r="V73" s="158">
        <f>ROUND(E73*U73,2)</f>
        <v>0</v>
      </c>
      <c r="W73" s="158"/>
      <c r="X73" s="158" t="s">
        <v>387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547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1039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382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232</v>
      </c>
      <c r="D75" s="160"/>
      <c r="E75" s="161">
        <v>2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382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3">
        <v>18</v>
      </c>
      <c r="B77" s="174" t="s">
        <v>1085</v>
      </c>
      <c r="C77" s="184" t="s">
        <v>1086</v>
      </c>
      <c r="D77" s="175" t="s">
        <v>411</v>
      </c>
      <c r="E77" s="176">
        <v>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4.8999999999999998E-4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344</v>
      </c>
      <c r="T77" s="179" t="s">
        <v>324</v>
      </c>
      <c r="U77" s="158">
        <v>0</v>
      </c>
      <c r="V77" s="158">
        <f>ROUND(E77*U77,2)</f>
        <v>0</v>
      </c>
      <c r="W77" s="158"/>
      <c r="X77" s="158" t="s">
        <v>387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547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1039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382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232</v>
      </c>
      <c r="D79" s="160"/>
      <c r="E79" s="161">
        <v>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382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5"/>
      <c r="D80" s="246"/>
      <c r="E80" s="246"/>
      <c r="F80" s="246"/>
      <c r="G80" s="24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329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19</v>
      </c>
      <c r="B81" s="174" t="s">
        <v>1087</v>
      </c>
      <c r="C81" s="184" t="s">
        <v>1088</v>
      </c>
      <c r="D81" s="175" t="s">
        <v>476</v>
      </c>
      <c r="E81" s="176">
        <v>63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344</v>
      </c>
      <c r="T81" s="179" t="s">
        <v>324</v>
      </c>
      <c r="U81" s="158">
        <v>0</v>
      </c>
      <c r="V81" s="158">
        <f>ROUND(E81*U81,2)</f>
        <v>0</v>
      </c>
      <c r="W81" s="158"/>
      <c r="X81" s="158" t="s">
        <v>387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547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1917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382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149</v>
      </c>
      <c r="D83" s="160"/>
      <c r="E83" s="161">
        <v>63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382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5"/>
      <c r="D84" s="246"/>
      <c r="E84" s="246"/>
      <c r="F84" s="246"/>
      <c r="G84" s="246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329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20</v>
      </c>
      <c r="B85" s="174" t="s">
        <v>1091</v>
      </c>
      <c r="C85" s="184" t="s">
        <v>1092</v>
      </c>
      <c r="D85" s="175" t="s">
        <v>476</v>
      </c>
      <c r="E85" s="176">
        <v>63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344</v>
      </c>
      <c r="T85" s="179" t="s">
        <v>324</v>
      </c>
      <c r="U85" s="158">
        <v>0</v>
      </c>
      <c r="V85" s="158">
        <f>ROUND(E85*U85,2)</f>
        <v>0</v>
      </c>
      <c r="W85" s="158"/>
      <c r="X85" s="158" t="s">
        <v>387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547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1917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382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149</v>
      </c>
      <c r="D87" s="160"/>
      <c r="E87" s="161">
        <v>63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5"/>
      <c r="D88" s="246"/>
      <c r="E88" s="246"/>
      <c r="F88" s="246"/>
      <c r="G88" s="246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329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21</v>
      </c>
      <c r="B89" s="174" t="s">
        <v>1093</v>
      </c>
      <c r="C89" s="184" t="s">
        <v>1094</v>
      </c>
      <c r="D89" s="175" t="s">
        <v>527</v>
      </c>
      <c r="E89" s="176">
        <v>0.2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344</v>
      </c>
      <c r="T89" s="179" t="s">
        <v>324</v>
      </c>
      <c r="U89" s="158">
        <v>0</v>
      </c>
      <c r="V89" s="158">
        <f>ROUND(E89*U89,2)</f>
        <v>0</v>
      </c>
      <c r="W89" s="158"/>
      <c r="X89" s="158" t="s">
        <v>387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547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329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3" t="s">
        <v>318</v>
      </c>
      <c r="B91" s="164" t="s">
        <v>179</v>
      </c>
      <c r="C91" s="183" t="s">
        <v>180</v>
      </c>
      <c r="D91" s="165"/>
      <c r="E91" s="166"/>
      <c r="F91" s="167"/>
      <c r="G91" s="167">
        <f>SUMIF(AG92:AG133,"&lt;&gt;NOR",G92:G133)</f>
        <v>0</v>
      </c>
      <c r="H91" s="167"/>
      <c r="I91" s="167">
        <f>SUM(I92:I133)</f>
        <v>0</v>
      </c>
      <c r="J91" s="167"/>
      <c r="K91" s="167">
        <f>SUM(K92:K133)</f>
        <v>0</v>
      </c>
      <c r="L91" s="167"/>
      <c r="M91" s="167">
        <f>SUM(M92:M133)</f>
        <v>0</v>
      </c>
      <c r="N91" s="166"/>
      <c r="O91" s="166">
        <f>SUM(O92:O133)</f>
        <v>0.08</v>
      </c>
      <c r="P91" s="166"/>
      <c r="Q91" s="166">
        <f>SUM(Q92:Q133)</f>
        <v>0</v>
      </c>
      <c r="R91" s="167"/>
      <c r="S91" s="167"/>
      <c r="T91" s="168"/>
      <c r="U91" s="162"/>
      <c r="V91" s="162">
        <f>SUM(V92:V133)</f>
        <v>0</v>
      </c>
      <c r="W91" s="162"/>
      <c r="X91" s="162"/>
      <c r="AG91" t="s">
        <v>319</v>
      </c>
    </row>
    <row r="92" spans="1:60" ht="22.5" outlineLevel="1" x14ac:dyDescent="0.2">
      <c r="A92" s="173">
        <v>22</v>
      </c>
      <c r="B92" s="174" t="s">
        <v>1095</v>
      </c>
      <c r="C92" s="184" t="s">
        <v>1096</v>
      </c>
      <c r="D92" s="175" t="s">
        <v>376</v>
      </c>
      <c r="E92" s="176">
        <v>16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344</v>
      </c>
      <c r="T92" s="179" t="s">
        <v>324</v>
      </c>
      <c r="U92" s="158">
        <v>0</v>
      </c>
      <c r="V92" s="158">
        <f>ROUND(E92*U92,2)</f>
        <v>0</v>
      </c>
      <c r="W92" s="158"/>
      <c r="X92" s="158" t="s">
        <v>387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547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5" t="s">
        <v>1914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382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226</v>
      </c>
      <c r="D94" s="160"/>
      <c r="E94" s="161">
        <v>16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382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5"/>
      <c r="D95" s="246"/>
      <c r="E95" s="246"/>
      <c r="F95" s="246"/>
      <c r="G95" s="24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23</v>
      </c>
      <c r="B96" s="174" t="s">
        <v>1102</v>
      </c>
      <c r="C96" s="184" t="s">
        <v>1103</v>
      </c>
      <c r="D96" s="175" t="s">
        <v>411</v>
      </c>
      <c r="E96" s="176">
        <v>20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1.0000000000000001E-5</v>
      </c>
      <c r="O96" s="176">
        <f>ROUND(E96*N96,2)</f>
        <v>0</v>
      </c>
      <c r="P96" s="176">
        <v>0</v>
      </c>
      <c r="Q96" s="176">
        <f>ROUND(E96*P96,2)</f>
        <v>0</v>
      </c>
      <c r="R96" s="178"/>
      <c r="S96" s="178" t="s">
        <v>344</v>
      </c>
      <c r="T96" s="179" t="s">
        <v>324</v>
      </c>
      <c r="U96" s="158">
        <v>0</v>
      </c>
      <c r="V96" s="158">
        <f>ROUND(E96*U96,2)</f>
        <v>0</v>
      </c>
      <c r="W96" s="158"/>
      <c r="X96" s="158" t="s">
        <v>387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547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5" t="s">
        <v>1045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382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234</v>
      </c>
      <c r="D98" s="160"/>
      <c r="E98" s="161">
        <v>20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382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5"/>
      <c r="D99" s="246"/>
      <c r="E99" s="246"/>
      <c r="F99" s="246"/>
      <c r="G99" s="246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329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3">
        <v>24</v>
      </c>
      <c r="B100" s="174" t="s">
        <v>1109</v>
      </c>
      <c r="C100" s="184" t="s">
        <v>1110</v>
      </c>
      <c r="D100" s="175" t="s">
        <v>476</v>
      </c>
      <c r="E100" s="176">
        <v>28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7.2999999999999996E-4</v>
      </c>
      <c r="O100" s="176">
        <f>ROUND(E100*N100,2)</f>
        <v>0.02</v>
      </c>
      <c r="P100" s="176">
        <v>0</v>
      </c>
      <c r="Q100" s="176">
        <f>ROUND(E100*P100,2)</f>
        <v>0</v>
      </c>
      <c r="R100" s="178"/>
      <c r="S100" s="178" t="s">
        <v>344</v>
      </c>
      <c r="T100" s="179" t="s">
        <v>324</v>
      </c>
      <c r="U100" s="158">
        <v>0</v>
      </c>
      <c r="V100" s="158">
        <f>ROUND(E100*U100,2)</f>
        <v>0</v>
      </c>
      <c r="W100" s="158"/>
      <c r="X100" s="158" t="s">
        <v>387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547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1918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382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1505</v>
      </c>
      <c r="D102" s="160"/>
      <c r="E102" s="161">
        <v>28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5"/>
      <c r="D103" s="246"/>
      <c r="E103" s="246"/>
      <c r="F103" s="246"/>
      <c r="G103" s="24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329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3">
        <v>25</v>
      </c>
      <c r="B104" s="174" t="s">
        <v>1113</v>
      </c>
      <c r="C104" s="184" t="s">
        <v>1114</v>
      </c>
      <c r="D104" s="175" t="s">
        <v>476</v>
      </c>
      <c r="E104" s="176">
        <v>12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9.5E-4</v>
      </c>
      <c r="O104" s="176">
        <f>ROUND(E104*N104,2)</f>
        <v>0.01</v>
      </c>
      <c r="P104" s="176">
        <v>0</v>
      </c>
      <c r="Q104" s="176">
        <f>ROUND(E104*P104,2)</f>
        <v>0</v>
      </c>
      <c r="R104" s="178"/>
      <c r="S104" s="178" t="s">
        <v>344</v>
      </c>
      <c r="T104" s="179" t="s">
        <v>324</v>
      </c>
      <c r="U104" s="158">
        <v>0</v>
      </c>
      <c r="V104" s="158">
        <f>ROUND(E104*U104,2)</f>
        <v>0</v>
      </c>
      <c r="W104" s="158"/>
      <c r="X104" s="158" t="s">
        <v>387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547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1078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382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224</v>
      </c>
      <c r="D106" s="160"/>
      <c r="E106" s="161">
        <v>12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5"/>
      <c r="D107" s="246"/>
      <c r="E107" s="246"/>
      <c r="F107" s="246"/>
      <c r="G107" s="246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329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26</v>
      </c>
      <c r="B108" s="174" t="s">
        <v>1130</v>
      </c>
      <c r="C108" s="184" t="s">
        <v>1131</v>
      </c>
      <c r="D108" s="175" t="s">
        <v>411</v>
      </c>
      <c r="E108" s="176">
        <v>24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8"/>
      <c r="S108" s="178" t="s">
        <v>344</v>
      </c>
      <c r="T108" s="179" t="s">
        <v>324</v>
      </c>
      <c r="U108" s="158">
        <v>0</v>
      </c>
      <c r="V108" s="158">
        <f>ROUND(E108*U108,2)</f>
        <v>0</v>
      </c>
      <c r="W108" s="158"/>
      <c r="X108" s="158" t="s">
        <v>387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547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5" t="s">
        <v>1065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382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236</v>
      </c>
      <c r="D110" s="160"/>
      <c r="E110" s="161">
        <v>24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5"/>
      <c r="D111" s="246"/>
      <c r="E111" s="246"/>
      <c r="F111" s="246"/>
      <c r="G111" s="246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329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27</v>
      </c>
      <c r="B112" s="174" t="s">
        <v>1132</v>
      </c>
      <c r="C112" s="184" t="s">
        <v>1133</v>
      </c>
      <c r="D112" s="175" t="s">
        <v>411</v>
      </c>
      <c r="E112" s="176">
        <v>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/>
      <c r="S112" s="178" t="s">
        <v>344</v>
      </c>
      <c r="T112" s="179" t="s">
        <v>324</v>
      </c>
      <c r="U112" s="158">
        <v>0</v>
      </c>
      <c r="V112" s="158">
        <f>ROUND(E112*U112,2)</f>
        <v>0</v>
      </c>
      <c r="W112" s="158"/>
      <c r="X112" s="158" t="s">
        <v>387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547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1101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382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5" t="s">
        <v>219</v>
      </c>
      <c r="D114" s="160"/>
      <c r="E114" s="161">
        <v>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382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5"/>
      <c r="D115" s="246"/>
      <c r="E115" s="246"/>
      <c r="F115" s="246"/>
      <c r="G115" s="246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329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3">
        <v>28</v>
      </c>
      <c r="B116" s="174" t="s">
        <v>1136</v>
      </c>
      <c r="C116" s="184" t="s">
        <v>1137</v>
      </c>
      <c r="D116" s="175" t="s">
        <v>476</v>
      </c>
      <c r="E116" s="176">
        <v>28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1.1000000000000001E-3</v>
      </c>
      <c r="O116" s="176">
        <f>ROUND(E116*N116,2)</f>
        <v>0.03</v>
      </c>
      <c r="P116" s="176">
        <v>0</v>
      </c>
      <c r="Q116" s="176">
        <f>ROUND(E116*P116,2)</f>
        <v>0</v>
      </c>
      <c r="R116" s="178"/>
      <c r="S116" s="178" t="s">
        <v>344</v>
      </c>
      <c r="T116" s="179" t="s">
        <v>324</v>
      </c>
      <c r="U116" s="158">
        <v>0</v>
      </c>
      <c r="V116" s="158">
        <f>ROUND(E116*U116,2)</f>
        <v>0</v>
      </c>
      <c r="W116" s="158"/>
      <c r="X116" s="158" t="s">
        <v>387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547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1918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382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1505</v>
      </c>
      <c r="D118" s="160"/>
      <c r="E118" s="161">
        <v>28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382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5"/>
      <c r="D119" s="246"/>
      <c r="E119" s="246"/>
      <c r="F119" s="246"/>
      <c r="G119" s="246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329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3">
        <v>29</v>
      </c>
      <c r="B120" s="174" t="s">
        <v>1138</v>
      </c>
      <c r="C120" s="184" t="s">
        <v>1139</v>
      </c>
      <c r="D120" s="175" t="s">
        <v>476</v>
      </c>
      <c r="E120" s="176">
        <v>12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1.2999999999999999E-3</v>
      </c>
      <c r="O120" s="176">
        <f>ROUND(E120*N120,2)</f>
        <v>0.02</v>
      </c>
      <c r="P120" s="176">
        <v>0</v>
      </c>
      <c r="Q120" s="176">
        <f>ROUND(E120*P120,2)</f>
        <v>0</v>
      </c>
      <c r="R120" s="178"/>
      <c r="S120" s="178" t="s">
        <v>344</v>
      </c>
      <c r="T120" s="179" t="s">
        <v>324</v>
      </c>
      <c r="U120" s="158">
        <v>0</v>
      </c>
      <c r="V120" s="158">
        <f>ROUND(E120*U120,2)</f>
        <v>0</v>
      </c>
      <c r="W120" s="158"/>
      <c r="X120" s="158" t="s">
        <v>387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547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1078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382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224</v>
      </c>
      <c r="D122" s="160"/>
      <c r="E122" s="161">
        <v>12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5"/>
      <c r="D123" s="246"/>
      <c r="E123" s="246"/>
      <c r="F123" s="246"/>
      <c r="G123" s="246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329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30</v>
      </c>
      <c r="B124" s="174" t="s">
        <v>1184</v>
      </c>
      <c r="C124" s="184" t="s">
        <v>1185</v>
      </c>
      <c r="D124" s="175" t="s">
        <v>476</v>
      </c>
      <c r="E124" s="176">
        <v>40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344</v>
      </c>
      <c r="T124" s="179" t="s">
        <v>324</v>
      </c>
      <c r="U124" s="158">
        <v>0</v>
      </c>
      <c r="V124" s="158">
        <f>ROUND(E124*U124,2)</f>
        <v>0</v>
      </c>
      <c r="W124" s="158"/>
      <c r="X124" s="158" t="s">
        <v>387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547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1919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382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257</v>
      </c>
      <c r="D126" s="160"/>
      <c r="E126" s="161">
        <v>40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5"/>
      <c r="D127" s="246"/>
      <c r="E127" s="246"/>
      <c r="F127" s="246"/>
      <c r="G127" s="246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329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3">
        <v>31</v>
      </c>
      <c r="B128" s="174" t="s">
        <v>1188</v>
      </c>
      <c r="C128" s="184" t="s">
        <v>1189</v>
      </c>
      <c r="D128" s="175" t="s">
        <v>476</v>
      </c>
      <c r="E128" s="176">
        <v>40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1.0000000000000001E-5</v>
      </c>
      <c r="O128" s="176">
        <f>ROUND(E128*N128,2)</f>
        <v>0</v>
      </c>
      <c r="P128" s="176">
        <v>0</v>
      </c>
      <c r="Q128" s="176">
        <f>ROUND(E128*P128,2)</f>
        <v>0</v>
      </c>
      <c r="R128" s="178"/>
      <c r="S128" s="178" t="s">
        <v>344</v>
      </c>
      <c r="T128" s="179" t="s">
        <v>324</v>
      </c>
      <c r="U128" s="158">
        <v>0</v>
      </c>
      <c r="V128" s="158">
        <f>ROUND(E128*U128,2)</f>
        <v>0</v>
      </c>
      <c r="W128" s="158"/>
      <c r="X128" s="158" t="s">
        <v>387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547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5" t="s">
        <v>1919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382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257</v>
      </c>
      <c r="D130" s="160"/>
      <c r="E130" s="161">
        <v>40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382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5"/>
      <c r="D131" s="246"/>
      <c r="E131" s="246"/>
      <c r="F131" s="246"/>
      <c r="G131" s="246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329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3">
        <v>32</v>
      </c>
      <c r="B132" s="174" t="s">
        <v>1190</v>
      </c>
      <c r="C132" s="184" t="s">
        <v>1191</v>
      </c>
      <c r="D132" s="175" t="s">
        <v>527</v>
      </c>
      <c r="E132" s="176">
        <v>0.7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8"/>
      <c r="S132" s="178" t="s">
        <v>344</v>
      </c>
      <c r="T132" s="179" t="s">
        <v>324</v>
      </c>
      <c r="U132" s="158">
        <v>0</v>
      </c>
      <c r="V132" s="158">
        <f>ROUND(E132*U132,2)</f>
        <v>0</v>
      </c>
      <c r="W132" s="158"/>
      <c r="X132" s="158" t="s">
        <v>387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547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9"/>
      <c r="D133" s="250"/>
      <c r="E133" s="250"/>
      <c r="F133" s="250"/>
      <c r="G133" s="250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329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3" t="s">
        <v>318</v>
      </c>
      <c r="B134" s="164" t="s">
        <v>181</v>
      </c>
      <c r="C134" s="183" t="s">
        <v>182</v>
      </c>
      <c r="D134" s="165"/>
      <c r="E134" s="166"/>
      <c r="F134" s="167"/>
      <c r="G134" s="167">
        <f>SUMIF(AG135:AG181,"&lt;&gt;NOR",G135:G181)</f>
        <v>0</v>
      </c>
      <c r="H134" s="167"/>
      <c r="I134" s="167">
        <f>SUM(I135:I181)</f>
        <v>0</v>
      </c>
      <c r="J134" s="167"/>
      <c r="K134" s="167">
        <f>SUM(K135:K181)</f>
        <v>0</v>
      </c>
      <c r="L134" s="167"/>
      <c r="M134" s="167">
        <f>SUM(M135:M181)</f>
        <v>0</v>
      </c>
      <c r="N134" s="166"/>
      <c r="O134" s="166">
        <f>SUM(O135:O181)</f>
        <v>0.1</v>
      </c>
      <c r="P134" s="166"/>
      <c r="Q134" s="166">
        <f>SUM(Q135:Q181)</f>
        <v>0</v>
      </c>
      <c r="R134" s="167"/>
      <c r="S134" s="167"/>
      <c r="T134" s="168"/>
      <c r="U134" s="162"/>
      <c r="V134" s="162">
        <f>SUM(V135:V181)</f>
        <v>0</v>
      </c>
      <c r="W134" s="162"/>
      <c r="X134" s="162"/>
      <c r="AG134" t="s">
        <v>319</v>
      </c>
    </row>
    <row r="135" spans="1:60" ht="22.5" outlineLevel="1" x14ac:dyDescent="0.2">
      <c r="A135" s="173">
        <v>33</v>
      </c>
      <c r="B135" s="174" t="s">
        <v>1192</v>
      </c>
      <c r="C135" s="184" t="s">
        <v>1193</v>
      </c>
      <c r="D135" s="175" t="s">
        <v>376</v>
      </c>
      <c r="E135" s="176">
        <v>16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1E-3</v>
      </c>
      <c r="O135" s="176">
        <f>ROUND(E135*N135,2)</f>
        <v>0.02</v>
      </c>
      <c r="P135" s="176">
        <v>0</v>
      </c>
      <c r="Q135" s="176">
        <f>ROUND(E135*P135,2)</f>
        <v>0</v>
      </c>
      <c r="R135" s="178"/>
      <c r="S135" s="178" t="s">
        <v>344</v>
      </c>
      <c r="T135" s="179" t="s">
        <v>324</v>
      </c>
      <c r="U135" s="158">
        <v>0</v>
      </c>
      <c r="V135" s="158">
        <f>ROUND(E135*U135,2)</f>
        <v>0</v>
      </c>
      <c r="W135" s="158"/>
      <c r="X135" s="158" t="s">
        <v>387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547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1914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382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226</v>
      </c>
      <c r="D137" s="160"/>
      <c r="E137" s="161">
        <v>16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5"/>
      <c r="D138" s="246"/>
      <c r="E138" s="246"/>
      <c r="F138" s="246"/>
      <c r="G138" s="24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329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34</v>
      </c>
      <c r="B139" s="174" t="s">
        <v>1194</v>
      </c>
      <c r="C139" s="184" t="s">
        <v>1195</v>
      </c>
      <c r="D139" s="175" t="s">
        <v>1037</v>
      </c>
      <c r="E139" s="176">
        <v>2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1.1999999999999999E-3</v>
      </c>
      <c r="O139" s="176">
        <f>ROUND(E139*N139,2)</f>
        <v>0</v>
      </c>
      <c r="P139" s="176">
        <v>0</v>
      </c>
      <c r="Q139" s="176">
        <f>ROUND(E139*P139,2)</f>
        <v>0</v>
      </c>
      <c r="R139" s="178"/>
      <c r="S139" s="178" t="s">
        <v>344</v>
      </c>
      <c r="T139" s="179" t="s">
        <v>324</v>
      </c>
      <c r="U139" s="158">
        <v>0</v>
      </c>
      <c r="V139" s="158">
        <f>ROUND(E139*U139,2)</f>
        <v>0</v>
      </c>
      <c r="W139" s="158"/>
      <c r="X139" s="158" t="s">
        <v>817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1038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1039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382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232</v>
      </c>
      <c r="D141" s="160"/>
      <c r="E141" s="161">
        <v>2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5"/>
      <c r="D142" s="246"/>
      <c r="E142" s="246"/>
      <c r="F142" s="246"/>
      <c r="G142" s="246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329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35</v>
      </c>
      <c r="B143" s="174" t="s">
        <v>1200</v>
      </c>
      <c r="C143" s="184" t="s">
        <v>1201</v>
      </c>
      <c r="D143" s="175" t="s">
        <v>411</v>
      </c>
      <c r="E143" s="176">
        <v>1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1.72E-3</v>
      </c>
      <c r="O143" s="176">
        <f>ROUND(E143*N143,2)</f>
        <v>0</v>
      </c>
      <c r="P143" s="176">
        <v>0</v>
      </c>
      <c r="Q143" s="176">
        <f>ROUND(E143*P143,2)</f>
        <v>0</v>
      </c>
      <c r="R143" s="178"/>
      <c r="S143" s="178" t="s">
        <v>344</v>
      </c>
      <c r="T143" s="179" t="s">
        <v>324</v>
      </c>
      <c r="U143" s="158">
        <v>0</v>
      </c>
      <c r="V143" s="158">
        <f>ROUND(E143*U143,2)</f>
        <v>0</v>
      </c>
      <c r="W143" s="158"/>
      <c r="X143" s="158" t="s">
        <v>387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547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5" t="s">
        <v>1101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382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219</v>
      </c>
      <c r="D145" s="160"/>
      <c r="E145" s="161">
        <v>1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382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5"/>
      <c r="D146" s="246"/>
      <c r="E146" s="246"/>
      <c r="F146" s="246"/>
      <c r="G146" s="246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329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3">
        <v>36</v>
      </c>
      <c r="B147" s="174" t="s">
        <v>1202</v>
      </c>
      <c r="C147" s="184" t="s">
        <v>1203</v>
      </c>
      <c r="D147" s="175" t="s">
        <v>411</v>
      </c>
      <c r="E147" s="176">
        <v>1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2.2000000000000001E-4</v>
      </c>
      <c r="O147" s="176">
        <f>ROUND(E147*N147,2)</f>
        <v>0</v>
      </c>
      <c r="P147" s="176">
        <v>0</v>
      </c>
      <c r="Q147" s="176">
        <f>ROUND(E147*P147,2)</f>
        <v>0</v>
      </c>
      <c r="R147" s="178"/>
      <c r="S147" s="178" t="s">
        <v>344</v>
      </c>
      <c r="T147" s="179" t="s">
        <v>324</v>
      </c>
      <c r="U147" s="158">
        <v>0</v>
      </c>
      <c r="V147" s="158">
        <f>ROUND(E147*U147,2)</f>
        <v>0</v>
      </c>
      <c r="W147" s="158"/>
      <c r="X147" s="158" t="s">
        <v>387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547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5" t="s">
        <v>1101</v>
      </c>
      <c r="D148" s="160"/>
      <c r="E148" s="161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382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5" t="s">
        <v>219</v>
      </c>
      <c r="D149" s="160"/>
      <c r="E149" s="161">
        <v>1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382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5"/>
      <c r="D150" s="246"/>
      <c r="E150" s="246"/>
      <c r="F150" s="246"/>
      <c r="G150" s="246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329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3">
        <v>37</v>
      </c>
      <c r="B151" s="174" t="s">
        <v>1204</v>
      </c>
      <c r="C151" s="184" t="s">
        <v>1205</v>
      </c>
      <c r="D151" s="175" t="s">
        <v>411</v>
      </c>
      <c r="E151" s="176">
        <v>1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3.1E-4</v>
      </c>
      <c r="O151" s="176">
        <f>ROUND(E151*N151,2)</f>
        <v>0</v>
      </c>
      <c r="P151" s="176">
        <v>0</v>
      </c>
      <c r="Q151" s="176">
        <f>ROUND(E151*P151,2)</f>
        <v>0</v>
      </c>
      <c r="R151" s="178"/>
      <c r="S151" s="178" t="s">
        <v>344</v>
      </c>
      <c r="T151" s="179" t="s">
        <v>324</v>
      </c>
      <c r="U151" s="158">
        <v>0</v>
      </c>
      <c r="V151" s="158">
        <f>ROUND(E151*U151,2)</f>
        <v>0</v>
      </c>
      <c r="W151" s="158"/>
      <c r="X151" s="158" t="s">
        <v>387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547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1101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382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219</v>
      </c>
      <c r="D153" s="160"/>
      <c r="E153" s="161">
        <v>1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382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5"/>
      <c r="D154" s="246"/>
      <c r="E154" s="246"/>
      <c r="F154" s="246"/>
      <c r="G154" s="246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329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3">
        <v>38</v>
      </c>
      <c r="B155" s="174" t="s">
        <v>1206</v>
      </c>
      <c r="C155" s="184" t="s">
        <v>1207</v>
      </c>
      <c r="D155" s="175" t="s">
        <v>411</v>
      </c>
      <c r="E155" s="176">
        <v>1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8"/>
      <c r="S155" s="178" t="s">
        <v>344</v>
      </c>
      <c r="T155" s="179" t="s">
        <v>324</v>
      </c>
      <c r="U155" s="158">
        <v>0</v>
      </c>
      <c r="V155" s="158">
        <f>ROUND(E155*U155,2)</f>
        <v>0</v>
      </c>
      <c r="W155" s="158"/>
      <c r="X155" s="158" t="s">
        <v>387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547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1101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382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219</v>
      </c>
      <c r="D157" s="160"/>
      <c r="E157" s="161">
        <v>1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5"/>
      <c r="D158" s="246"/>
      <c r="E158" s="246"/>
      <c r="F158" s="246"/>
      <c r="G158" s="246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329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39</v>
      </c>
      <c r="B159" s="174" t="s">
        <v>1210</v>
      </c>
      <c r="C159" s="184" t="s">
        <v>1211</v>
      </c>
      <c r="D159" s="175" t="s">
        <v>411</v>
      </c>
      <c r="E159" s="176">
        <v>2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1.0200000000000001E-3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344</v>
      </c>
      <c r="T159" s="179" t="s">
        <v>324</v>
      </c>
      <c r="U159" s="158">
        <v>0</v>
      </c>
      <c r="V159" s="158">
        <f>ROUND(E159*U159,2)</f>
        <v>0</v>
      </c>
      <c r="W159" s="158"/>
      <c r="X159" s="158" t="s">
        <v>387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547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5" t="s">
        <v>1101</v>
      </c>
      <c r="D160" s="160"/>
      <c r="E160" s="161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382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1101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382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232</v>
      </c>
      <c r="D162" s="160"/>
      <c r="E162" s="161">
        <v>2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382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5"/>
      <c r="D163" s="246"/>
      <c r="E163" s="246"/>
      <c r="F163" s="246"/>
      <c r="G163" s="246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329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73">
        <v>40</v>
      </c>
      <c r="B164" s="174" t="s">
        <v>1212</v>
      </c>
      <c r="C164" s="184" t="s">
        <v>1213</v>
      </c>
      <c r="D164" s="175" t="s">
        <v>411</v>
      </c>
      <c r="E164" s="176">
        <v>1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2E-3</v>
      </c>
      <c r="O164" s="176">
        <f>ROUND(E164*N164,2)</f>
        <v>0</v>
      </c>
      <c r="P164" s="176">
        <v>0</v>
      </c>
      <c r="Q164" s="176">
        <f>ROUND(E164*P164,2)</f>
        <v>0</v>
      </c>
      <c r="R164" s="178"/>
      <c r="S164" s="178" t="s">
        <v>344</v>
      </c>
      <c r="T164" s="179" t="s">
        <v>324</v>
      </c>
      <c r="U164" s="158">
        <v>0</v>
      </c>
      <c r="V164" s="158">
        <f>ROUND(E164*U164,2)</f>
        <v>0</v>
      </c>
      <c r="W164" s="158"/>
      <c r="X164" s="158" t="s">
        <v>387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547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5" t="s">
        <v>1101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382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219</v>
      </c>
      <c r="D166" s="160"/>
      <c r="E166" s="161">
        <v>1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382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45"/>
      <c r="D167" s="246"/>
      <c r="E167" s="246"/>
      <c r="F167" s="246"/>
      <c r="G167" s="246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329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41</v>
      </c>
      <c r="B168" s="174" t="s">
        <v>1214</v>
      </c>
      <c r="C168" s="184" t="s">
        <v>1215</v>
      </c>
      <c r="D168" s="175" t="s">
        <v>1216</v>
      </c>
      <c r="E168" s="176">
        <v>1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1.421E-2</v>
      </c>
      <c r="O168" s="176">
        <f>ROUND(E168*N168,2)</f>
        <v>0.01</v>
      </c>
      <c r="P168" s="176">
        <v>0</v>
      </c>
      <c r="Q168" s="176">
        <f>ROUND(E168*P168,2)</f>
        <v>0</v>
      </c>
      <c r="R168" s="178"/>
      <c r="S168" s="178" t="s">
        <v>344</v>
      </c>
      <c r="T168" s="179" t="s">
        <v>324</v>
      </c>
      <c r="U168" s="158">
        <v>0</v>
      </c>
      <c r="V168" s="158">
        <f>ROUND(E168*U168,2)</f>
        <v>0</v>
      </c>
      <c r="W168" s="158"/>
      <c r="X168" s="158" t="s">
        <v>387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547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5" t="s">
        <v>1101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382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219</v>
      </c>
      <c r="D170" s="160"/>
      <c r="E170" s="161">
        <v>1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382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45"/>
      <c r="D171" s="246"/>
      <c r="E171" s="246"/>
      <c r="F171" s="246"/>
      <c r="G171" s="246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329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3">
        <v>42</v>
      </c>
      <c r="B172" s="174" t="s">
        <v>1219</v>
      </c>
      <c r="C172" s="184" t="s">
        <v>1220</v>
      </c>
      <c r="D172" s="175" t="s">
        <v>1037</v>
      </c>
      <c r="E172" s="176">
        <v>1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6">
        <v>4.4999999999999998E-2</v>
      </c>
      <c r="O172" s="176">
        <f>ROUND(E172*N172,2)</f>
        <v>0.05</v>
      </c>
      <c r="P172" s="176">
        <v>0</v>
      </c>
      <c r="Q172" s="176">
        <f>ROUND(E172*P172,2)</f>
        <v>0</v>
      </c>
      <c r="R172" s="178"/>
      <c r="S172" s="178" t="s">
        <v>344</v>
      </c>
      <c r="T172" s="179" t="s">
        <v>324</v>
      </c>
      <c r="U172" s="158">
        <v>0</v>
      </c>
      <c r="V172" s="158">
        <f>ROUND(E172*U172,2)</f>
        <v>0</v>
      </c>
      <c r="W172" s="158"/>
      <c r="X172" s="158" t="s">
        <v>817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1038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1101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382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5" t="s">
        <v>219</v>
      </c>
      <c r="D174" s="160"/>
      <c r="E174" s="161">
        <v>1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382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5"/>
      <c r="D175" s="246"/>
      <c r="E175" s="246"/>
      <c r="F175" s="246"/>
      <c r="G175" s="246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329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3">
        <v>43</v>
      </c>
      <c r="B176" s="174" t="s">
        <v>1221</v>
      </c>
      <c r="C176" s="184" t="s">
        <v>1222</v>
      </c>
      <c r="D176" s="175" t="s">
        <v>1216</v>
      </c>
      <c r="E176" s="176">
        <v>1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1.772E-2</v>
      </c>
      <c r="O176" s="176">
        <f>ROUND(E176*N176,2)</f>
        <v>0.02</v>
      </c>
      <c r="P176" s="176">
        <v>0</v>
      </c>
      <c r="Q176" s="176">
        <f>ROUND(E176*P176,2)</f>
        <v>0</v>
      </c>
      <c r="R176" s="178"/>
      <c r="S176" s="178" t="s">
        <v>344</v>
      </c>
      <c r="T176" s="179" t="s">
        <v>324</v>
      </c>
      <c r="U176" s="158">
        <v>0</v>
      </c>
      <c r="V176" s="158">
        <f>ROUND(E176*U176,2)</f>
        <v>0</v>
      </c>
      <c r="W176" s="158"/>
      <c r="X176" s="158" t="s">
        <v>387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547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1101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382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219</v>
      </c>
      <c r="D178" s="160"/>
      <c r="E178" s="161">
        <v>1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382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45"/>
      <c r="D179" s="246"/>
      <c r="E179" s="246"/>
      <c r="F179" s="246"/>
      <c r="G179" s="246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329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3">
        <v>44</v>
      </c>
      <c r="B180" s="174" t="s">
        <v>1229</v>
      </c>
      <c r="C180" s="184" t="s">
        <v>1230</v>
      </c>
      <c r="D180" s="175" t="s">
        <v>527</v>
      </c>
      <c r="E180" s="176">
        <v>0.4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21</v>
      </c>
      <c r="M180" s="178">
        <f>G180*(1+L180/100)</f>
        <v>0</v>
      </c>
      <c r="N180" s="176">
        <v>0</v>
      </c>
      <c r="O180" s="176">
        <f>ROUND(E180*N180,2)</f>
        <v>0</v>
      </c>
      <c r="P180" s="176">
        <v>0</v>
      </c>
      <c r="Q180" s="176">
        <f>ROUND(E180*P180,2)</f>
        <v>0</v>
      </c>
      <c r="R180" s="178"/>
      <c r="S180" s="178" t="s">
        <v>344</v>
      </c>
      <c r="T180" s="179" t="s">
        <v>324</v>
      </c>
      <c r="U180" s="158">
        <v>0</v>
      </c>
      <c r="V180" s="158">
        <f>ROUND(E180*U180,2)</f>
        <v>0</v>
      </c>
      <c r="W180" s="158"/>
      <c r="X180" s="158" t="s">
        <v>387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547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9"/>
      <c r="D181" s="250"/>
      <c r="E181" s="250"/>
      <c r="F181" s="250"/>
      <c r="G181" s="250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329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3" t="s">
        <v>318</v>
      </c>
      <c r="B182" s="164" t="s">
        <v>197</v>
      </c>
      <c r="C182" s="183" t="s">
        <v>198</v>
      </c>
      <c r="D182" s="165"/>
      <c r="E182" s="166"/>
      <c r="F182" s="167"/>
      <c r="G182" s="167">
        <f>SUMIF(AG183:AG187,"&lt;&gt;NOR",G183:G187)</f>
        <v>0</v>
      </c>
      <c r="H182" s="167"/>
      <c r="I182" s="167">
        <f>SUM(I183:I187)</f>
        <v>0</v>
      </c>
      <c r="J182" s="167"/>
      <c r="K182" s="167">
        <f>SUM(K183:K187)</f>
        <v>0</v>
      </c>
      <c r="L182" s="167"/>
      <c r="M182" s="167">
        <f>SUM(M183:M187)</f>
        <v>0</v>
      </c>
      <c r="N182" s="166"/>
      <c r="O182" s="166">
        <f>SUM(O183:O187)</f>
        <v>0.01</v>
      </c>
      <c r="P182" s="166"/>
      <c r="Q182" s="166">
        <f>SUM(Q183:Q187)</f>
        <v>0</v>
      </c>
      <c r="R182" s="167"/>
      <c r="S182" s="167"/>
      <c r="T182" s="168"/>
      <c r="U182" s="162"/>
      <c r="V182" s="162">
        <f>SUM(V183:V187)</f>
        <v>0</v>
      </c>
      <c r="W182" s="162"/>
      <c r="X182" s="162"/>
      <c r="AG182" t="s">
        <v>319</v>
      </c>
    </row>
    <row r="183" spans="1:60" outlineLevel="1" x14ac:dyDescent="0.2">
      <c r="A183" s="173">
        <v>45</v>
      </c>
      <c r="B183" s="174" t="s">
        <v>1231</v>
      </c>
      <c r="C183" s="184" t="s">
        <v>1232</v>
      </c>
      <c r="D183" s="175" t="s">
        <v>827</v>
      </c>
      <c r="E183" s="176">
        <v>174.5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6">
        <v>6.0000000000000002E-5</v>
      </c>
      <c r="O183" s="176">
        <f>ROUND(E183*N183,2)</f>
        <v>0.01</v>
      </c>
      <c r="P183" s="176">
        <v>0</v>
      </c>
      <c r="Q183" s="176">
        <f>ROUND(E183*P183,2)</f>
        <v>0</v>
      </c>
      <c r="R183" s="178"/>
      <c r="S183" s="178" t="s">
        <v>344</v>
      </c>
      <c r="T183" s="179" t="s">
        <v>324</v>
      </c>
      <c r="U183" s="158">
        <v>0</v>
      </c>
      <c r="V183" s="158">
        <f>ROUND(E183*U183,2)</f>
        <v>0</v>
      </c>
      <c r="W183" s="158"/>
      <c r="X183" s="158" t="s">
        <v>387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547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5" t="s">
        <v>1920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382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1921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382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1922</v>
      </c>
      <c r="D186" s="160"/>
      <c r="E186" s="161">
        <v>174.5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382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5"/>
      <c r="D187" s="246"/>
      <c r="E187" s="246"/>
      <c r="F187" s="246"/>
      <c r="G187" s="246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329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">
      <c r="A188" s="163" t="s">
        <v>318</v>
      </c>
      <c r="B188" s="164" t="s">
        <v>151</v>
      </c>
      <c r="C188" s="183" t="s">
        <v>152</v>
      </c>
      <c r="D188" s="165"/>
      <c r="E188" s="166"/>
      <c r="F188" s="167"/>
      <c r="G188" s="167">
        <f>SUMIF(AG189:AG200,"&lt;&gt;NOR",G189:G200)</f>
        <v>0</v>
      </c>
      <c r="H188" s="167"/>
      <c r="I188" s="167">
        <f>SUM(I189:I200)</f>
        <v>0</v>
      </c>
      <c r="J188" s="167"/>
      <c r="K188" s="167">
        <f>SUM(K189:K200)</f>
        <v>0</v>
      </c>
      <c r="L188" s="167"/>
      <c r="M188" s="167">
        <f>SUM(M189:M200)</f>
        <v>0</v>
      </c>
      <c r="N188" s="166"/>
      <c r="O188" s="166">
        <f>SUM(O189:O200)</f>
        <v>0</v>
      </c>
      <c r="P188" s="166"/>
      <c r="Q188" s="166">
        <f>SUM(Q189:Q200)</f>
        <v>0</v>
      </c>
      <c r="R188" s="167"/>
      <c r="S188" s="167"/>
      <c r="T188" s="168"/>
      <c r="U188" s="162"/>
      <c r="V188" s="162">
        <f>SUM(V189:V200)</f>
        <v>0</v>
      </c>
      <c r="W188" s="162"/>
      <c r="X188" s="162"/>
      <c r="AG188" t="s">
        <v>319</v>
      </c>
    </row>
    <row r="189" spans="1:60" outlineLevel="1" x14ac:dyDescent="0.2">
      <c r="A189" s="173">
        <v>46</v>
      </c>
      <c r="B189" s="174" t="s">
        <v>1236</v>
      </c>
      <c r="C189" s="184" t="s">
        <v>1237</v>
      </c>
      <c r="D189" s="175" t="s">
        <v>1238</v>
      </c>
      <c r="E189" s="176">
        <v>2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21</v>
      </c>
      <c r="M189" s="178">
        <f>G189*(1+L189/100)</f>
        <v>0</v>
      </c>
      <c r="N189" s="176">
        <v>0</v>
      </c>
      <c r="O189" s="176">
        <f>ROUND(E189*N189,2)</f>
        <v>0</v>
      </c>
      <c r="P189" s="176">
        <v>0</v>
      </c>
      <c r="Q189" s="176">
        <f>ROUND(E189*P189,2)</f>
        <v>0</v>
      </c>
      <c r="R189" s="178"/>
      <c r="S189" s="178" t="s">
        <v>344</v>
      </c>
      <c r="T189" s="179" t="s">
        <v>324</v>
      </c>
      <c r="U189" s="158">
        <v>0</v>
      </c>
      <c r="V189" s="158">
        <f>ROUND(E189*U189,2)</f>
        <v>0</v>
      </c>
      <c r="W189" s="158"/>
      <c r="X189" s="158" t="s">
        <v>387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501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1039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382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232</v>
      </c>
      <c r="D191" s="160"/>
      <c r="E191" s="161">
        <v>2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382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45"/>
      <c r="D192" s="246"/>
      <c r="E192" s="246"/>
      <c r="F192" s="246"/>
      <c r="G192" s="246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329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3">
        <v>47</v>
      </c>
      <c r="B193" s="174" t="s">
        <v>1239</v>
      </c>
      <c r="C193" s="184" t="s">
        <v>1240</v>
      </c>
      <c r="D193" s="175" t="s">
        <v>1241</v>
      </c>
      <c r="E193" s="176">
        <v>20</v>
      </c>
      <c r="F193" s="177"/>
      <c r="G193" s="178">
        <f>ROUND(E193*F193,2)</f>
        <v>0</v>
      </c>
      <c r="H193" s="177"/>
      <c r="I193" s="178">
        <f>ROUND(E193*H193,2)</f>
        <v>0</v>
      </c>
      <c r="J193" s="177"/>
      <c r="K193" s="178">
        <f>ROUND(E193*J193,2)</f>
        <v>0</v>
      </c>
      <c r="L193" s="178">
        <v>21</v>
      </c>
      <c r="M193" s="178">
        <f>G193*(1+L193/100)</f>
        <v>0</v>
      </c>
      <c r="N193" s="176">
        <v>0</v>
      </c>
      <c r="O193" s="176">
        <f>ROUND(E193*N193,2)</f>
        <v>0</v>
      </c>
      <c r="P193" s="176">
        <v>0</v>
      </c>
      <c r="Q193" s="176">
        <f>ROUND(E193*P193,2)</f>
        <v>0</v>
      </c>
      <c r="R193" s="178"/>
      <c r="S193" s="178" t="s">
        <v>344</v>
      </c>
      <c r="T193" s="179" t="s">
        <v>324</v>
      </c>
      <c r="U193" s="158">
        <v>0</v>
      </c>
      <c r="V193" s="158">
        <f>ROUND(E193*U193,2)</f>
        <v>0</v>
      </c>
      <c r="W193" s="158"/>
      <c r="X193" s="158" t="s">
        <v>387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501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1923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382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5" t="s">
        <v>234</v>
      </c>
      <c r="D195" s="160"/>
      <c r="E195" s="161">
        <v>20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382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5"/>
      <c r="D196" s="246"/>
      <c r="E196" s="246"/>
      <c r="F196" s="246"/>
      <c r="G196" s="246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329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3">
        <v>48</v>
      </c>
      <c r="B197" s="174" t="s">
        <v>1243</v>
      </c>
      <c r="C197" s="184" t="s">
        <v>1244</v>
      </c>
      <c r="D197" s="175" t="s">
        <v>1238</v>
      </c>
      <c r="E197" s="176">
        <v>2</v>
      </c>
      <c r="F197" s="177"/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21</v>
      </c>
      <c r="M197" s="178">
        <f>G197*(1+L197/100)</f>
        <v>0</v>
      </c>
      <c r="N197" s="176">
        <v>0</v>
      </c>
      <c r="O197" s="176">
        <f>ROUND(E197*N197,2)</f>
        <v>0</v>
      </c>
      <c r="P197" s="176">
        <v>0</v>
      </c>
      <c r="Q197" s="176">
        <f>ROUND(E197*P197,2)</f>
        <v>0</v>
      </c>
      <c r="R197" s="178"/>
      <c r="S197" s="178" t="s">
        <v>344</v>
      </c>
      <c r="T197" s="179" t="s">
        <v>324</v>
      </c>
      <c r="U197" s="158">
        <v>0</v>
      </c>
      <c r="V197" s="158">
        <f>ROUND(E197*U197,2)</f>
        <v>0</v>
      </c>
      <c r="W197" s="158"/>
      <c r="X197" s="158" t="s">
        <v>387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501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1039</v>
      </c>
      <c r="D198" s="160"/>
      <c r="E198" s="161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382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232</v>
      </c>
      <c r="D199" s="160"/>
      <c r="E199" s="161">
        <v>2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382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45"/>
      <c r="D200" s="246"/>
      <c r="E200" s="246"/>
      <c r="F200" s="246"/>
      <c r="G200" s="246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329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x14ac:dyDescent="0.2">
      <c r="A201" s="163" t="s">
        <v>318</v>
      </c>
      <c r="B201" s="164" t="s">
        <v>159</v>
      </c>
      <c r="C201" s="183" t="s">
        <v>160</v>
      </c>
      <c r="D201" s="165"/>
      <c r="E201" s="166"/>
      <c r="F201" s="167"/>
      <c r="G201" s="167">
        <f>SUMIF(AG202:AG210,"&lt;&gt;NOR",G202:G210)</f>
        <v>0</v>
      </c>
      <c r="H201" s="167"/>
      <c r="I201" s="167">
        <f>SUM(I202:I210)</f>
        <v>0</v>
      </c>
      <c r="J201" s="167"/>
      <c r="K201" s="167">
        <f>SUM(K202:K210)</f>
        <v>0</v>
      </c>
      <c r="L201" s="167"/>
      <c r="M201" s="167">
        <f>SUM(M202:M210)</f>
        <v>0</v>
      </c>
      <c r="N201" s="166"/>
      <c r="O201" s="166">
        <f>SUM(O202:O210)</f>
        <v>2.38</v>
      </c>
      <c r="P201" s="166"/>
      <c r="Q201" s="166">
        <f>SUM(Q202:Q210)</f>
        <v>0</v>
      </c>
      <c r="R201" s="167"/>
      <c r="S201" s="167"/>
      <c r="T201" s="168"/>
      <c r="U201" s="162"/>
      <c r="V201" s="162">
        <f>SUM(V202:V210)</f>
        <v>0</v>
      </c>
      <c r="W201" s="162"/>
      <c r="X201" s="162"/>
      <c r="AG201" t="s">
        <v>319</v>
      </c>
    </row>
    <row r="202" spans="1:60" ht="22.5" outlineLevel="1" x14ac:dyDescent="0.2">
      <c r="A202" s="173">
        <v>49</v>
      </c>
      <c r="B202" s="174" t="s">
        <v>1245</v>
      </c>
      <c r="C202" s="184" t="s">
        <v>1246</v>
      </c>
      <c r="D202" s="175" t="s">
        <v>476</v>
      </c>
      <c r="E202" s="176">
        <v>82.4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2.7490000000000001E-2</v>
      </c>
      <c r="O202" s="176">
        <f>ROUND(E202*N202,2)</f>
        <v>2.27</v>
      </c>
      <c r="P202" s="176">
        <v>0</v>
      </c>
      <c r="Q202" s="176">
        <f>ROUND(E202*P202,2)</f>
        <v>0</v>
      </c>
      <c r="R202" s="178"/>
      <c r="S202" s="178" t="s">
        <v>344</v>
      </c>
      <c r="T202" s="179" t="s">
        <v>324</v>
      </c>
      <c r="U202" s="158">
        <v>0</v>
      </c>
      <c r="V202" s="158">
        <f>ROUND(E202*U202,2)</f>
        <v>0</v>
      </c>
      <c r="W202" s="158"/>
      <c r="X202" s="158" t="s">
        <v>387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501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5" t="s">
        <v>1924</v>
      </c>
      <c r="D203" s="160"/>
      <c r="E203" s="161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382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5" t="s">
        <v>1925</v>
      </c>
      <c r="D204" s="160"/>
      <c r="E204" s="161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382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5" t="s">
        <v>1926</v>
      </c>
      <c r="D205" s="160"/>
      <c r="E205" s="161">
        <v>82.4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382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45"/>
      <c r="D206" s="246"/>
      <c r="E206" s="246"/>
      <c r="F206" s="246"/>
      <c r="G206" s="246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329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3">
        <v>50</v>
      </c>
      <c r="B207" s="174" t="s">
        <v>1250</v>
      </c>
      <c r="C207" s="184" t="s">
        <v>1251</v>
      </c>
      <c r="D207" s="175" t="s">
        <v>476</v>
      </c>
      <c r="E207" s="176">
        <v>1.4</v>
      </c>
      <c r="F207" s="177"/>
      <c r="G207" s="178">
        <f>ROUND(E207*F207,2)</f>
        <v>0</v>
      </c>
      <c r="H207" s="177"/>
      <c r="I207" s="178">
        <f>ROUND(E207*H207,2)</f>
        <v>0</v>
      </c>
      <c r="J207" s="177"/>
      <c r="K207" s="178">
        <f>ROUND(E207*J207,2)</f>
        <v>0</v>
      </c>
      <c r="L207" s="178">
        <v>21</v>
      </c>
      <c r="M207" s="178">
        <f>G207*(1+L207/100)</f>
        <v>0</v>
      </c>
      <c r="N207" s="176">
        <v>7.85E-2</v>
      </c>
      <c r="O207" s="176">
        <f>ROUND(E207*N207,2)</f>
        <v>0.11</v>
      </c>
      <c r="P207" s="176">
        <v>0</v>
      </c>
      <c r="Q207" s="176">
        <f>ROUND(E207*P207,2)</f>
        <v>0</v>
      </c>
      <c r="R207" s="178"/>
      <c r="S207" s="178" t="s">
        <v>344</v>
      </c>
      <c r="T207" s="179" t="s">
        <v>324</v>
      </c>
      <c r="U207" s="158">
        <v>0</v>
      </c>
      <c r="V207" s="158">
        <f>ROUND(E207*U207,2)</f>
        <v>0</v>
      </c>
      <c r="W207" s="158"/>
      <c r="X207" s="158" t="s">
        <v>387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501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5" t="s">
        <v>1927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382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5" t="s">
        <v>1928</v>
      </c>
      <c r="D209" s="160"/>
      <c r="E209" s="161">
        <v>1.4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382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45"/>
      <c r="D210" s="246"/>
      <c r="E210" s="246"/>
      <c r="F210" s="246"/>
      <c r="G210" s="246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329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">
      <c r="A211" s="3"/>
      <c r="B211" s="4"/>
      <c r="C211" s="186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E211">
        <v>15</v>
      </c>
      <c r="AF211">
        <v>21</v>
      </c>
      <c r="AG211" t="s">
        <v>305</v>
      </c>
    </row>
    <row r="212" spans="1:60" x14ac:dyDescent="0.2">
      <c r="A212" s="150"/>
      <c r="B212" s="151" t="s">
        <v>29</v>
      </c>
      <c r="C212" s="187"/>
      <c r="D212" s="152"/>
      <c r="E212" s="153"/>
      <c r="F212" s="153"/>
      <c r="G212" s="182">
        <f>G8+G91+G134+G182+G188+G201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AE212">
        <f>SUMIF(L7:L210,AE211,G7:G210)</f>
        <v>0</v>
      </c>
      <c r="AF212">
        <f>SUMIF(L7:L210,AF211,G7:G210)</f>
        <v>0</v>
      </c>
      <c r="AG212" t="s">
        <v>384</v>
      </c>
    </row>
    <row r="213" spans="1:60" x14ac:dyDescent="0.2">
      <c r="C213" s="188"/>
      <c r="D213" s="10"/>
      <c r="AG213" t="s">
        <v>385</v>
      </c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4">
    <mergeCell ref="C16:G16"/>
    <mergeCell ref="A1:G1"/>
    <mergeCell ref="C2:G2"/>
    <mergeCell ref="C3:G3"/>
    <mergeCell ref="C4:G4"/>
    <mergeCell ref="C12:G12"/>
    <mergeCell ref="C64:G64"/>
    <mergeCell ref="C20:G20"/>
    <mergeCell ref="C24:G24"/>
    <mergeCell ref="C28:G28"/>
    <mergeCell ref="C32:G32"/>
    <mergeCell ref="C36:G36"/>
    <mergeCell ref="C40:G40"/>
    <mergeCell ref="C44:G44"/>
    <mergeCell ref="C48:G48"/>
    <mergeCell ref="C52:G52"/>
    <mergeCell ref="C56:G56"/>
    <mergeCell ref="C60:G60"/>
    <mergeCell ref="C111:G111"/>
    <mergeCell ref="C68:G68"/>
    <mergeCell ref="C72:G72"/>
    <mergeCell ref="C76:G76"/>
    <mergeCell ref="C80:G80"/>
    <mergeCell ref="C84:G84"/>
    <mergeCell ref="C88:G88"/>
    <mergeCell ref="C90:G90"/>
    <mergeCell ref="C95:G95"/>
    <mergeCell ref="C99:G99"/>
    <mergeCell ref="C103:G103"/>
    <mergeCell ref="C107:G107"/>
    <mergeCell ref="C158:G158"/>
    <mergeCell ref="C115:G115"/>
    <mergeCell ref="C119:G119"/>
    <mergeCell ref="C123:G123"/>
    <mergeCell ref="C127:G127"/>
    <mergeCell ref="C131:G131"/>
    <mergeCell ref="C133:G133"/>
    <mergeCell ref="C138:G138"/>
    <mergeCell ref="C142:G142"/>
    <mergeCell ref="C146:G146"/>
    <mergeCell ref="C150:G150"/>
    <mergeCell ref="C154:G154"/>
    <mergeCell ref="C210:G210"/>
    <mergeCell ref="C163:G163"/>
    <mergeCell ref="C167:G167"/>
    <mergeCell ref="C171:G171"/>
    <mergeCell ref="C175:G175"/>
    <mergeCell ref="C179:G179"/>
    <mergeCell ref="C181:G181"/>
    <mergeCell ref="C187:G187"/>
    <mergeCell ref="C192:G192"/>
    <mergeCell ref="C196:G196"/>
    <mergeCell ref="C200:G200"/>
    <mergeCell ref="C206:G20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65</v>
      </c>
      <c r="C3" s="254" t="s">
        <v>66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71</v>
      </c>
      <c r="C4" s="257" t="s">
        <v>72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165</v>
      </c>
      <c r="C8" s="183" t="s">
        <v>166</v>
      </c>
      <c r="D8" s="165"/>
      <c r="E8" s="166"/>
      <c r="F8" s="167"/>
      <c r="G8" s="167">
        <f>SUMIF(AG9:AG20,"&lt;&gt;NOR",G9:G20)</f>
        <v>0</v>
      </c>
      <c r="H8" s="167"/>
      <c r="I8" s="167">
        <f>SUM(I9:I20)</f>
        <v>0</v>
      </c>
      <c r="J8" s="167"/>
      <c r="K8" s="167">
        <f>SUM(K9:K20)</f>
        <v>0</v>
      </c>
      <c r="L8" s="167"/>
      <c r="M8" s="167">
        <f>SUM(M9:M20)</f>
        <v>0</v>
      </c>
      <c r="N8" s="166"/>
      <c r="O8" s="166">
        <f>SUM(O9:O20)</f>
        <v>0</v>
      </c>
      <c r="P8" s="166"/>
      <c r="Q8" s="166">
        <f>SUM(Q9:Q20)</f>
        <v>0</v>
      </c>
      <c r="R8" s="167"/>
      <c r="S8" s="167"/>
      <c r="T8" s="168"/>
      <c r="U8" s="162"/>
      <c r="V8" s="162">
        <f>SUM(V9:V20)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1254</v>
      </c>
      <c r="C9" s="184" t="s">
        <v>1255</v>
      </c>
      <c r="D9" s="175" t="s">
        <v>376</v>
      </c>
      <c r="E9" s="176">
        <v>24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1256</v>
      </c>
      <c r="C11" s="184" t="s">
        <v>1257</v>
      </c>
      <c r="D11" s="175" t="s">
        <v>1258</v>
      </c>
      <c r="E11" s="176">
        <v>0.13200000000000001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1259</v>
      </c>
      <c r="C13" s="184" t="s">
        <v>1260</v>
      </c>
      <c r="D13" s="175" t="s">
        <v>376</v>
      </c>
      <c r="E13" s="176">
        <v>8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387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1929</v>
      </c>
      <c r="C15" s="184" t="s">
        <v>1930</v>
      </c>
      <c r="D15" s="175" t="s">
        <v>376</v>
      </c>
      <c r="E15" s="176">
        <v>8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501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1261</v>
      </c>
      <c r="C17" s="184" t="s">
        <v>1262</v>
      </c>
      <c r="D17" s="175" t="s">
        <v>1216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387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501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1263</v>
      </c>
      <c r="C19" s="184" t="s">
        <v>1264</v>
      </c>
      <c r="D19" s="175" t="s">
        <v>376</v>
      </c>
      <c r="E19" s="176">
        <v>16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387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501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318</v>
      </c>
      <c r="B21" s="164" t="s">
        <v>175</v>
      </c>
      <c r="C21" s="183" t="s">
        <v>176</v>
      </c>
      <c r="D21" s="165"/>
      <c r="E21" s="166"/>
      <c r="F21" s="167"/>
      <c r="G21" s="167">
        <f>SUMIF(AG22:AG29,"&lt;&gt;NOR",G22:G29)</f>
        <v>0</v>
      </c>
      <c r="H21" s="167"/>
      <c r="I21" s="167">
        <f>SUM(I22:I29)</f>
        <v>0</v>
      </c>
      <c r="J21" s="167"/>
      <c r="K21" s="167">
        <f>SUM(K22:K29)</f>
        <v>0</v>
      </c>
      <c r="L21" s="167"/>
      <c r="M21" s="167">
        <f>SUM(M22:M29)</f>
        <v>0</v>
      </c>
      <c r="N21" s="166"/>
      <c r="O21" s="166">
        <f>SUM(O22:O29)</f>
        <v>0</v>
      </c>
      <c r="P21" s="166"/>
      <c r="Q21" s="166">
        <f>SUM(Q22:Q29)</f>
        <v>0</v>
      </c>
      <c r="R21" s="167"/>
      <c r="S21" s="167"/>
      <c r="T21" s="168"/>
      <c r="U21" s="162"/>
      <c r="V21" s="162">
        <f>SUM(V22:V29)</f>
        <v>0</v>
      </c>
      <c r="W21" s="162"/>
      <c r="X21" s="162"/>
      <c r="AG21" t="s">
        <v>319</v>
      </c>
    </row>
    <row r="22" spans="1:60" outlineLevel="1" x14ac:dyDescent="0.2">
      <c r="A22" s="173">
        <v>7</v>
      </c>
      <c r="B22" s="174" t="s">
        <v>1931</v>
      </c>
      <c r="C22" s="184" t="s">
        <v>1932</v>
      </c>
      <c r="D22" s="175" t="s">
        <v>476</v>
      </c>
      <c r="E22" s="176">
        <v>21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344</v>
      </c>
      <c r="T22" s="179" t="s">
        <v>324</v>
      </c>
      <c r="U22" s="158">
        <v>0</v>
      </c>
      <c r="V22" s="158">
        <f>ROUND(E22*U22,2)</f>
        <v>0</v>
      </c>
      <c r="W22" s="158"/>
      <c r="X22" s="158" t="s">
        <v>387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8</v>
      </c>
      <c r="B24" s="174" t="s">
        <v>1933</v>
      </c>
      <c r="C24" s="184" t="s">
        <v>1934</v>
      </c>
      <c r="D24" s="175" t="s">
        <v>0</v>
      </c>
      <c r="E24" s="176">
        <v>15.345000000000001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/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329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9</v>
      </c>
      <c r="B26" s="174" t="s">
        <v>1935</v>
      </c>
      <c r="C26" s="184" t="s">
        <v>1936</v>
      </c>
      <c r="D26" s="175" t="s">
        <v>476</v>
      </c>
      <c r="E26" s="176">
        <v>18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344</v>
      </c>
      <c r="T26" s="179" t="s">
        <v>324</v>
      </c>
      <c r="U26" s="158">
        <v>0</v>
      </c>
      <c r="V26" s="158">
        <f>ROUND(E26*U26,2)</f>
        <v>0</v>
      </c>
      <c r="W26" s="158"/>
      <c r="X26" s="158" t="s">
        <v>817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1038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10</v>
      </c>
      <c r="B28" s="174" t="s">
        <v>1937</v>
      </c>
      <c r="C28" s="184" t="s">
        <v>1938</v>
      </c>
      <c r="D28" s="175" t="s">
        <v>476</v>
      </c>
      <c r="E28" s="176">
        <v>3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344</v>
      </c>
      <c r="T28" s="179" t="s">
        <v>324</v>
      </c>
      <c r="U28" s="158">
        <v>0</v>
      </c>
      <c r="V28" s="158">
        <f>ROUND(E28*U28,2)</f>
        <v>0</v>
      </c>
      <c r="W28" s="158"/>
      <c r="X28" s="158" t="s">
        <v>817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1038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3" t="s">
        <v>318</v>
      </c>
      <c r="B30" s="164" t="s">
        <v>185</v>
      </c>
      <c r="C30" s="183" t="s">
        <v>186</v>
      </c>
      <c r="D30" s="165"/>
      <c r="E30" s="166"/>
      <c r="F30" s="167"/>
      <c r="G30" s="167">
        <f>SUMIF(AG31:AG46,"&lt;&gt;NOR",G31:G46)</f>
        <v>0</v>
      </c>
      <c r="H30" s="167"/>
      <c r="I30" s="167">
        <f>SUM(I31:I46)</f>
        <v>0</v>
      </c>
      <c r="J30" s="167"/>
      <c r="K30" s="167">
        <f>SUM(K31:K46)</f>
        <v>0</v>
      </c>
      <c r="L30" s="167"/>
      <c r="M30" s="167">
        <f>SUM(M31:M46)</f>
        <v>0</v>
      </c>
      <c r="N30" s="166"/>
      <c r="O30" s="166">
        <f>SUM(O31:O46)</f>
        <v>0.01</v>
      </c>
      <c r="P30" s="166"/>
      <c r="Q30" s="166">
        <f>SUM(Q31:Q46)</f>
        <v>0.02</v>
      </c>
      <c r="R30" s="167"/>
      <c r="S30" s="167"/>
      <c r="T30" s="168"/>
      <c r="U30" s="162"/>
      <c r="V30" s="162">
        <f>SUM(V31:V46)</f>
        <v>0</v>
      </c>
      <c r="W30" s="162"/>
      <c r="X30" s="162"/>
      <c r="AG30" t="s">
        <v>319</v>
      </c>
    </row>
    <row r="31" spans="1:60" outlineLevel="1" x14ac:dyDescent="0.2">
      <c r="A31" s="173">
        <v>11</v>
      </c>
      <c r="B31" s="174" t="s">
        <v>1265</v>
      </c>
      <c r="C31" s="184" t="s">
        <v>1266</v>
      </c>
      <c r="D31" s="175" t="s">
        <v>476</v>
      </c>
      <c r="E31" s="176">
        <v>23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2.0000000000000002E-5</v>
      </c>
      <c r="O31" s="176">
        <f>ROUND(E31*N31,2)</f>
        <v>0</v>
      </c>
      <c r="P31" s="176">
        <v>1E-3</v>
      </c>
      <c r="Q31" s="176">
        <f>ROUND(E31*P31,2)</f>
        <v>0.02</v>
      </c>
      <c r="R31" s="178"/>
      <c r="S31" s="178" t="s">
        <v>344</v>
      </c>
      <c r="T31" s="179" t="s">
        <v>324</v>
      </c>
      <c r="U31" s="158">
        <v>0</v>
      </c>
      <c r="V31" s="158">
        <f>ROUND(E31*U31,2)</f>
        <v>0</v>
      </c>
      <c r="W31" s="158"/>
      <c r="X31" s="158" t="s">
        <v>387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547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12</v>
      </c>
      <c r="B33" s="174" t="s">
        <v>1939</v>
      </c>
      <c r="C33" s="184" t="s">
        <v>1940</v>
      </c>
      <c r="D33" s="175" t="s">
        <v>476</v>
      </c>
      <c r="E33" s="176">
        <v>18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4.6999999999999999E-4</v>
      </c>
      <c r="O33" s="176">
        <f>ROUND(E33*N33,2)</f>
        <v>0.01</v>
      </c>
      <c r="P33" s="176">
        <v>0</v>
      </c>
      <c r="Q33" s="176">
        <f>ROUND(E33*P33,2)</f>
        <v>0</v>
      </c>
      <c r="R33" s="178"/>
      <c r="S33" s="178" t="s">
        <v>344</v>
      </c>
      <c r="T33" s="179" t="s">
        <v>324</v>
      </c>
      <c r="U33" s="158">
        <v>0</v>
      </c>
      <c r="V33" s="158">
        <f>ROUND(E33*U33,2)</f>
        <v>0</v>
      </c>
      <c r="W33" s="158"/>
      <c r="X33" s="158" t="s">
        <v>387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547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329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13</v>
      </c>
      <c r="B35" s="174" t="s">
        <v>1941</v>
      </c>
      <c r="C35" s="184" t="s">
        <v>1942</v>
      </c>
      <c r="D35" s="175" t="s">
        <v>476</v>
      </c>
      <c r="E35" s="176">
        <v>3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5.8E-4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344</v>
      </c>
      <c r="T35" s="179" t="s">
        <v>324</v>
      </c>
      <c r="U35" s="158">
        <v>0</v>
      </c>
      <c r="V35" s="158">
        <f>ROUND(E35*U35,2)</f>
        <v>0</v>
      </c>
      <c r="W35" s="158"/>
      <c r="X35" s="158" t="s">
        <v>387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547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14</v>
      </c>
      <c r="B37" s="174" t="s">
        <v>1943</v>
      </c>
      <c r="C37" s="184" t="s">
        <v>1944</v>
      </c>
      <c r="D37" s="175" t="s">
        <v>411</v>
      </c>
      <c r="E37" s="176">
        <v>10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1.0000000000000001E-5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344</v>
      </c>
      <c r="T37" s="179" t="s">
        <v>324</v>
      </c>
      <c r="U37" s="158">
        <v>0</v>
      </c>
      <c r="V37" s="158">
        <f>ROUND(E37*U37,2)</f>
        <v>0</v>
      </c>
      <c r="W37" s="158"/>
      <c r="X37" s="158" t="s">
        <v>387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547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15</v>
      </c>
      <c r="B39" s="174" t="s">
        <v>1945</v>
      </c>
      <c r="C39" s="184" t="s">
        <v>1946</v>
      </c>
      <c r="D39" s="175" t="s">
        <v>476</v>
      </c>
      <c r="E39" s="176">
        <v>21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344</v>
      </c>
      <c r="T39" s="179" t="s">
        <v>324</v>
      </c>
      <c r="U39" s="158">
        <v>0</v>
      </c>
      <c r="V39" s="158">
        <f>ROUND(E39*U39,2)</f>
        <v>0</v>
      </c>
      <c r="W39" s="158"/>
      <c r="X39" s="158" t="s">
        <v>387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547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16</v>
      </c>
      <c r="B41" s="174" t="s">
        <v>1279</v>
      </c>
      <c r="C41" s="184" t="s">
        <v>1280</v>
      </c>
      <c r="D41" s="175" t="s">
        <v>411</v>
      </c>
      <c r="E41" s="176">
        <v>4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547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17</v>
      </c>
      <c r="B43" s="174" t="s">
        <v>1281</v>
      </c>
      <c r="C43" s="184" t="s">
        <v>1282</v>
      </c>
      <c r="D43" s="175" t="s">
        <v>411</v>
      </c>
      <c r="E43" s="176">
        <v>8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344</v>
      </c>
      <c r="T43" s="179" t="s">
        <v>324</v>
      </c>
      <c r="U43" s="158">
        <v>0</v>
      </c>
      <c r="V43" s="158">
        <f>ROUND(E43*U43,2)</f>
        <v>0</v>
      </c>
      <c r="W43" s="158"/>
      <c r="X43" s="158" t="s">
        <v>387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547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18</v>
      </c>
      <c r="B45" s="174" t="s">
        <v>1283</v>
      </c>
      <c r="C45" s="184" t="s">
        <v>1284</v>
      </c>
      <c r="D45" s="175" t="s">
        <v>0</v>
      </c>
      <c r="E45" s="176">
        <v>232.488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547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329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318</v>
      </c>
      <c r="B47" s="164" t="s">
        <v>187</v>
      </c>
      <c r="C47" s="183" t="s">
        <v>188</v>
      </c>
      <c r="D47" s="165"/>
      <c r="E47" s="166"/>
      <c r="F47" s="167"/>
      <c r="G47" s="167">
        <f>SUMIF(AG48:AG65,"&lt;&gt;NOR",G48:G65)</f>
        <v>0</v>
      </c>
      <c r="H47" s="167"/>
      <c r="I47" s="167">
        <f>SUM(I48:I65)</f>
        <v>0</v>
      </c>
      <c r="J47" s="167"/>
      <c r="K47" s="167">
        <f>SUM(K48:K65)</f>
        <v>0</v>
      </c>
      <c r="L47" s="167"/>
      <c r="M47" s="167">
        <f>SUM(M48:M65)</f>
        <v>0</v>
      </c>
      <c r="N47" s="166"/>
      <c r="O47" s="166">
        <f>SUM(O48:O65)</f>
        <v>0</v>
      </c>
      <c r="P47" s="166"/>
      <c r="Q47" s="166">
        <f>SUM(Q48:Q65)</f>
        <v>0</v>
      </c>
      <c r="R47" s="167"/>
      <c r="S47" s="167"/>
      <c r="T47" s="168"/>
      <c r="U47" s="162"/>
      <c r="V47" s="162">
        <f>SUM(V48:V65)</f>
        <v>0</v>
      </c>
      <c r="W47" s="162"/>
      <c r="X47" s="162"/>
      <c r="AG47" t="s">
        <v>319</v>
      </c>
    </row>
    <row r="48" spans="1:60" outlineLevel="1" x14ac:dyDescent="0.2">
      <c r="A48" s="173">
        <v>19</v>
      </c>
      <c r="B48" s="174" t="s">
        <v>1285</v>
      </c>
      <c r="C48" s="184" t="s">
        <v>1286</v>
      </c>
      <c r="D48" s="175" t="s">
        <v>411</v>
      </c>
      <c r="E48" s="176">
        <v>5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4.0000000000000003E-5</v>
      </c>
      <c r="O48" s="176">
        <f>ROUND(E48*N48,2)</f>
        <v>0</v>
      </c>
      <c r="P48" s="176">
        <v>4.4999999999999999E-4</v>
      </c>
      <c r="Q48" s="176">
        <f>ROUND(E48*P48,2)</f>
        <v>0</v>
      </c>
      <c r="R48" s="178"/>
      <c r="S48" s="178" t="s">
        <v>344</v>
      </c>
      <c r="T48" s="179" t="s">
        <v>324</v>
      </c>
      <c r="U48" s="158">
        <v>0</v>
      </c>
      <c r="V48" s="158">
        <f>ROUND(E48*U48,2)</f>
        <v>0</v>
      </c>
      <c r="W48" s="158"/>
      <c r="X48" s="158" t="s">
        <v>387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547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20</v>
      </c>
      <c r="B50" s="174" t="s">
        <v>1287</v>
      </c>
      <c r="C50" s="184" t="s">
        <v>1288</v>
      </c>
      <c r="D50" s="175" t="s">
        <v>411</v>
      </c>
      <c r="E50" s="176">
        <v>10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9.0000000000000006E-5</v>
      </c>
      <c r="O50" s="176">
        <f>ROUND(E50*N50,2)</f>
        <v>0</v>
      </c>
      <c r="P50" s="176">
        <v>4.4999999999999999E-4</v>
      </c>
      <c r="Q50" s="176">
        <f>ROUND(E50*P50,2)</f>
        <v>0</v>
      </c>
      <c r="R50" s="178"/>
      <c r="S50" s="178" t="s">
        <v>344</v>
      </c>
      <c r="T50" s="179" t="s">
        <v>324</v>
      </c>
      <c r="U50" s="158">
        <v>0</v>
      </c>
      <c r="V50" s="158">
        <f>ROUND(E50*U50,2)</f>
        <v>0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547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21</v>
      </c>
      <c r="B52" s="174" t="s">
        <v>1289</v>
      </c>
      <c r="C52" s="184" t="s">
        <v>1290</v>
      </c>
      <c r="D52" s="175" t="s">
        <v>411</v>
      </c>
      <c r="E52" s="176">
        <v>2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6.0000000000000002E-5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344</v>
      </c>
      <c r="T52" s="179" t="s">
        <v>324</v>
      </c>
      <c r="U52" s="158">
        <v>0</v>
      </c>
      <c r="V52" s="158">
        <f>ROUND(E52*U52,2)</f>
        <v>0</v>
      </c>
      <c r="W52" s="158"/>
      <c r="X52" s="158" t="s">
        <v>387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547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22</v>
      </c>
      <c r="B54" s="174" t="s">
        <v>1293</v>
      </c>
      <c r="C54" s="184" t="s">
        <v>1294</v>
      </c>
      <c r="D54" s="175" t="s">
        <v>411</v>
      </c>
      <c r="E54" s="176">
        <v>5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547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23</v>
      </c>
      <c r="B56" s="174" t="s">
        <v>1295</v>
      </c>
      <c r="C56" s="184" t="s">
        <v>1296</v>
      </c>
      <c r="D56" s="175" t="s">
        <v>0</v>
      </c>
      <c r="E56" s="176">
        <v>91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344</v>
      </c>
      <c r="T56" s="179" t="s">
        <v>324</v>
      </c>
      <c r="U56" s="158">
        <v>0</v>
      </c>
      <c r="V56" s="158">
        <f>ROUND(E56*U56,2)</f>
        <v>0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547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329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24</v>
      </c>
      <c r="B58" s="174" t="s">
        <v>1947</v>
      </c>
      <c r="C58" s="184" t="s">
        <v>1948</v>
      </c>
      <c r="D58" s="175" t="s">
        <v>411</v>
      </c>
      <c r="E58" s="176">
        <v>4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344</v>
      </c>
      <c r="T58" s="179" t="s">
        <v>324</v>
      </c>
      <c r="U58" s="158">
        <v>0</v>
      </c>
      <c r="V58" s="158">
        <f>ROUND(E58*U58,2)</f>
        <v>0</v>
      </c>
      <c r="W58" s="158"/>
      <c r="X58" s="158" t="s">
        <v>817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1038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25</v>
      </c>
      <c r="B60" s="174" t="s">
        <v>1297</v>
      </c>
      <c r="C60" s="184" t="s">
        <v>1298</v>
      </c>
      <c r="D60" s="175" t="s">
        <v>411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344</v>
      </c>
      <c r="T60" s="179" t="s">
        <v>324</v>
      </c>
      <c r="U60" s="158">
        <v>0</v>
      </c>
      <c r="V60" s="158">
        <f>ROUND(E60*U60,2)</f>
        <v>0</v>
      </c>
      <c r="W60" s="158"/>
      <c r="X60" s="158" t="s">
        <v>817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1038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329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26</v>
      </c>
      <c r="B62" s="174" t="s">
        <v>1301</v>
      </c>
      <c r="C62" s="184" t="s">
        <v>1302</v>
      </c>
      <c r="D62" s="175" t="s">
        <v>411</v>
      </c>
      <c r="E62" s="176">
        <v>1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344</v>
      </c>
      <c r="T62" s="179" t="s">
        <v>324</v>
      </c>
      <c r="U62" s="158">
        <v>0</v>
      </c>
      <c r="V62" s="158">
        <f>ROUND(E62*U62,2)</f>
        <v>0</v>
      </c>
      <c r="W62" s="158"/>
      <c r="X62" s="158" t="s">
        <v>817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1038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329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27</v>
      </c>
      <c r="B64" s="174" t="s">
        <v>1305</v>
      </c>
      <c r="C64" s="184" t="s">
        <v>1306</v>
      </c>
      <c r="D64" s="175" t="s">
        <v>411</v>
      </c>
      <c r="E64" s="176">
        <v>5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344</v>
      </c>
      <c r="T64" s="179" t="s">
        <v>324</v>
      </c>
      <c r="U64" s="158">
        <v>0</v>
      </c>
      <c r="V64" s="158">
        <f>ROUND(E64*U64,2)</f>
        <v>0</v>
      </c>
      <c r="W64" s="158"/>
      <c r="X64" s="158" t="s">
        <v>817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1038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3" t="s">
        <v>318</v>
      </c>
      <c r="B66" s="164" t="s">
        <v>189</v>
      </c>
      <c r="C66" s="183" t="s">
        <v>190</v>
      </c>
      <c r="D66" s="165"/>
      <c r="E66" s="166"/>
      <c r="F66" s="167"/>
      <c r="G66" s="167">
        <f>SUMIF(AG67:AG90,"&lt;&gt;NOR",G67:G90)</f>
        <v>0</v>
      </c>
      <c r="H66" s="167"/>
      <c r="I66" s="167">
        <f>SUM(I67:I90)</f>
        <v>0</v>
      </c>
      <c r="J66" s="167"/>
      <c r="K66" s="167">
        <f>SUM(K67:K90)</f>
        <v>0</v>
      </c>
      <c r="L66" s="167"/>
      <c r="M66" s="167">
        <f>SUM(M67:M90)</f>
        <v>0</v>
      </c>
      <c r="N66" s="166"/>
      <c r="O66" s="166">
        <f>SUM(O67:O90)</f>
        <v>0</v>
      </c>
      <c r="P66" s="166"/>
      <c r="Q66" s="166">
        <f>SUM(Q67:Q90)</f>
        <v>0.1</v>
      </c>
      <c r="R66" s="167"/>
      <c r="S66" s="167"/>
      <c r="T66" s="168"/>
      <c r="U66" s="162"/>
      <c r="V66" s="162">
        <f>SUM(V67:V90)</f>
        <v>0</v>
      </c>
      <c r="W66" s="162"/>
      <c r="X66" s="162"/>
      <c r="AG66" t="s">
        <v>319</v>
      </c>
    </row>
    <row r="67" spans="1:60" outlineLevel="1" x14ac:dyDescent="0.2">
      <c r="A67" s="173">
        <v>28</v>
      </c>
      <c r="B67" s="174" t="s">
        <v>1307</v>
      </c>
      <c r="C67" s="184" t="s">
        <v>1308</v>
      </c>
      <c r="D67" s="175" t="s">
        <v>411</v>
      </c>
      <c r="E67" s="176">
        <v>5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344</v>
      </c>
      <c r="T67" s="179" t="s">
        <v>324</v>
      </c>
      <c r="U67" s="158">
        <v>0</v>
      </c>
      <c r="V67" s="158">
        <f>ROUND(E67*U67,2)</f>
        <v>0</v>
      </c>
      <c r="W67" s="158"/>
      <c r="X67" s="158" t="s">
        <v>387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547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29</v>
      </c>
      <c r="B69" s="174" t="s">
        <v>1317</v>
      </c>
      <c r="C69" s="184" t="s">
        <v>1318</v>
      </c>
      <c r="D69" s="175" t="s">
        <v>411</v>
      </c>
      <c r="E69" s="176">
        <v>3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8.0000000000000007E-5</v>
      </c>
      <c r="O69" s="176">
        <f>ROUND(E69*N69,2)</f>
        <v>0</v>
      </c>
      <c r="P69" s="176">
        <v>2.4930000000000001E-2</v>
      </c>
      <c r="Q69" s="176">
        <f>ROUND(E69*P69,2)</f>
        <v>7.0000000000000007E-2</v>
      </c>
      <c r="R69" s="178"/>
      <c r="S69" s="178" t="s">
        <v>344</v>
      </c>
      <c r="T69" s="179" t="s">
        <v>324</v>
      </c>
      <c r="U69" s="158">
        <v>0</v>
      </c>
      <c r="V69" s="158">
        <f>ROUND(E69*U69,2)</f>
        <v>0</v>
      </c>
      <c r="W69" s="158"/>
      <c r="X69" s="158" t="s">
        <v>387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547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329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30</v>
      </c>
      <c r="B71" s="174" t="s">
        <v>1949</v>
      </c>
      <c r="C71" s="184" t="s">
        <v>1950</v>
      </c>
      <c r="D71" s="175" t="s">
        <v>411</v>
      </c>
      <c r="E71" s="176">
        <v>2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344</v>
      </c>
      <c r="T71" s="179" t="s">
        <v>324</v>
      </c>
      <c r="U71" s="158">
        <v>0</v>
      </c>
      <c r="V71" s="158">
        <f>ROUND(E71*U71,2)</f>
        <v>0</v>
      </c>
      <c r="W71" s="158"/>
      <c r="X71" s="158" t="s">
        <v>387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547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31</v>
      </c>
      <c r="B73" s="174" t="s">
        <v>1951</v>
      </c>
      <c r="C73" s="184" t="s">
        <v>1952</v>
      </c>
      <c r="D73" s="175" t="s">
        <v>411</v>
      </c>
      <c r="E73" s="176">
        <v>3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344</v>
      </c>
      <c r="T73" s="179" t="s">
        <v>324</v>
      </c>
      <c r="U73" s="158">
        <v>0</v>
      </c>
      <c r="V73" s="158">
        <f>ROUND(E73*U73,2)</f>
        <v>0</v>
      </c>
      <c r="W73" s="158"/>
      <c r="X73" s="158" t="s">
        <v>387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547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329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32</v>
      </c>
      <c r="B75" s="174" t="s">
        <v>1953</v>
      </c>
      <c r="C75" s="184" t="s">
        <v>1954</v>
      </c>
      <c r="D75" s="175" t="s">
        <v>411</v>
      </c>
      <c r="E75" s="176">
        <v>1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344</v>
      </c>
      <c r="T75" s="179" t="s">
        <v>324</v>
      </c>
      <c r="U75" s="158">
        <v>0</v>
      </c>
      <c r="V75" s="158">
        <f>ROUND(E75*U75,2)</f>
        <v>0</v>
      </c>
      <c r="W75" s="158"/>
      <c r="X75" s="158" t="s">
        <v>387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547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33</v>
      </c>
      <c r="B77" s="174" t="s">
        <v>1955</v>
      </c>
      <c r="C77" s="184" t="s">
        <v>1956</v>
      </c>
      <c r="D77" s="175" t="s">
        <v>411</v>
      </c>
      <c r="E77" s="176">
        <v>3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344</v>
      </c>
      <c r="T77" s="179" t="s">
        <v>324</v>
      </c>
      <c r="U77" s="158">
        <v>0</v>
      </c>
      <c r="V77" s="158">
        <f>ROUND(E77*U77,2)</f>
        <v>0</v>
      </c>
      <c r="W77" s="158"/>
      <c r="X77" s="158" t="s">
        <v>387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547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329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34</v>
      </c>
      <c r="B79" s="174" t="s">
        <v>1957</v>
      </c>
      <c r="C79" s="184" t="s">
        <v>1958</v>
      </c>
      <c r="D79" s="175" t="s">
        <v>411</v>
      </c>
      <c r="E79" s="176">
        <v>2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8.0000000000000007E-5</v>
      </c>
      <c r="O79" s="176">
        <f>ROUND(E79*N79,2)</f>
        <v>0</v>
      </c>
      <c r="P79" s="176">
        <v>1.35E-2</v>
      </c>
      <c r="Q79" s="176">
        <f>ROUND(E79*P79,2)</f>
        <v>0.03</v>
      </c>
      <c r="R79" s="178"/>
      <c r="S79" s="178" t="s">
        <v>344</v>
      </c>
      <c r="T79" s="179" t="s">
        <v>324</v>
      </c>
      <c r="U79" s="158">
        <v>0</v>
      </c>
      <c r="V79" s="158">
        <f>ROUND(E79*U79,2)</f>
        <v>0</v>
      </c>
      <c r="W79" s="158"/>
      <c r="X79" s="158" t="s">
        <v>387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547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329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35</v>
      </c>
      <c r="B81" s="174" t="s">
        <v>1959</v>
      </c>
      <c r="C81" s="184" t="s">
        <v>1960</v>
      </c>
      <c r="D81" s="175" t="s">
        <v>411</v>
      </c>
      <c r="E81" s="176">
        <v>1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344</v>
      </c>
      <c r="T81" s="179" t="s">
        <v>324</v>
      </c>
      <c r="U81" s="158">
        <v>0</v>
      </c>
      <c r="V81" s="158">
        <f>ROUND(E81*U81,2)</f>
        <v>0</v>
      </c>
      <c r="W81" s="158"/>
      <c r="X81" s="158" t="s">
        <v>387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547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329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36</v>
      </c>
      <c r="B83" s="174" t="s">
        <v>1327</v>
      </c>
      <c r="C83" s="184" t="s">
        <v>1328</v>
      </c>
      <c r="D83" s="175" t="s">
        <v>411</v>
      </c>
      <c r="E83" s="176">
        <v>5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344</v>
      </c>
      <c r="T83" s="179" t="s">
        <v>324</v>
      </c>
      <c r="U83" s="158">
        <v>0</v>
      </c>
      <c r="V83" s="158">
        <f>ROUND(E83*U83,2)</f>
        <v>0</v>
      </c>
      <c r="W83" s="158"/>
      <c r="X83" s="158" t="s">
        <v>387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547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329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37</v>
      </c>
      <c r="B85" s="174" t="s">
        <v>1329</v>
      </c>
      <c r="C85" s="184" t="s">
        <v>1330</v>
      </c>
      <c r="D85" s="175" t="s">
        <v>0</v>
      </c>
      <c r="E85" s="176">
        <v>314.60000000000002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344</v>
      </c>
      <c r="T85" s="179" t="s">
        <v>324</v>
      </c>
      <c r="U85" s="158">
        <v>0</v>
      </c>
      <c r="V85" s="158">
        <f>ROUND(E85*U85,2)</f>
        <v>0</v>
      </c>
      <c r="W85" s="158"/>
      <c r="X85" s="158" t="s">
        <v>387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547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329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3">
        <v>38</v>
      </c>
      <c r="B87" s="174" t="s">
        <v>1961</v>
      </c>
      <c r="C87" s="184" t="s">
        <v>1962</v>
      </c>
      <c r="D87" s="175" t="s">
        <v>411</v>
      </c>
      <c r="E87" s="176">
        <v>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344</v>
      </c>
      <c r="T87" s="179" t="s">
        <v>324</v>
      </c>
      <c r="U87" s="158">
        <v>0</v>
      </c>
      <c r="V87" s="158">
        <f>ROUND(E87*U87,2)</f>
        <v>0</v>
      </c>
      <c r="W87" s="158"/>
      <c r="X87" s="158" t="s">
        <v>817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1038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329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3">
        <v>39</v>
      </c>
      <c r="B89" s="174" t="s">
        <v>1963</v>
      </c>
      <c r="C89" s="184" t="s">
        <v>1964</v>
      </c>
      <c r="D89" s="175" t="s">
        <v>411</v>
      </c>
      <c r="E89" s="176">
        <v>3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344</v>
      </c>
      <c r="T89" s="179" t="s">
        <v>324</v>
      </c>
      <c r="U89" s="158">
        <v>0</v>
      </c>
      <c r="V89" s="158">
        <f>ROUND(E89*U89,2)</f>
        <v>0</v>
      </c>
      <c r="W89" s="158"/>
      <c r="X89" s="158" t="s">
        <v>817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1038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329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3" t="s">
        <v>318</v>
      </c>
      <c r="B91" s="164" t="s">
        <v>197</v>
      </c>
      <c r="C91" s="183" t="s">
        <v>199</v>
      </c>
      <c r="D91" s="165"/>
      <c r="E91" s="166"/>
      <c r="F91" s="167"/>
      <c r="G91" s="167">
        <f>SUMIF(AG92:AG97,"&lt;&gt;NOR",G92:G97)</f>
        <v>0</v>
      </c>
      <c r="H91" s="167"/>
      <c r="I91" s="167">
        <f>SUM(I92:I97)</f>
        <v>0</v>
      </c>
      <c r="J91" s="167"/>
      <c r="K91" s="167">
        <f>SUM(K92:K97)</f>
        <v>0</v>
      </c>
      <c r="L91" s="167"/>
      <c r="M91" s="167">
        <f>SUM(M92:M97)</f>
        <v>0</v>
      </c>
      <c r="N91" s="166"/>
      <c r="O91" s="166">
        <f>SUM(O92:O97)</f>
        <v>0</v>
      </c>
      <c r="P91" s="166"/>
      <c r="Q91" s="166">
        <f>SUM(Q92:Q97)</f>
        <v>0</v>
      </c>
      <c r="R91" s="167"/>
      <c r="S91" s="167"/>
      <c r="T91" s="168"/>
      <c r="U91" s="162"/>
      <c r="V91" s="162">
        <f>SUM(V92:V97)</f>
        <v>0</v>
      </c>
      <c r="W91" s="162"/>
      <c r="X91" s="162"/>
      <c r="AG91" t="s">
        <v>319</v>
      </c>
    </row>
    <row r="92" spans="1:60" outlineLevel="1" x14ac:dyDescent="0.2">
      <c r="A92" s="173">
        <v>40</v>
      </c>
      <c r="B92" s="174" t="s">
        <v>1335</v>
      </c>
      <c r="C92" s="184" t="s">
        <v>1336</v>
      </c>
      <c r="D92" s="175" t="s">
        <v>827</v>
      </c>
      <c r="E92" s="176">
        <v>10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6.9999999999999994E-5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344</v>
      </c>
      <c r="T92" s="179" t="s">
        <v>324</v>
      </c>
      <c r="U92" s="158">
        <v>0</v>
      </c>
      <c r="V92" s="158">
        <f>ROUND(E92*U92,2)</f>
        <v>0</v>
      </c>
      <c r="W92" s="158"/>
      <c r="X92" s="158" t="s">
        <v>387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547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9"/>
      <c r="D93" s="250"/>
      <c r="E93" s="250"/>
      <c r="F93" s="250"/>
      <c r="G93" s="250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329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41</v>
      </c>
      <c r="B94" s="174" t="s">
        <v>1337</v>
      </c>
      <c r="C94" s="184" t="s">
        <v>1338</v>
      </c>
      <c r="D94" s="175" t="s">
        <v>0</v>
      </c>
      <c r="E94" s="176">
        <v>19.3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344</v>
      </c>
      <c r="T94" s="179" t="s">
        <v>324</v>
      </c>
      <c r="U94" s="158">
        <v>0</v>
      </c>
      <c r="V94" s="158">
        <f>ROUND(E94*U94,2)</f>
        <v>0</v>
      </c>
      <c r="W94" s="158"/>
      <c r="X94" s="158" t="s">
        <v>387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547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42</v>
      </c>
      <c r="B96" s="174" t="s">
        <v>1339</v>
      </c>
      <c r="C96" s="184" t="s">
        <v>1340</v>
      </c>
      <c r="D96" s="175" t="s">
        <v>827</v>
      </c>
      <c r="E96" s="176">
        <v>10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/>
      <c r="S96" s="178" t="s">
        <v>344</v>
      </c>
      <c r="T96" s="179" t="s">
        <v>324</v>
      </c>
      <c r="U96" s="158">
        <v>0</v>
      </c>
      <c r="V96" s="158">
        <f>ROUND(E96*U96,2)</f>
        <v>0</v>
      </c>
      <c r="W96" s="158"/>
      <c r="X96" s="158" t="s">
        <v>817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1038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49"/>
      <c r="D97" s="250"/>
      <c r="E97" s="250"/>
      <c r="F97" s="250"/>
      <c r="G97" s="250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329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3"/>
      <c r="B98" s="4"/>
      <c r="C98" s="18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v>15</v>
      </c>
      <c r="AF98">
        <v>21</v>
      </c>
      <c r="AG98" t="s">
        <v>305</v>
      </c>
    </row>
    <row r="99" spans="1:60" x14ac:dyDescent="0.2">
      <c r="A99" s="150"/>
      <c r="B99" s="151" t="s">
        <v>29</v>
      </c>
      <c r="C99" s="187"/>
      <c r="D99" s="152"/>
      <c r="E99" s="153"/>
      <c r="F99" s="153"/>
      <c r="G99" s="182">
        <f>G8+G21+G30+G47+G66+G91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E99">
        <f>SUMIF(L7:L97,AE98,G7:G97)</f>
        <v>0</v>
      </c>
      <c r="AF99">
        <f>SUMIF(L7:L97,AF98,G7:G97)</f>
        <v>0</v>
      </c>
      <c r="AG99" t="s">
        <v>384</v>
      </c>
    </row>
    <row r="100" spans="1:60" x14ac:dyDescent="0.2">
      <c r="C100" s="188"/>
      <c r="D100" s="10"/>
      <c r="AG100" t="s">
        <v>385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6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  <mergeCell ref="C51:G51"/>
    <mergeCell ref="C27:G27"/>
    <mergeCell ref="C29:G29"/>
    <mergeCell ref="C32:G32"/>
    <mergeCell ref="C34:G34"/>
    <mergeCell ref="C36:G36"/>
    <mergeCell ref="C38:G38"/>
    <mergeCell ref="C40:G40"/>
    <mergeCell ref="C42:G42"/>
    <mergeCell ref="C44:G44"/>
    <mergeCell ref="C46:G46"/>
    <mergeCell ref="C49:G49"/>
    <mergeCell ref="C76:G76"/>
    <mergeCell ref="C53:G53"/>
    <mergeCell ref="C55:G55"/>
    <mergeCell ref="C57:G57"/>
    <mergeCell ref="C59:G59"/>
    <mergeCell ref="C61:G61"/>
    <mergeCell ref="C63:G63"/>
    <mergeCell ref="C65:G65"/>
    <mergeCell ref="C68:G68"/>
    <mergeCell ref="C70:G70"/>
    <mergeCell ref="C72:G72"/>
    <mergeCell ref="C74:G74"/>
    <mergeCell ref="C90:G90"/>
    <mergeCell ref="C93:G93"/>
    <mergeCell ref="C95:G95"/>
    <mergeCell ref="C97:G97"/>
    <mergeCell ref="C78:G78"/>
    <mergeCell ref="C80:G80"/>
    <mergeCell ref="C82:G82"/>
    <mergeCell ref="C84:G84"/>
    <mergeCell ref="C86:G86"/>
    <mergeCell ref="C88:G8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65</v>
      </c>
      <c r="C3" s="254" t="s">
        <v>66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73</v>
      </c>
      <c r="C4" s="257" t="s">
        <v>74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141</v>
      </c>
      <c r="C8" s="183" t="s">
        <v>142</v>
      </c>
      <c r="D8" s="165"/>
      <c r="E8" s="166"/>
      <c r="F8" s="167"/>
      <c r="G8" s="167">
        <f>SUMIF(AG9:AG179,"&lt;&gt;NOR",G9:G179)</f>
        <v>0</v>
      </c>
      <c r="H8" s="167"/>
      <c r="I8" s="167">
        <f>SUM(I9:I179)</f>
        <v>0</v>
      </c>
      <c r="J8" s="167"/>
      <c r="K8" s="167">
        <f>SUM(K9:K179)</f>
        <v>0</v>
      </c>
      <c r="L8" s="167"/>
      <c r="M8" s="167">
        <f>SUM(M9:M179)</f>
        <v>0</v>
      </c>
      <c r="N8" s="166"/>
      <c r="O8" s="166">
        <f>SUM(O9:O179)</f>
        <v>0</v>
      </c>
      <c r="P8" s="166"/>
      <c r="Q8" s="166">
        <f>SUM(Q9:Q179)</f>
        <v>0</v>
      </c>
      <c r="R8" s="167"/>
      <c r="S8" s="167"/>
      <c r="T8" s="168"/>
      <c r="U8" s="162"/>
      <c r="V8" s="162">
        <f>SUM(V9:V179)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1355</v>
      </c>
      <c r="C9" s="184" t="s">
        <v>1965</v>
      </c>
      <c r="D9" s="175" t="s">
        <v>590</v>
      </c>
      <c r="E9" s="176">
        <v>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817</v>
      </c>
      <c r="Y9" s="147"/>
      <c r="Z9" s="147"/>
      <c r="AA9" s="147"/>
      <c r="AB9" s="147"/>
      <c r="AC9" s="147"/>
      <c r="AD9" s="147"/>
      <c r="AE9" s="147"/>
      <c r="AF9" s="147"/>
      <c r="AG9" s="147" t="s">
        <v>1038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1966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1369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5" t="s">
        <v>143</v>
      </c>
      <c r="D12" s="160"/>
      <c r="E12" s="161">
        <v>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382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1360</v>
      </c>
      <c r="C14" s="184" t="s">
        <v>1365</v>
      </c>
      <c r="D14" s="175" t="s">
        <v>590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344</v>
      </c>
      <c r="T14" s="179" t="s">
        <v>324</v>
      </c>
      <c r="U14" s="158">
        <v>0</v>
      </c>
      <c r="V14" s="158">
        <f>ROUND(E14*U14,2)</f>
        <v>0</v>
      </c>
      <c r="W14" s="158"/>
      <c r="X14" s="158" t="s">
        <v>387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501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1966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1359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382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5" t="s">
        <v>219</v>
      </c>
      <c r="D17" s="160"/>
      <c r="E17" s="161">
        <v>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382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5"/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3</v>
      </c>
      <c r="B19" s="174" t="s">
        <v>1364</v>
      </c>
      <c r="C19" s="184" t="s">
        <v>1368</v>
      </c>
      <c r="D19" s="175" t="s">
        <v>590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387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501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1966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382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1359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382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219</v>
      </c>
      <c r="D22" s="160"/>
      <c r="E22" s="161">
        <v>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5"/>
      <c r="D23" s="246"/>
      <c r="E23" s="246"/>
      <c r="F23" s="246"/>
      <c r="G23" s="24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4</v>
      </c>
      <c r="B24" s="174" t="s">
        <v>1367</v>
      </c>
      <c r="C24" s="184" t="s">
        <v>1967</v>
      </c>
      <c r="D24" s="175" t="s">
        <v>590</v>
      </c>
      <c r="E24" s="176">
        <v>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501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5" t="s">
        <v>1966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382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1409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265</v>
      </c>
      <c r="D27" s="160"/>
      <c r="E27" s="161">
        <v>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5"/>
      <c r="D28" s="246"/>
      <c r="E28" s="246"/>
      <c r="F28" s="246"/>
      <c r="G28" s="24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5</v>
      </c>
      <c r="B29" s="174" t="s">
        <v>1370</v>
      </c>
      <c r="C29" s="184" t="s">
        <v>1373</v>
      </c>
      <c r="D29" s="175" t="s">
        <v>590</v>
      </c>
      <c r="E29" s="176">
        <v>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344</v>
      </c>
      <c r="T29" s="179" t="s">
        <v>324</v>
      </c>
      <c r="U29" s="158">
        <v>0</v>
      </c>
      <c r="V29" s="158">
        <f>ROUND(E29*U29,2)</f>
        <v>0</v>
      </c>
      <c r="W29" s="158"/>
      <c r="X29" s="158" t="s">
        <v>387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501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1966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1359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219</v>
      </c>
      <c r="D32" s="160"/>
      <c r="E32" s="161">
        <v>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382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5"/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6</v>
      </c>
      <c r="B34" s="174" t="s">
        <v>1372</v>
      </c>
      <c r="C34" s="184" t="s">
        <v>1968</v>
      </c>
      <c r="D34" s="175" t="s">
        <v>590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387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5" t="s">
        <v>1966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382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1359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382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219</v>
      </c>
      <c r="D37" s="160"/>
      <c r="E37" s="161">
        <v>1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382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5"/>
      <c r="D38" s="246"/>
      <c r="E38" s="246"/>
      <c r="F38" s="246"/>
      <c r="G38" s="246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7</v>
      </c>
      <c r="B39" s="174" t="s">
        <v>1374</v>
      </c>
      <c r="C39" s="184" t="s">
        <v>1969</v>
      </c>
      <c r="D39" s="175" t="s">
        <v>590</v>
      </c>
      <c r="E39" s="176">
        <v>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344</v>
      </c>
      <c r="T39" s="179" t="s">
        <v>324</v>
      </c>
      <c r="U39" s="158">
        <v>0</v>
      </c>
      <c r="V39" s="158">
        <f>ROUND(E39*U39,2)</f>
        <v>0</v>
      </c>
      <c r="W39" s="158"/>
      <c r="X39" s="158" t="s">
        <v>387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501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5" t="s">
        <v>1966</v>
      </c>
      <c r="D40" s="160"/>
      <c r="E40" s="161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382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1359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382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219</v>
      </c>
      <c r="D42" s="160"/>
      <c r="E42" s="161">
        <v>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5"/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8</v>
      </c>
      <c r="B44" s="174" t="s">
        <v>1376</v>
      </c>
      <c r="C44" s="184" t="s">
        <v>1377</v>
      </c>
      <c r="D44" s="175" t="s">
        <v>590</v>
      </c>
      <c r="E44" s="176">
        <v>3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344</v>
      </c>
      <c r="T44" s="179" t="s">
        <v>324</v>
      </c>
      <c r="U44" s="158">
        <v>0</v>
      </c>
      <c r="V44" s="158">
        <f>ROUND(E44*U44,2)</f>
        <v>0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501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1966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382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1409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143</v>
      </c>
      <c r="D47" s="160"/>
      <c r="E47" s="161">
        <v>3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5"/>
      <c r="D48" s="246"/>
      <c r="E48" s="246"/>
      <c r="F48" s="246"/>
      <c r="G48" s="24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9</v>
      </c>
      <c r="B49" s="174" t="s">
        <v>1379</v>
      </c>
      <c r="C49" s="184" t="s">
        <v>1382</v>
      </c>
      <c r="D49" s="175" t="s">
        <v>590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817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1038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1970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382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1359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382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219</v>
      </c>
      <c r="D52" s="160"/>
      <c r="E52" s="161">
        <v>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382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5"/>
      <c r="D53" s="246"/>
      <c r="E53" s="246"/>
      <c r="F53" s="246"/>
      <c r="G53" s="24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10</v>
      </c>
      <c r="B54" s="174" t="s">
        <v>1381</v>
      </c>
      <c r="C54" s="184" t="s">
        <v>1388</v>
      </c>
      <c r="D54" s="175" t="s">
        <v>590</v>
      </c>
      <c r="E54" s="176">
        <v>5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501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1970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382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5" t="s">
        <v>1389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382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265</v>
      </c>
      <c r="D57" s="160"/>
      <c r="E57" s="161">
        <v>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5"/>
      <c r="D58" s="246"/>
      <c r="E58" s="246"/>
      <c r="F58" s="246"/>
      <c r="G58" s="246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11</v>
      </c>
      <c r="B59" s="174" t="s">
        <v>1384</v>
      </c>
      <c r="C59" s="184" t="s">
        <v>1971</v>
      </c>
      <c r="D59" s="175" t="s">
        <v>590</v>
      </c>
      <c r="E59" s="176">
        <v>2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344</v>
      </c>
      <c r="T59" s="179" t="s">
        <v>324</v>
      </c>
      <c r="U59" s="158">
        <v>0</v>
      </c>
      <c r="V59" s="158">
        <f>ROUND(E59*U59,2)</f>
        <v>0</v>
      </c>
      <c r="W59" s="158"/>
      <c r="X59" s="158" t="s">
        <v>387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501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5" t="s">
        <v>1970</v>
      </c>
      <c r="D60" s="160"/>
      <c r="E60" s="161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382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5" t="s">
        <v>1366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382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232</v>
      </c>
      <c r="D62" s="160"/>
      <c r="E62" s="161">
        <v>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5"/>
      <c r="D63" s="246"/>
      <c r="E63" s="246"/>
      <c r="F63" s="246"/>
      <c r="G63" s="246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329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12</v>
      </c>
      <c r="B64" s="174" t="s">
        <v>1387</v>
      </c>
      <c r="C64" s="184" t="s">
        <v>1972</v>
      </c>
      <c r="D64" s="175" t="s">
        <v>590</v>
      </c>
      <c r="E64" s="176">
        <v>1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344</v>
      </c>
      <c r="T64" s="179" t="s">
        <v>324</v>
      </c>
      <c r="U64" s="158">
        <v>0</v>
      </c>
      <c r="V64" s="158">
        <f>ROUND(E64*U64,2)</f>
        <v>0</v>
      </c>
      <c r="W64" s="158"/>
      <c r="X64" s="158" t="s">
        <v>387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501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5" t="s">
        <v>1970</v>
      </c>
      <c r="D65" s="160"/>
      <c r="E65" s="161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382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1359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382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219</v>
      </c>
      <c r="D67" s="160"/>
      <c r="E67" s="161">
        <v>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13</v>
      </c>
      <c r="B69" s="174" t="s">
        <v>1390</v>
      </c>
      <c r="C69" s="184" t="s">
        <v>1397</v>
      </c>
      <c r="D69" s="175" t="s">
        <v>590</v>
      </c>
      <c r="E69" s="176">
        <v>19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344</v>
      </c>
      <c r="T69" s="179" t="s">
        <v>324</v>
      </c>
      <c r="U69" s="158">
        <v>0</v>
      </c>
      <c r="V69" s="158">
        <f>ROUND(E69*U69,2)</f>
        <v>0</v>
      </c>
      <c r="W69" s="158"/>
      <c r="X69" s="158" t="s">
        <v>387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501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1973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382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1974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382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229</v>
      </c>
      <c r="D72" s="160"/>
      <c r="E72" s="161">
        <v>19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382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5"/>
      <c r="D73" s="246"/>
      <c r="E73" s="246"/>
      <c r="F73" s="246"/>
      <c r="G73" s="24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14</v>
      </c>
      <c r="B74" s="174" t="s">
        <v>1392</v>
      </c>
      <c r="C74" s="184" t="s">
        <v>1975</v>
      </c>
      <c r="D74" s="175" t="s">
        <v>590</v>
      </c>
      <c r="E74" s="176">
        <v>9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344</v>
      </c>
      <c r="T74" s="179" t="s">
        <v>324</v>
      </c>
      <c r="U74" s="158">
        <v>0</v>
      </c>
      <c r="V74" s="158">
        <f>ROUND(E74*U74,2)</f>
        <v>0</v>
      </c>
      <c r="W74" s="158"/>
      <c r="X74" s="158" t="s">
        <v>387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501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1973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382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5" t="s">
        <v>1976</v>
      </c>
      <c r="D76" s="160"/>
      <c r="E76" s="161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382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5" t="s">
        <v>277</v>
      </c>
      <c r="D77" s="160"/>
      <c r="E77" s="161">
        <v>9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382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5"/>
      <c r="D78" s="246"/>
      <c r="E78" s="246"/>
      <c r="F78" s="246"/>
      <c r="G78" s="246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329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15</v>
      </c>
      <c r="B79" s="174" t="s">
        <v>1394</v>
      </c>
      <c r="C79" s="184" t="s">
        <v>1408</v>
      </c>
      <c r="D79" s="175" t="s">
        <v>590</v>
      </c>
      <c r="E79" s="176">
        <v>2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344</v>
      </c>
      <c r="T79" s="179" t="s">
        <v>324</v>
      </c>
      <c r="U79" s="158">
        <v>0</v>
      </c>
      <c r="V79" s="158">
        <f>ROUND(E79*U79,2)</f>
        <v>0</v>
      </c>
      <c r="W79" s="158"/>
      <c r="X79" s="158" t="s">
        <v>387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501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5" t="s">
        <v>1973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382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5" t="s">
        <v>1366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382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232</v>
      </c>
      <c r="D82" s="160"/>
      <c r="E82" s="161">
        <v>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382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5"/>
      <c r="D83" s="246"/>
      <c r="E83" s="246"/>
      <c r="F83" s="246"/>
      <c r="G83" s="246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329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16</v>
      </c>
      <c r="B84" s="174" t="s">
        <v>1396</v>
      </c>
      <c r="C84" s="184" t="s">
        <v>1411</v>
      </c>
      <c r="D84" s="175" t="s">
        <v>590</v>
      </c>
      <c r="E84" s="176">
        <v>1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344</v>
      </c>
      <c r="T84" s="179" t="s">
        <v>324</v>
      </c>
      <c r="U84" s="158">
        <v>0</v>
      </c>
      <c r="V84" s="158">
        <f>ROUND(E84*U84,2)</f>
        <v>0</v>
      </c>
      <c r="W84" s="158"/>
      <c r="X84" s="158" t="s">
        <v>817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1038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5" t="s">
        <v>1973</v>
      </c>
      <c r="D85" s="160"/>
      <c r="E85" s="161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382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1359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382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219</v>
      </c>
      <c r="D87" s="160"/>
      <c r="E87" s="161">
        <v>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5"/>
      <c r="D88" s="246"/>
      <c r="E88" s="246"/>
      <c r="F88" s="246"/>
      <c r="G88" s="246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329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17</v>
      </c>
      <c r="B89" s="174" t="s">
        <v>1399</v>
      </c>
      <c r="C89" s="184" t="s">
        <v>1413</v>
      </c>
      <c r="D89" s="175" t="s">
        <v>590</v>
      </c>
      <c r="E89" s="176">
        <v>40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344</v>
      </c>
      <c r="T89" s="179" t="s">
        <v>324</v>
      </c>
      <c r="U89" s="158">
        <v>0</v>
      </c>
      <c r="V89" s="158">
        <f>ROUND(E89*U89,2)</f>
        <v>0</v>
      </c>
      <c r="W89" s="158"/>
      <c r="X89" s="158" t="s">
        <v>387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501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1973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382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1443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382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5" t="s">
        <v>257</v>
      </c>
      <c r="D92" s="160"/>
      <c r="E92" s="161">
        <v>40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382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5"/>
      <c r="D93" s="246"/>
      <c r="E93" s="246"/>
      <c r="F93" s="246"/>
      <c r="G93" s="246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329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18</v>
      </c>
      <c r="B94" s="174" t="s">
        <v>1401</v>
      </c>
      <c r="C94" s="184" t="s">
        <v>1416</v>
      </c>
      <c r="D94" s="175" t="s">
        <v>590</v>
      </c>
      <c r="E94" s="176">
        <v>3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344</v>
      </c>
      <c r="T94" s="179" t="s">
        <v>324</v>
      </c>
      <c r="U94" s="158">
        <v>0</v>
      </c>
      <c r="V94" s="158">
        <f>ROUND(E94*U94,2)</f>
        <v>0</v>
      </c>
      <c r="W94" s="158"/>
      <c r="X94" s="158" t="s">
        <v>387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501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1973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382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5" t="s">
        <v>1409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382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5" t="s">
        <v>143</v>
      </c>
      <c r="D97" s="160"/>
      <c r="E97" s="161">
        <v>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382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5"/>
      <c r="D98" s="246"/>
      <c r="E98" s="246"/>
      <c r="F98" s="246"/>
      <c r="G98" s="246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329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19</v>
      </c>
      <c r="B99" s="174" t="s">
        <v>1405</v>
      </c>
      <c r="C99" s="184" t="s">
        <v>1418</v>
      </c>
      <c r="D99" s="175" t="s">
        <v>590</v>
      </c>
      <c r="E99" s="176">
        <v>30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344</v>
      </c>
      <c r="T99" s="179" t="s">
        <v>324</v>
      </c>
      <c r="U99" s="158">
        <v>0</v>
      </c>
      <c r="V99" s="158">
        <f>ROUND(E99*U99,2)</f>
        <v>0</v>
      </c>
      <c r="W99" s="158"/>
      <c r="X99" s="158" t="s">
        <v>387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501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1973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382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1440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382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243</v>
      </c>
      <c r="D102" s="160"/>
      <c r="E102" s="161">
        <v>30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5"/>
      <c r="D103" s="246"/>
      <c r="E103" s="246"/>
      <c r="F103" s="246"/>
      <c r="G103" s="24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329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20</v>
      </c>
      <c r="B104" s="174" t="s">
        <v>1407</v>
      </c>
      <c r="C104" s="184" t="s">
        <v>1425</v>
      </c>
      <c r="D104" s="175" t="s">
        <v>590</v>
      </c>
      <c r="E104" s="176">
        <v>8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8"/>
      <c r="S104" s="178" t="s">
        <v>344</v>
      </c>
      <c r="T104" s="179" t="s">
        <v>324</v>
      </c>
      <c r="U104" s="158">
        <v>0</v>
      </c>
      <c r="V104" s="158">
        <f>ROUND(E104*U104,2)</f>
        <v>0</v>
      </c>
      <c r="W104" s="158"/>
      <c r="X104" s="158" t="s">
        <v>387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501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1973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382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1977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275</v>
      </c>
      <c r="D107" s="160"/>
      <c r="E107" s="161">
        <v>8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382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5"/>
      <c r="D108" s="246"/>
      <c r="E108" s="246"/>
      <c r="F108" s="246"/>
      <c r="G108" s="246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21</v>
      </c>
      <c r="B109" s="174" t="s">
        <v>1410</v>
      </c>
      <c r="C109" s="184" t="s">
        <v>1429</v>
      </c>
      <c r="D109" s="175" t="s">
        <v>590</v>
      </c>
      <c r="E109" s="176">
        <v>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344</v>
      </c>
      <c r="T109" s="179" t="s">
        <v>324</v>
      </c>
      <c r="U109" s="158">
        <v>0</v>
      </c>
      <c r="V109" s="158">
        <f>ROUND(E109*U109,2)</f>
        <v>0</v>
      </c>
      <c r="W109" s="158"/>
      <c r="X109" s="158" t="s">
        <v>387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501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1430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1359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382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219</v>
      </c>
      <c r="D112" s="160"/>
      <c r="E112" s="161">
        <v>1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382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5"/>
      <c r="D113" s="246"/>
      <c r="E113" s="246"/>
      <c r="F113" s="246"/>
      <c r="G113" s="246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329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22</v>
      </c>
      <c r="B114" s="174" t="s">
        <v>1412</v>
      </c>
      <c r="C114" s="184" t="s">
        <v>1432</v>
      </c>
      <c r="D114" s="175" t="s">
        <v>590</v>
      </c>
      <c r="E114" s="176">
        <v>8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344</v>
      </c>
      <c r="T114" s="179" t="s">
        <v>324</v>
      </c>
      <c r="U114" s="158">
        <v>0</v>
      </c>
      <c r="V114" s="158">
        <f>ROUND(E114*U114,2)</f>
        <v>0</v>
      </c>
      <c r="W114" s="158"/>
      <c r="X114" s="158" t="s">
        <v>387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501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1430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382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5" t="s">
        <v>1977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382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275</v>
      </c>
      <c r="D117" s="160"/>
      <c r="E117" s="161">
        <v>8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382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5"/>
      <c r="D118" s="246"/>
      <c r="E118" s="246"/>
      <c r="F118" s="246"/>
      <c r="G118" s="246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329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23</v>
      </c>
      <c r="B119" s="174" t="s">
        <v>1415</v>
      </c>
      <c r="C119" s="184" t="s">
        <v>1445</v>
      </c>
      <c r="D119" s="175" t="s">
        <v>476</v>
      </c>
      <c r="E119" s="176">
        <v>60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344</v>
      </c>
      <c r="T119" s="179" t="s">
        <v>324</v>
      </c>
      <c r="U119" s="158">
        <v>0</v>
      </c>
      <c r="V119" s="158">
        <f>ROUND(E119*U119,2)</f>
        <v>0</v>
      </c>
      <c r="W119" s="158"/>
      <c r="X119" s="158" t="s">
        <v>387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501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5" t="s">
        <v>1978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382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1468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382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273</v>
      </c>
      <c r="D122" s="160"/>
      <c r="E122" s="161">
        <v>60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5"/>
      <c r="D123" s="246"/>
      <c r="E123" s="246"/>
      <c r="F123" s="246"/>
      <c r="G123" s="246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329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24</v>
      </c>
      <c r="B124" s="174" t="s">
        <v>1417</v>
      </c>
      <c r="C124" s="184" t="s">
        <v>1449</v>
      </c>
      <c r="D124" s="175" t="s">
        <v>476</v>
      </c>
      <c r="E124" s="176">
        <v>360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344</v>
      </c>
      <c r="T124" s="179" t="s">
        <v>324</v>
      </c>
      <c r="U124" s="158">
        <v>0</v>
      </c>
      <c r="V124" s="158">
        <f>ROUND(E124*U124,2)</f>
        <v>0</v>
      </c>
      <c r="W124" s="158"/>
      <c r="X124" s="158" t="s">
        <v>387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501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1978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382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1979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1980</v>
      </c>
      <c r="D127" s="160"/>
      <c r="E127" s="161">
        <v>360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382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5"/>
      <c r="D128" s="246"/>
      <c r="E128" s="246"/>
      <c r="F128" s="246"/>
      <c r="G128" s="246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329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25</v>
      </c>
      <c r="B129" s="174" t="s">
        <v>1420</v>
      </c>
      <c r="C129" s="184" t="s">
        <v>1463</v>
      </c>
      <c r="D129" s="175" t="s">
        <v>476</v>
      </c>
      <c r="E129" s="176">
        <v>80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344</v>
      </c>
      <c r="T129" s="179" t="s">
        <v>324</v>
      </c>
      <c r="U129" s="158">
        <v>0</v>
      </c>
      <c r="V129" s="158">
        <f>ROUND(E129*U129,2)</f>
        <v>0</v>
      </c>
      <c r="W129" s="158"/>
      <c r="X129" s="158" t="s">
        <v>387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501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1978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382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1981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382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1982</v>
      </c>
      <c r="D132" s="160"/>
      <c r="E132" s="161">
        <v>80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382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5"/>
      <c r="D133" s="246"/>
      <c r="E133" s="246"/>
      <c r="F133" s="246"/>
      <c r="G133" s="246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329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26</v>
      </c>
      <c r="B134" s="174" t="s">
        <v>1422</v>
      </c>
      <c r="C134" s="184" t="s">
        <v>1467</v>
      </c>
      <c r="D134" s="175" t="s">
        <v>476</v>
      </c>
      <c r="E134" s="176">
        <v>50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344</v>
      </c>
      <c r="T134" s="179" t="s">
        <v>324</v>
      </c>
      <c r="U134" s="158">
        <v>0</v>
      </c>
      <c r="V134" s="158">
        <f>ROUND(E134*U134,2)</f>
        <v>0</v>
      </c>
      <c r="W134" s="158"/>
      <c r="X134" s="158" t="s">
        <v>387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501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1978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382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1419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382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574</v>
      </c>
      <c r="D137" s="160"/>
      <c r="E137" s="161">
        <v>50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5"/>
      <c r="D138" s="246"/>
      <c r="E138" s="246"/>
      <c r="F138" s="246"/>
      <c r="G138" s="24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329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27</v>
      </c>
      <c r="B139" s="174" t="s">
        <v>1424</v>
      </c>
      <c r="C139" s="184" t="s">
        <v>1470</v>
      </c>
      <c r="D139" s="175" t="s">
        <v>1471</v>
      </c>
      <c r="E139" s="176">
        <v>5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/>
      <c r="S139" s="178" t="s">
        <v>344</v>
      </c>
      <c r="T139" s="179" t="s">
        <v>324</v>
      </c>
      <c r="U139" s="158">
        <v>0</v>
      </c>
      <c r="V139" s="158">
        <f>ROUND(E139*U139,2)</f>
        <v>0</v>
      </c>
      <c r="W139" s="158"/>
      <c r="X139" s="158" t="s">
        <v>387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501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1389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382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265</v>
      </c>
      <c r="D141" s="160"/>
      <c r="E141" s="161">
        <v>5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5"/>
      <c r="D142" s="246"/>
      <c r="E142" s="246"/>
      <c r="F142" s="246"/>
      <c r="G142" s="246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329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28</v>
      </c>
      <c r="B143" s="174" t="s">
        <v>1428</v>
      </c>
      <c r="C143" s="184" t="s">
        <v>1473</v>
      </c>
      <c r="D143" s="175" t="s">
        <v>590</v>
      </c>
      <c r="E143" s="176">
        <v>1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8"/>
      <c r="S143" s="178" t="s">
        <v>344</v>
      </c>
      <c r="T143" s="179" t="s">
        <v>324</v>
      </c>
      <c r="U143" s="158">
        <v>0</v>
      </c>
      <c r="V143" s="158">
        <f>ROUND(E143*U143,2)</f>
        <v>0</v>
      </c>
      <c r="W143" s="158"/>
      <c r="X143" s="158" t="s">
        <v>817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1038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5" t="s">
        <v>1359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382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219</v>
      </c>
      <c r="D145" s="160"/>
      <c r="E145" s="161">
        <v>1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382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5"/>
      <c r="D146" s="246"/>
      <c r="E146" s="246"/>
      <c r="F146" s="246"/>
      <c r="G146" s="246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329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3">
        <v>29</v>
      </c>
      <c r="B147" s="174" t="s">
        <v>1431</v>
      </c>
      <c r="C147" s="184" t="s">
        <v>1475</v>
      </c>
      <c r="D147" s="175" t="s">
        <v>1471</v>
      </c>
      <c r="E147" s="176">
        <v>50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/>
      <c r="S147" s="178" t="s">
        <v>344</v>
      </c>
      <c r="T147" s="179" t="s">
        <v>324</v>
      </c>
      <c r="U147" s="158">
        <v>0</v>
      </c>
      <c r="V147" s="158">
        <f>ROUND(E147*U147,2)</f>
        <v>0</v>
      </c>
      <c r="W147" s="158"/>
      <c r="X147" s="158" t="s">
        <v>387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501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5" t="s">
        <v>1419</v>
      </c>
      <c r="D148" s="160"/>
      <c r="E148" s="161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382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5" t="s">
        <v>574</v>
      </c>
      <c r="D149" s="160"/>
      <c r="E149" s="161">
        <v>50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382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5"/>
      <c r="D150" s="246"/>
      <c r="E150" s="246"/>
      <c r="F150" s="246"/>
      <c r="G150" s="246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329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3">
        <v>30</v>
      </c>
      <c r="B151" s="174" t="s">
        <v>1433</v>
      </c>
      <c r="C151" s="184" t="s">
        <v>1478</v>
      </c>
      <c r="D151" s="175" t="s">
        <v>590</v>
      </c>
      <c r="E151" s="176">
        <v>1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8"/>
      <c r="S151" s="178" t="s">
        <v>344</v>
      </c>
      <c r="T151" s="179" t="s">
        <v>324</v>
      </c>
      <c r="U151" s="158">
        <v>0</v>
      </c>
      <c r="V151" s="158">
        <f>ROUND(E151*U151,2)</f>
        <v>0</v>
      </c>
      <c r="W151" s="158"/>
      <c r="X151" s="158" t="s">
        <v>817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1038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1359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382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219</v>
      </c>
      <c r="D153" s="160"/>
      <c r="E153" s="161">
        <v>1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382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5"/>
      <c r="D154" s="246"/>
      <c r="E154" s="246"/>
      <c r="F154" s="246"/>
      <c r="G154" s="246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329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3">
        <v>31</v>
      </c>
      <c r="B155" s="174" t="s">
        <v>1435</v>
      </c>
      <c r="C155" s="184" t="s">
        <v>1480</v>
      </c>
      <c r="D155" s="175" t="s">
        <v>376</v>
      </c>
      <c r="E155" s="176">
        <v>30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8"/>
      <c r="S155" s="178" t="s">
        <v>344</v>
      </c>
      <c r="T155" s="179" t="s">
        <v>324</v>
      </c>
      <c r="U155" s="158">
        <v>0</v>
      </c>
      <c r="V155" s="158">
        <f>ROUND(E155*U155,2)</f>
        <v>0</v>
      </c>
      <c r="W155" s="158"/>
      <c r="X155" s="158" t="s">
        <v>387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501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1440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382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243</v>
      </c>
      <c r="D157" s="160"/>
      <c r="E157" s="161">
        <v>30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5"/>
      <c r="D158" s="246"/>
      <c r="E158" s="246"/>
      <c r="F158" s="246"/>
      <c r="G158" s="246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329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32</v>
      </c>
      <c r="B159" s="174" t="s">
        <v>1437</v>
      </c>
      <c r="C159" s="184" t="s">
        <v>1482</v>
      </c>
      <c r="D159" s="175" t="s">
        <v>590</v>
      </c>
      <c r="E159" s="176">
        <v>1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344</v>
      </c>
      <c r="T159" s="179" t="s">
        <v>324</v>
      </c>
      <c r="U159" s="158">
        <v>0</v>
      </c>
      <c r="V159" s="158">
        <f>ROUND(E159*U159,2)</f>
        <v>0</v>
      </c>
      <c r="W159" s="158"/>
      <c r="X159" s="158" t="s">
        <v>1983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1984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45" outlineLevel="1" x14ac:dyDescent="0.2">
      <c r="A160" s="154"/>
      <c r="B160" s="155"/>
      <c r="C160" s="185" t="s">
        <v>1483</v>
      </c>
      <c r="D160" s="160"/>
      <c r="E160" s="161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382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1359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382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219</v>
      </c>
      <c r="D162" s="160"/>
      <c r="E162" s="161">
        <v>1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382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5"/>
      <c r="D163" s="246"/>
      <c r="E163" s="246"/>
      <c r="F163" s="246"/>
      <c r="G163" s="246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329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33</v>
      </c>
      <c r="B164" s="174" t="s">
        <v>1441</v>
      </c>
      <c r="C164" s="184" t="s">
        <v>1485</v>
      </c>
      <c r="D164" s="175" t="s">
        <v>1471</v>
      </c>
      <c r="E164" s="176">
        <v>5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8"/>
      <c r="S164" s="178" t="s">
        <v>344</v>
      </c>
      <c r="T164" s="179" t="s">
        <v>324</v>
      </c>
      <c r="U164" s="158">
        <v>0</v>
      </c>
      <c r="V164" s="158">
        <f>ROUND(E164*U164,2)</f>
        <v>0</v>
      </c>
      <c r="W164" s="158"/>
      <c r="X164" s="158" t="s">
        <v>387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501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5" t="s">
        <v>1389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382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265</v>
      </c>
      <c r="D166" s="160"/>
      <c r="E166" s="161">
        <v>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382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45"/>
      <c r="D167" s="246"/>
      <c r="E167" s="246"/>
      <c r="F167" s="246"/>
      <c r="G167" s="246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329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34</v>
      </c>
      <c r="B168" s="174" t="s">
        <v>1444</v>
      </c>
      <c r="C168" s="184" t="s">
        <v>1487</v>
      </c>
      <c r="D168" s="175" t="s">
        <v>590</v>
      </c>
      <c r="E168" s="176">
        <v>1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8"/>
      <c r="S168" s="178" t="s">
        <v>344</v>
      </c>
      <c r="T168" s="179" t="s">
        <v>324</v>
      </c>
      <c r="U168" s="158">
        <v>0</v>
      </c>
      <c r="V168" s="158">
        <f>ROUND(E168*U168,2)</f>
        <v>0</v>
      </c>
      <c r="W168" s="158"/>
      <c r="X168" s="158" t="s">
        <v>817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1038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5" t="s">
        <v>1359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382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219</v>
      </c>
      <c r="D170" s="160"/>
      <c r="E170" s="161">
        <v>1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382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45"/>
      <c r="D171" s="246"/>
      <c r="E171" s="246"/>
      <c r="F171" s="246"/>
      <c r="G171" s="246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329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3">
        <v>35</v>
      </c>
      <c r="B172" s="174" t="s">
        <v>1448</v>
      </c>
      <c r="C172" s="184" t="s">
        <v>1489</v>
      </c>
      <c r="D172" s="175" t="s">
        <v>1471</v>
      </c>
      <c r="E172" s="176">
        <v>5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6">
        <v>0</v>
      </c>
      <c r="O172" s="176">
        <f>ROUND(E172*N172,2)</f>
        <v>0</v>
      </c>
      <c r="P172" s="176">
        <v>0</v>
      </c>
      <c r="Q172" s="176">
        <f>ROUND(E172*P172,2)</f>
        <v>0</v>
      </c>
      <c r="R172" s="178"/>
      <c r="S172" s="178" t="s">
        <v>344</v>
      </c>
      <c r="T172" s="179" t="s">
        <v>324</v>
      </c>
      <c r="U172" s="158">
        <v>0</v>
      </c>
      <c r="V172" s="158">
        <f>ROUND(E172*U172,2)</f>
        <v>0</v>
      </c>
      <c r="W172" s="158"/>
      <c r="X172" s="158" t="s">
        <v>387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501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1389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382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5" t="s">
        <v>265</v>
      </c>
      <c r="D174" s="160"/>
      <c r="E174" s="161">
        <v>5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382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5"/>
      <c r="D175" s="246"/>
      <c r="E175" s="246"/>
      <c r="F175" s="246"/>
      <c r="G175" s="246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329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3">
        <v>36</v>
      </c>
      <c r="B176" s="174" t="s">
        <v>1452</v>
      </c>
      <c r="C176" s="184" t="s">
        <v>1491</v>
      </c>
      <c r="D176" s="175" t="s">
        <v>1471</v>
      </c>
      <c r="E176" s="176">
        <v>20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/>
      <c r="S176" s="178" t="s">
        <v>344</v>
      </c>
      <c r="T176" s="179" t="s">
        <v>324</v>
      </c>
      <c r="U176" s="158">
        <v>0</v>
      </c>
      <c r="V176" s="158">
        <f>ROUND(E176*U176,2)</f>
        <v>0</v>
      </c>
      <c r="W176" s="158"/>
      <c r="X176" s="158" t="s">
        <v>387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501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1492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382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234</v>
      </c>
      <c r="D178" s="160"/>
      <c r="E178" s="161">
        <v>20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382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45"/>
      <c r="D179" s="246"/>
      <c r="E179" s="246"/>
      <c r="F179" s="246"/>
      <c r="G179" s="246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329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x14ac:dyDescent="0.2">
      <c r="A180" s="3"/>
      <c r="B180" s="4"/>
      <c r="C180" s="186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v>15</v>
      </c>
      <c r="AF180">
        <v>21</v>
      </c>
      <c r="AG180" t="s">
        <v>305</v>
      </c>
    </row>
    <row r="181" spans="1:60" x14ac:dyDescent="0.2">
      <c r="A181" s="150"/>
      <c r="B181" s="151" t="s">
        <v>29</v>
      </c>
      <c r="C181" s="187"/>
      <c r="D181" s="152"/>
      <c r="E181" s="153"/>
      <c r="F181" s="153"/>
      <c r="G181" s="182">
        <f>G8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AE181">
        <f>SUMIF(L7:L179,AE180,G7:G179)</f>
        <v>0</v>
      </c>
      <c r="AF181">
        <f>SUMIF(L7:L179,AF180,G7:G179)</f>
        <v>0</v>
      </c>
      <c r="AG181" t="s">
        <v>384</v>
      </c>
    </row>
    <row r="182" spans="1:60" x14ac:dyDescent="0.2">
      <c r="C182" s="188"/>
      <c r="D182" s="10"/>
      <c r="AG182" t="s">
        <v>385</v>
      </c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0">
    <mergeCell ref="C18:G18"/>
    <mergeCell ref="A1:G1"/>
    <mergeCell ref="C2:G2"/>
    <mergeCell ref="C3:G3"/>
    <mergeCell ref="C4:G4"/>
    <mergeCell ref="C13:G13"/>
    <mergeCell ref="C78:G78"/>
    <mergeCell ref="C23:G23"/>
    <mergeCell ref="C28:G28"/>
    <mergeCell ref="C33:G33"/>
    <mergeCell ref="C38:G38"/>
    <mergeCell ref="C43:G43"/>
    <mergeCell ref="C48:G48"/>
    <mergeCell ref="C53:G53"/>
    <mergeCell ref="C58:G58"/>
    <mergeCell ref="C63:G63"/>
    <mergeCell ref="C68:G68"/>
    <mergeCell ref="C73:G73"/>
    <mergeCell ref="C138:G138"/>
    <mergeCell ref="C83:G83"/>
    <mergeCell ref="C88:G88"/>
    <mergeCell ref="C93:G93"/>
    <mergeCell ref="C98:G98"/>
    <mergeCell ref="C103:G103"/>
    <mergeCell ref="C108:G108"/>
    <mergeCell ref="C113:G113"/>
    <mergeCell ref="C118:G118"/>
    <mergeCell ref="C123:G123"/>
    <mergeCell ref="C128:G128"/>
    <mergeCell ref="C133:G133"/>
    <mergeCell ref="C167:G167"/>
    <mergeCell ref="C171:G171"/>
    <mergeCell ref="C175:G175"/>
    <mergeCell ref="C179:G179"/>
    <mergeCell ref="C142:G142"/>
    <mergeCell ref="C146:G146"/>
    <mergeCell ref="C150:G150"/>
    <mergeCell ref="C154:G154"/>
    <mergeCell ref="C158:G158"/>
    <mergeCell ref="C163:G16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65</v>
      </c>
      <c r="C3" s="254" t="s">
        <v>66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75</v>
      </c>
      <c r="C4" s="257" t="s">
        <v>76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219</v>
      </c>
      <c r="C8" s="183" t="s">
        <v>221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232</v>
      </c>
      <c r="C9" s="184" t="s">
        <v>1495</v>
      </c>
      <c r="D9" s="175" t="s">
        <v>590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143</v>
      </c>
      <c r="C11" s="184" t="s">
        <v>1496</v>
      </c>
      <c r="D11" s="175" t="s">
        <v>590</v>
      </c>
      <c r="E11" s="176">
        <v>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252</v>
      </c>
      <c r="C13" s="184" t="s">
        <v>1497</v>
      </c>
      <c r="D13" s="175" t="s">
        <v>590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387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265</v>
      </c>
      <c r="C15" s="184" t="s">
        <v>1498</v>
      </c>
      <c r="D15" s="175" t="s">
        <v>476</v>
      </c>
      <c r="E15" s="176">
        <v>481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501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271</v>
      </c>
      <c r="C17" s="184" t="s">
        <v>1985</v>
      </c>
      <c r="D17" s="175" t="s">
        <v>590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387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501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3" t="s">
        <v>318</v>
      </c>
      <c r="B19" s="164" t="s">
        <v>229</v>
      </c>
      <c r="C19" s="183" t="s">
        <v>225</v>
      </c>
      <c r="D19" s="165"/>
      <c r="E19" s="166"/>
      <c r="F19" s="167"/>
      <c r="G19" s="167">
        <f>SUMIF(AG20:AG37,"&lt;&gt;NOR",G20:G37)</f>
        <v>0</v>
      </c>
      <c r="H19" s="167"/>
      <c r="I19" s="167">
        <f>SUM(I20:I37)</f>
        <v>0</v>
      </c>
      <c r="J19" s="167"/>
      <c r="K19" s="167">
        <f>SUM(K20:K37)</f>
        <v>0</v>
      </c>
      <c r="L19" s="167"/>
      <c r="M19" s="167">
        <f>SUM(M20:M37)</f>
        <v>0</v>
      </c>
      <c r="N19" s="166"/>
      <c r="O19" s="166">
        <f>SUM(O20:O37)</f>
        <v>0</v>
      </c>
      <c r="P19" s="166"/>
      <c r="Q19" s="166">
        <f>SUM(Q20:Q37)</f>
        <v>0</v>
      </c>
      <c r="R19" s="167"/>
      <c r="S19" s="167"/>
      <c r="T19" s="168"/>
      <c r="U19" s="162"/>
      <c r="V19" s="162">
        <f>SUM(V20:V37)</f>
        <v>0</v>
      </c>
      <c r="W19" s="162"/>
      <c r="X19" s="162"/>
      <c r="AG19" t="s">
        <v>319</v>
      </c>
    </row>
    <row r="20" spans="1:60" outlineLevel="1" x14ac:dyDescent="0.2">
      <c r="A20" s="173">
        <v>6</v>
      </c>
      <c r="B20" s="174" t="s">
        <v>234</v>
      </c>
      <c r="C20" s="184" t="s">
        <v>1506</v>
      </c>
      <c r="D20" s="175" t="s">
        <v>476</v>
      </c>
      <c r="E20" s="176">
        <v>20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344</v>
      </c>
      <c r="T20" s="179" t="s">
        <v>324</v>
      </c>
      <c r="U20" s="158">
        <v>0</v>
      </c>
      <c r="V20" s="158">
        <f>ROUND(E20*U20,2)</f>
        <v>0</v>
      </c>
      <c r="W20" s="158"/>
      <c r="X20" s="158" t="s">
        <v>387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501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7</v>
      </c>
      <c r="B22" s="174" t="s">
        <v>141</v>
      </c>
      <c r="C22" s="184" t="s">
        <v>1509</v>
      </c>
      <c r="D22" s="175" t="s">
        <v>476</v>
      </c>
      <c r="E22" s="176">
        <v>6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344</v>
      </c>
      <c r="T22" s="179" t="s">
        <v>324</v>
      </c>
      <c r="U22" s="158">
        <v>0</v>
      </c>
      <c r="V22" s="158">
        <f>ROUND(E22*U22,2)</f>
        <v>0</v>
      </c>
      <c r="W22" s="158"/>
      <c r="X22" s="158" t="s">
        <v>387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501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8</v>
      </c>
      <c r="B24" s="174" t="s">
        <v>1427</v>
      </c>
      <c r="C24" s="184" t="s">
        <v>1511</v>
      </c>
      <c r="D24" s="175" t="s">
        <v>590</v>
      </c>
      <c r="E24" s="176">
        <v>10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501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/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329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9</v>
      </c>
      <c r="B26" s="174" t="s">
        <v>1503</v>
      </c>
      <c r="C26" s="184" t="s">
        <v>1512</v>
      </c>
      <c r="D26" s="175" t="s">
        <v>590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344</v>
      </c>
      <c r="T26" s="179" t="s">
        <v>324</v>
      </c>
      <c r="U26" s="158">
        <v>0</v>
      </c>
      <c r="V26" s="158">
        <f>ROUND(E26*U26,2)</f>
        <v>0</v>
      </c>
      <c r="W26" s="158"/>
      <c r="X26" s="158" t="s">
        <v>387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501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10</v>
      </c>
      <c r="B28" s="174" t="s">
        <v>236</v>
      </c>
      <c r="C28" s="184" t="s">
        <v>1516</v>
      </c>
      <c r="D28" s="175" t="s">
        <v>590</v>
      </c>
      <c r="E28" s="176">
        <v>8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344</v>
      </c>
      <c r="T28" s="179" t="s">
        <v>324</v>
      </c>
      <c r="U28" s="158">
        <v>0</v>
      </c>
      <c r="V28" s="158">
        <f>ROUND(E28*U28,2)</f>
        <v>0</v>
      </c>
      <c r="W28" s="158"/>
      <c r="X28" s="158" t="s">
        <v>387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501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11</v>
      </c>
      <c r="B30" s="174" t="s">
        <v>1455</v>
      </c>
      <c r="C30" s="184" t="s">
        <v>1517</v>
      </c>
      <c r="D30" s="175" t="s">
        <v>590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387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501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12</v>
      </c>
      <c r="B32" s="174" t="s">
        <v>238</v>
      </c>
      <c r="C32" s="184" t="s">
        <v>1518</v>
      </c>
      <c r="D32" s="175" t="s">
        <v>590</v>
      </c>
      <c r="E32" s="176">
        <v>13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344</v>
      </c>
      <c r="T32" s="179" t="s">
        <v>324</v>
      </c>
      <c r="U32" s="158">
        <v>0</v>
      </c>
      <c r="V32" s="158">
        <f>ROUND(E32*U32,2)</f>
        <v>0</v>
      </c>
      <c r="W32" s="158"/>
      <c r="X32" s="158" t="s">
        <v>387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501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13</v>
      </c>
      <c r="B34" s="174" t="s">
        <v>1757</v>
      </c>
      <c r="C34" s="184" t="s">
        <v>1524</v>
      </c>
      <c r="D34" s="175" t="s">
        <v>590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387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14</v>
      </c>
      <c r="B36" s="174" t="s">
        <v>1505</v>
      </c>
      <c r="C36" s="184" t="s">
        <v>1525</v>
      </c>
      <c r="D36" s="175" t="s">
        <v>590</v>
      </c>
      <c r="E36" s="176">
        <v>20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501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3" t="s">
        <v>318</v>
      </c>
      <c r="B38" s="164" t="s">
        <v>244</v>
      </c>
      <c r="C38" s="183" t="s">
        <v>235</v>
      </c>
      <c r="D38" s="165"/>
      <c r="E38" s="166"/>
      <c r="F38" s="167"/>
      <c r="G38" s="167">
        <f>SUMIF(AG39:AG42,"&lt;&gt;NOR",G39:G42)</f>
        <v>0</v>
      </c>
      <c r="H38" s="167"/>
      <c r="I38" s="167">
        <f>SUM(I39:I42)</f>
        <v>0</v>
      </c>
      <c r="J38" s="167"/>
      <c r="K38" s="167">
        <f>SUM(K39:K42)</f>
        <v>0</v>
      </c>
      <c r="L38" s="167"/>
      <c r="M38" s="167">
        <f>SUM(M39:M42)</f>
        <v>0</v>
      </c>
      <c r="N38" s="166"/>
      <c r="O38" s="166">
        <f>SUM(O39:O42)</f>
        <v>0</v>
      </c>
      <c r="P38" s="166"/>
      <c r="Q38" s="166">
        <f>SUM(Q39:Q42)</f>
        <v>0</v>
      </c>
      <c r="R38" s="167"/>
      <c r="S38" s="167"/>
      <c r="T38" s="168"/>
      <c r="U38" s="162"/>
      <c r="V38" s="162">
        <f>SUM(V39:V42)</f>
        <v>0</v>
      </c>
      <c r="W38" s="162"/>
      <c r="X38" s="162"/>
      <c r="AG38" t="s">
        <v>319</v>
      </c>
    </row>
    <row r="39" spans="1:60" outlineLevel="1" x14ac:dyDescent="0.2">
      <c r="A39" s="173">
        <v>15</v>
      </c>
      <c r="B39" s="174" t="s">
        <v>1513</v>
      </c>
      <c r="C39" s="184" t="s">
        <v>1527</v>
      </c>
      <c r="D39" s="175" t="s">
        <v>590</v>
      </c>
      <c r="E39" s="176">
        <v>11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344</v>
      </c>
      <c r="T39" s="179" t="s">
        <v>324</v>
      </c>
      <c r="U39" s="158">
        <v>0</v>
      </c>
      <c r="V39" s="158">
        <f>ROUND(E39*U39,2)</f>
        <v>0</v>
      </c>
      <c r="W39" s="158"/>
      <c r="X39" s="158" t="s">
        <v>387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501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16</v>
      </c>
      <c r="B41" s="174" t="s">
        <v>1515</v>
      </c>
      <c r="C41" s="184" t="s">
        <v>1529</v>
      </c>
      <c r="D41" s="175" t="s">
        <v>590</v>
      </c>
      <c r="E41" s="176">
        <v>11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501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3" t="s">
        <v>318</v>
      </c>
      <c r="B43" s="164" t="s">
        <v>245</v>
      </c>
      <c r="C43" s="183" t="s">
        <v>247</v>
      </c>
      <c r="D43" s="165"/>
      <c r="E43" s="166"/>
      <c r="F43" s="167"/>
      <c r="G43" s="167">
        <f>SUMIF(AG44:AG49,"&lt;&gt;NOR",G44:G49)</f>
        <v>0</v>
      </c>
      <c r="H43" s="167"/>
      <c r="I43" s="167">
        <f>SUM(I44:I49)</f>
        <v>0</v>
      </c>
      <c r="J43" s="167"/>
      <c r="K43" s="167">
        <f>SUM(K44:K49)</f>
        <v>0</v>
      </c>
      <c r="L43" s="167"/>
      <c r="M43" s="167">
        <f>SUM(M44:M49)</f>
        <v>0</v>
      </c>
      <c r="N43" s="166"/>
      <c r="O43" s="166">
        <f>SUM(O44:O49)</f>
        <v>0</v>
      </c>
      <c r="P43" s="166"/>
      <c r="Q43" s="166">
        <f>SUM(Q44:Q49)</f>
        <v>0</v>
      </c>
      <c r="R43" s="167"/>
      <c r="S43" s="167"/>
      <c r="T43" s="168"/>
      <c r="U43" s="162"/>
      <c r="V43" s="162">
        <f>SUM(V44:V49)</f>
        <v>0</v>
      </c>
      <c r="W43" s="162"/>
      <c r="X43" s="162"/>
      <c r="AG43" t="s">
        <v>319</v>
      </c>
    </row>
    <row r="44" spans="1:60" outlineLevel="1" x14ac:dyDescent="0.2">
      <c r="A44" s="173">
        <v>17</v>
      </c>
      <c r="B44" s="174" t="s">
        <v>248</v>
      </c>
      <c r="C44" s="184" t="s">
        <v>1530</v>
      </c>
      <c r="D44" s="175" t="s">
        <v>590</v>
      </c>
      <c r="E44" s="176">
        <v>18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344</v>
      </c>
      <c r="T44" s="179" t="s">
        <v>324</v>
      </c>
      <c r="U44" s="158">
        <v>0</v>
      </c>
      <c r="V44" s="158">
        <f>ROUND(E44*U44,2)</f>
        <v>0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501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18</v>
      </c>
      <c r="B46" s="174" t="s">
        <v>249</v>
      </c>
      <c r="C46" s="184" t="s">
        <v>1532</v>
      </c>
      <c r="D46" s="175" t="s">
        <v>590</v>
      </c>
      <c r="E46" s="176">
        <v>9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344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387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501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329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19</v>
      </c>
      <c r="B48" s="174" t="s">
        <v>1520</v>
      </c>
      <c r="C48" s="184" t="s">
        <v>1533</v>
      </c>
      <c r="D48" s="175" t="s">
        <v>376</v>
      </c>
      <c r="E48" s="176">
        <v>6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344</v>
      </c>
      <c r="T48" s="179" t="s">
        <v>324</v>
      </c>
      <c r="U48" s="158">
        <v>0</v>
      </c>
      <c r="V48" s="158">
        <f>ROUND(E48*U48,2)</f>
        <v>0</v>
      </c>
      <c r="W48" s="158"/>
      <c r="X48" s="158" t="s">
        <v>387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501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3" t="s">
        <v>318</v>
      </c>
      <c r="B50" s="164" t="s">
        <v>250</v>
      </c>
      <c r="C50" s="183" t="s">
        <v>251</v>
      </c>
      <c r="D50" s="165"/>
      <c r="E50" s="166"/>
      <c r="F50" s="167"/>
      <c r="G50" s="167">
        <f>SUMIF(AG51:AG52,"&lt;&gt;NOR",G51:G52)</f>
        <v>0</v>
      </c>
      <c r="H50" s="167"/>
      <c r="I50" s="167">
        <f>SUM(I51:I52)</f>
        <v>0</v>
      </c>
      <c r="J50" s="167"/>
      <c r="K50" s="167">
        <f>SUM(K51:K52)</f>
        <v>0</v>
      </c>
      <c r="L50" s="167"/>
      <c r="M50" s="167">
        <f>SUM(M51:M52)</f>
        <v>0</v>
      </c>
      <c r="N50" s="166"/>
      <c r="O50" s="166">
        <f>SUM(O51:O52)</f>
        <v>0</v>
      </c>
      <c r="P50" s="166"/>
      <c r="Q50" s="166">
        <f>SUM(Q51:Q52)</f>
        <v>0</v>
      </c>
      <c r="R50" s="167"/>
      <c r="S50" s="167"/>
      <c r="T50" s="168"/>
      <c r="U50" s="162"/>
      <c r="V50" s="162">
        <f>SUM(V51:V52)</f>
        <v>0</v>
      </c>
      <c r="W50" s="162"/>
      <c r="X50" s="162"/>
      <c r="AG50" t="s">
        <v>319</v>
      </c>
    </row>
    <row r="51" spans="1:60" outlineLevel="1" x14ac:dyDescent="0.2">
      <c r="A51" s="173">
        <v>20</v>
      </c>
      <c r="B51" s="174" t="s">
        <v>257</v>
      </c>
      <c r="C51" s="184" t="s">
        <v>1535</v>
      </c>
      <c r="D51" s="175" t="s">
        <v>376</v>
      </c>
      <c r="E51" s="176">
        <v>2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344</v>
      </c>
      <c r="T51" s="179" t="s">
        <v>324</v>
      </c>
      <c r="U51" s="158">
        <v>0</v>
      </c>
      <c r="V51" s="158">
        <f>ROUND(E51*U51,2)</f>
        <v>0</v>
      </c>
      <c r="W51" s="158"/>
      <c r="X51" s="158" t="s">
        <v>387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501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3" t="s">
        <v>318</v>
      </c>
      <c r="B53" s="164" t="s">
        <v>258</v>
      </c>
      <c r="C53" s="183" t="s">
        <v>259</v>
      </c>
      <c r="D53" s="165"/>
      <c r="E53" s="166"/>
      <c r="F53" s="167"/>
      <c r="G53" s="167">
        <f>SUMIF(AG54:AG59,"&lt;&gt;NOR",G54:G59)</f>
        <v>0</v>
      </c>
      <c r="H53" s="167"/>
      <c r="I53" s="167">
        <f>SUM(I54:I59)</f>
        <v>0</v>
      </c>
      <c r="J53" s="167"/>
      <c r="K53" s="167">
        <f>SUM(K54:K59)</f>
        <v>0</v>
      </c>
      <c r="L53" s="167"/>
      <c r="M53" s="167">
        <f>SUM(M54:M59)</f>
        <v>0</v>
      </c>
      <c r="N53" s="166"/>
      <c r="O53" s="166">
        <f>SUM(O54:O59)</f>
        <v>0</v>
      </c>
      <c r="P53" s="166"/>
      <c r="Q53" s="166">
        <f>SUM(Q54:Q59)</f>
        <v>0</v>
      </c>
      <c r="R53" s="167"/>
      <c r="S53" s="167"/>
      <c r="T53" s="168"/>
      <c r="U53" s="162"/>
      <c r="V53" s="162">
        <f>SUM(V54:V59)</f>
        <v>0</v>
      </c>
      <c r="W53" s="162"/>
      <c r="X53" s="162"/>
      <c r="AG53" t="s">
        <v>319</v>
      </c>
    </row>
    <row r="54" spans="1:60" outlineLevel="1" x14ac:dyDescent="0.2">
      <c r="A54" s="173">
        <v>21</v>
      </c>
      <c r="B54" s="174" t="s">
        <v>260</v>
      </c>
      <c r="C54" s="184" t="s">
        <v>1537</v>
      </c>
      <c r="D54" s="175" t="s">
        <v>1538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501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22</v>
      </c>
      <c r="B56" s="174" t="s">
        <v>1768</v>
      </c>
      <c r="C56" s="184" t="s">
        <v>1540</v>
      </c>
      <c r="D56" s="175" t="s">
        <v>1538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344</v>
      </c>
      <c r="T56" s="179" t="s">
        <v>324</v>
      </c>
      <c r="U56" s="158">
        <v>0</v>
      </c>
      <c r="V56" s="158">
        <f>ROUND(E56*U56,2)</f>
        <v>0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501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329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23</v>
      </c>
      <c r="B58" s="174" t="s">
        <v>261</v>
      </c>
      <c r="C58" s="184" t="s">
        <v>1535</v>
      </c>
      <c r="D58" s="175" t="s">
        <v>376</v>
      </c>
      <c r="E58" s="176">
        <v>3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344</v>
      </c>
      <c r="T58" s="179" t="s">
        <v>324</v>
      </c>
      <c r="U58" s="158">
        <v>0</v>
      </c>
      <c r="V58" s="158">
        <f>ROUND(E58*U58,2)</f>
        <v>0</v>
      </c>
      <c r="W58" s="158"/>
      <c r="X58" s="158" t="s">
        <v>387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501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3" t="s">
        <v>318</v>
      </c>
      <c r="B60" s="164" t="s">
        <v>262</v>
      </c>
      <c r="C60" s="183" t="s">
        <v>246</v>
      </c>
      <c r="D60" s="165"/>
      <c r="E60" s="166"/>
      <c r="F60" s="167"/>
      <c r="G60" s="167">
        <f>SUMIF(AG61:AG72,"&lt;&gt;NOR",G61:G72)</f>
        <v>0</v>
      </c>
      <c r="H60" s="167"/>
      <c r="I60" s="167">
        <f>SUM(I61:I72)</f>
        <v>0</v>
      </c>
      <c r="J60" s="167"/>
      <c r="K60" s="167">
        <f>SUM(K61:K72)</f>
        <v>0</v>
      </c>
      <c r="L60" s="167"/>
      <c r="M60" s="167">
        <f>SUM(M61:M72)</f>
        <v>0</v>
      </c>
      <c r="N60" s="166"/>
      <c r="O60" s="166">
        <f>SUM(O61:O72)</f>
        <v>0</v>
      </c>
      <c r="P60" s="166"/>
      <c r="Q60" s="166">
        <f>SUM(Q61:Q72)</f>
        <v>0</v>
      </c>
      <c r="R60" s="167"/>
      <c r="S60" s="167"/>
      <c r="T60" s="168"/>
      <c r="U60" s="162"/>
      <c r="V60" s="162">
        <f>SUM(V61:V72)</f>
        <v>0</v>
      </c>
      <c r="W60" s="162"/>
      <c r="X60" s="162"/>
      <c r="AG60" t="s">
        <v>319</v>
      </c>
    </row>
    <row r="61" spans="1:60" outlineLevel="1" x14ac:dyDescent="0.2">
      <c r="A61" s="173">
        <v>24</v>
      </c>
      <c r="B61" s="174" t="s">
        <v>1526</v>
      </c>
      <c r="C61" s="184" t="s">
        <v>1543</v>
      </c>
      <c r="D61" s="175" t="s">
        <v>476</v>
      </c>
      <c r="E61" s="176">
        <v>20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501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25</v>
      </c>
      <c r="B63" s="174" t="s">
        <v>1528</v>
      </c>
      <c r="C63" s="184" t="s">
        <v>1545</v>
      </c>
      <c r="D63" s="175" t="s">
        <v>590</v>
      </c>
      <c r="E63" s="176">
        <v>250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344</v>
      </c>
      <c r="T63" s="179" t="s">
        <v>324</v>
      </c>
      <c r="U63" s="158">
        <v>0</v>
      </c>
      <c r="V63" s="158">
        <f>ROUND(E63*U63,2)</f>
        <v>0</v>
      </c>
      <c r="W63" s="158"/>
      <c r="X63" s="158" t="s">
        <v>387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501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26</v>
      </c>
      <c r="B65" s="174" t="s">
        <v>264</v>
      </c>
      <c r="C65" s="184" t="s">
        <v>1546</v>
      </c>
      <c r="D65" s="175" t="s">
        <v>476</v>
      </c>
      <c r="E65" s="176">
        <v>60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344</v>
      </c>
      <c r="T65" s="179" t="s">
        <v>324</v>
      </c>
      <c r="U65" s="158">
        <v>0</v>
      </c>
      <c r="V65" s="158">
        <f>ROUND(E65*U65,2)</f>
        <v>0</v>
      </c>
      <c r="W65" s="158"/>
      <c r="X65" s="158" t="s">
        <v>387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501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329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27</v>
      </c>
      <c r="B67" s="174" t="s">
        <v>574</v>
      </c>
      <c r="C67" s="184" t="s">
        <v>1548</v>
      </c>
      <c r="D67" s="175" t="s">
        <v>590</v>
      </c>
      <c r="E67" s="176">
        <v>1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344</v>
      </c>
      <c r="T67" s="179" t="s">
        <v>324</v>
      </c>
      <c r="U67" s="158">
        <v>0</v>
      </c>
      <c r="V67" s="158">
        <f>ROUND(E67*U67,2)</f>
        <v>0</v>
      </c>
      <c r="W67" s="158"/>
      <c r="X67" s="158" t="s">
        <v>387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501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28</v>
      </c>
      <c r="B69" s="174" t="s">
        <v>1531</v>
      </c>
      <c r="C69" s="184" t="s">
        <v>1550</v>
      </c>
      <c r="D69" s="175" t="s">
        <v>590</v>
      </c>
      <c r="E69" s="176">
        <v>1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344</v>
      </c>
      <c r="T69" s="179" t="s">
        <v>324</v>
      </c>
      <c r="U69" s="158">
        <v>0</v>
      </c>
      <c r="V69" s="158">
        <f>ROUND(E69*U69,2)</f>
        <v>0</v>
      </c>
      <c r="W69" s="158"/>
      <c r="X69" s="158" t="s">
        <v>387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501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329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29</v>
      </c>
      <c r="B71" s="174" t="s">
        <v>268</v>
      </c>
      <c r="C71" s="184" t="s">
        <v>1552</v>
      </c>
      <c r="D71" s="175" t="s">
        <v>590</v>
      </c>
      <c r="E71" s="176">
        <v>1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344</v>
      </c>
      <c r="T71" s="179" t="s">
        <v>324</v>
      </c>
      <c r="U71" s="158">
        <v>0</v>
      </c>
      <c r="V71" s="158">
        <f>ROUND(E71*U71,2)</f>
        <v>0</v>
      </c>
      <c r="W71" s="158"/>
      <c r="X71" s="158" t="s">
        <v>387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501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3" t="s">
        <v>318</v>
      </c>
      <c r="B73" s="164" t="s">
        <v>274</v>
      </c>
      <c r="C73" s="183" t="s">
        <v>272</v>
      </c>
      <c r="D73" s="165"/>
      <c r="E73" s="166"/>
      <c r="F73" s="167"/>
      <c r="G73" s="167">
        <f>SUMIF(AG74:AG75,"&lt;&gt;NOR",G74:G75)</f>
        <v>0</v>
      </c>
      <c r="H73" s="167"/>
      <c r="I73" s="167">
        <f>SUM(I74:I75)</f>
        <v>0</v>
      </c>
      <c r="J73" s="167"/>
      <c r="K73" s="167">
        <f>SUM(K74:K75)</f>
        <v>0</v>
      </c>
      <c r="L73" s="167"/>
      <c r="M73" s="167">
        <f>SUM(M74:M75)</f>
        <v>0</v>
      </c>
      <c r="N73" s="166"/>
      <c r="O73" s="166">
        <f>SUM(O74:O75)</f>
        <v>0</v>
      </c>
      <c r="P73" s="166"/>
      <c r="Q73" s="166">
        <f>SUM(Q74:Q75)</f>
        <v>0</v>
      </c>
      <c r="R73" s="167"/>
      <c r="S73" s="167"/>
      <c r="T73" s="168"/>
      <c r="U73" s="162"/>
      <c r="V73" s="162">
        <f>SUM(V74:V75)</f>
        <v>0</v>
      </c>
      <c r="W73" s="162"/>
      <c r="X73" s="162"/>
      <c r="AG73" t="s">
        <v>319</v>
      </c>
    </row>
    <row r="74" spans="1:60" ht="22.5" outlineLevel="1" x14ac:dyDescent="0.2">
      <c r="A74" s="173">
        <v>30</v>
      </c>
      <c r="B74" s="174" t="s">
        <v>275</v>
      </c>
      <c r="C74" s="184" t="s">
        <v>1986</v>
      </c>
      <c r="D74" s="175" t="s">
        <v>590</v>
      </c>
      <c r="E74" s="176">
        <v>1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344</v>
      </c>
      <c r="T74" s="179" t="s">
        <v>324</v>
      </c>
      <c r="U74" s="158">
        <v>0</v>
      </c>
      <c r="V74" s="158">
        <f>ROUND(E74*U74,2)</f>
        <v>0</v>
      </c>
      <c r="W74" s="158"/>
      <c r="X74" s="158" t="s">
        <v>387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547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329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3" t="s">
        <v>318</v>
      </c>
      <c r="B76" s="164" t="s">
        <v>277</v>
      </c>
      <c r="C76" s="183" t="s">
        <v>276</v>
      </c>
      <c r="D76" s="165"/>
      <c r="E76" s="166"/>
      <c r="F76" s="167"/>
      <c r="G76" s="167">
        <f>SUMIF(AG77:AG88,"&lt;&gt;NOR",G77:G88)</f>
        <v>0</v>
      </c>
      <c r="H76" s="167"/>
      <c r="I76" s="167">
        <f>SUM(I77:I88)</f>
        <v>0</v>
      </c>
      <c r="J76" s="167"/>
      <c r="K76" s="167">
        <f>SUM(K77:K88)</f>
        <v>0</v>
      </c>
      <c r="L76" s="167"/>
      <c r="M76" s="167">
        <f>SUM(M77:M88)</f>
        <v>0</v>
      </c>
      <c r="N76" s="166"/>
      <c r="O76" s="166">
        <f>SUM(O77:O88)</f>
        <v>0</v>
      </c>
      <c r="P76" s="166"/>
      <c r="Q76" s="166">
        <f>SUM(Q77:Q88)</f>
        <v>0</v>
      </c>
      <c r="R76" s="167"/>
      <c r="S76" s="167"/>
      <c r="T76" s="168"/>
      <c r="U76" s="162"/>
      <c r="V76" s="162">
        <f>SUM(V77:V88)</f>
        <v>0</v>
      </c>
      <c r="W76" s="162"/>
      <c r="X76" s="162"/>
      <c r="AG76" t="s">
        <v>319</v>
      </c>
    </row>
    <row r="77" spans="1:60" outlineLevel="1" x14ac:dyDescent="0.2">
      <c r="A77" s="173">
        <v>31</v>
      </c>
      <c r="B77" s="174" t="s">
        <v>624</v>
      </c>
      <c r="C77" s="184" t="s">
        <v>1555</v>
      </c>
      <c r="D77" s="175" t="s">
        <v>590</v>
      </c>
      <c r="E77" s="176">
        <v>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344</v>
      </c>
      <c r="T77" s="179" t="s">
        <v>324</v>
      </c>
      <c r="U77" s="158">
        <v>0</v>
      </c>
      <c r="V77" s="158">
        <f>ROUND(E77*U77,2)</f>
        <v>0</v>
      </c>
      <c r="W77" s="158"/>
      <c r="X77" s="158" t="s">
        <v>387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501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329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32</v>
      </c>
      <c r="B79" s="174" t="s">
        <v>222</v>
      </c>
      <c r="C79" s="184" t="s">
        <v>1557</v>
      </c>
      <c r="D79" s="175" t="s">
        <v>590</v>
      </c>
      <c r="E79" s="176">
        <v>6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344</v>
      </c>
      <c r="T79" s="179" t="s">
        <v>324</v>
      </c>
      <c r="U79" s="158">
        <v>0</v>
      </c>
      <c r="V79" s="158">
        <f>ROUND(E79*U79,2)</f>
        <v>0</v>
      </c>
      <c r="W79" s="158"/>
      <c r="X79" s="158" t="s">
        <v>387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501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329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33</v>
      </c>
      <c r="B81" s="174" t="s">
        <v>224</v>
      </c>
      <c r="C81" s="184" t="s">
        <v>1558</v>
      </c>
      <c r="D81" s="175" t="s">
        <v>590</v>
      </c>
      <c r="E81" s="176">
        <v>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344</v>
      </c>
      <c r="T81" s="179" t="s">
        <v>324</v>
      </c>
      <c r="U81" s="158">
        <v>0</v>
      </c>
      <c r="V81" s="158">
        <f>ROUND(E81*U81,2)</f>
        <v>0</v>
      </c>
      <c r="W81" s="158"/>
      <c r="X81" s="158" t="s">
        <v>387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501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329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34</v>
      </c>
      <c r="B83" s="174" t="s">
        <v>1556</v>
      </c>
      <c r="C83" s="184" t="s">
        <v>1559</v>
      </c>
      <c r="D83" s="175" t="s">
        <v>590</v>
      </c>
      <c r="E83" s="176">
        <v>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344</v>
      </c>
      <c r="T83" s="179" t="s">
        <v>324</v>
      </c>
      <c r="U83" s="158">
        <v>0</v>
      </c>
      <c r="V83" s="158">
        <f>ROUND(E83*U83,2)</f>
        <v>0</v>
      </c>
      <c r="W83" s="158"/>
      <c r="X83" s="158" t="s">
        <v>387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501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329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35</v>
      </c>
      <c r="B85" s="174" t="s">
        <v>374</v>
      </c>
      <c r="C85" s="184" t="s">
        <v>1560</v>
      </c>
      <c r="D85" s="175" t="s">
        <v>590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344</v>
      </c>
      <c r="T85" s="179" t="s">
        <v>324</v>
      </c>
      <c r="U85" s="158">
        <v>0</v>
      </c>
      <c r="V85" s="158">
        <f>ROUND(E85*U85,2)</f>
        <v>0</v>
      </c>
      <c r="W85" s="158"/>
      <c r="X85" s="158" t="s">
        <v>387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501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329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36</v>
      </c>
      <c r="B87" s="174" t="s">
        <v>1058</v>
      </c>
      <c r="C87" s="184" t="s">
        <v>1562</v>
      </c>
      <c r="D87" s="175" t="s">
        <v>590</v>
      </c>
      <c r="E87" s="176">
        <v>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344</v>
      </c>
      <c r="T87" s="179" t="s">
        <v>324</v>
      </c>
      <c r="U87" s="158">
        <v>0</v>
      </c>
      <c r="V87" s="158">
        <f>ROUND(E87*U87,2)</f>
        <v>0</v>
      </c>
      <c r="W87" s="158"/>
      <c r="X87" s="158" t="s">
        <v>387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501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329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3"/>
      <c r="B89" s="4"/>
      <c r="C89" s="18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305</v>
      </c>
    </row>
    <row r="90" spans="1:60" x14ac:dyDescent="0.2">
      <c r="A90" s="150"/>
      <c r="B90" s="151" t="s">
        <v>29</v>
      </c>
      <c r="C90" s="187"/>
      <c r="D90" s="152"/>
      <c r="E90" s="153"/>
      <c r="F90" s="153"/>
      <c r="G90" s="182">
        <f>G8+G19+G38+G43+G50+G53+G60+G73+G76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384</v>
      </c>
    </row>
    <row r="91" spans="1:60" x14ac:dyDescent="0.2">
      <c r="C91" s="188"/>
      <c r="D91" s="10"/>
      <c r="AG91" t="s">
        <v>385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0">
    <mergeCell ref="C12:G12"/>
    <mergeCell ref="A1:G1"/>
    <mergeCell ref="C2:G2"/>
    <mergeCell ref="C3:G3"/>
    <mergeCell ref="C4:G4"/>
    <mergeCell ref="C10:G10"/>
    <mergeCell ref="C37:G37"/>
    <mergeCell ref="C14:G14"/>
    <mergeCell ref="C16:G16"/>
    <mergeCell ref="C18:G18"/>
    <mergeCell ref="C21:G21"/>
    <mergeCell ref="C23:G23"/>
    <mergeCell ref="C25:G25"/>
    <mergeCell ref="C27:G27"/>
    <mergeCell ref="C29:G29"/>
    <mergeCell ref="C31:G31"/>
    <mergeCell ref="C33:G33"/>
    <mergeCell ref="C35:G35"/>
    <mergeCell ref="C66:G66"/>
    <mergeCell ref="C40:G40"/>
    <mergeCell ref="C42:G42"/>
    <mergeCell ref="C45:G45"/>
    <mergeCell ref="C47:G47"/>
    <mergeCell ref="C49:G49"/>
    <mergeCell ref="C52:G52"/>
    <mergeCell ref="C55:G55"/>
    <mergeCell ref="C57:G57"/>
    <mergeCell ref="C59:G59"/>
    <mergeCell ref="C62:G62"/>
    <mergeCell ref="C64:G64"/>
    <mergeCell ref="C82:G82"/>
    <mergeCell ref="C84:G84"/>
    <mergeCell ref="C86:G86"/>
    <mergeCell ref="C88:G88"/>
    <mergeCell ref="C68:G68"/>
    <mergeCell ref="C70:G70"/>
    <mergeCell ref="C72:G72"/>
    <mergeCell ref="C75:G75"/>
    <mergeCell ref="C78:G78"/>
    <mergeCell ref="C80:G8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65</v>
      </c>
      <c r="C3" s="254" t="s">
        <v>66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77</v>
      </c>
      <c r="C4" s="257" t="s">
        <v>78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285</v>
      </c>
      <c r="C8" s="183" t="s">
        <v>286</v>
      </c>
      <c r="D8" s="165"/>
      <c r="E8" s="166"/>
      <c r="F8" s="167"/>
      <c r="G8" s="167">
        <f>SUMIF(AG9:AG58,"&lt;&gt;NOR",G9:G58)</f>
        <v>0</v>
      </c>
      <c r="H8" s="167"/>
      <c r="I8" s="167">
        <f>SUM(I9:I58)</f>
        <v>0</v>
      </c>
      <c r="J8" s="167"/>
      <c r="K8" s="167">
        <f>SUM(K9:K58)</f>
        <v>0</v>
      </c>
      <c r="L8" s="167"/>
      <c r="M8" s="167">
        <f>SUM(M9:M58)</f>
        <v>0</v>
      </c>
      <c r="N8" s="166"/>
      <c r="O8" s="166">
        <f>SUM(O9:O58)</f>
        <v>0</v>
      </c>
      <c r="P8" s="166"/>
      <c r="Q8" s="166">
        <f>SUM(Q9:Q58)</f>
        <v>0</v>
      </c>
      <c r="R8" s="167"/>
      <c r="S8" s="167"/>
      <c r="T8" s="168"/>
      <c r="U8" s="162"/>
      <c r="V8" s="162">
        <f>SUM(V9:V58)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1564</v>
      </c>
      <c r="C9" s="184" t="s">
        <v>1565</v>
      </c>
      <c r="D9" s="175" t="s">
        <v>476</v>
      </c>
      <c r="E9" s="176">
        <v>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1987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1567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5" t="s">
        <v>271</v>
      </c>
      <c r="D12" s="160"/>
      <c r="E12" s="161">
        <v>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382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1568</v>
      </c>
      <c r="C14" s="184" t="s">
        <v>1574</v>
      </c>
      <c r="D14" s="175" t="s">
        <v>1575</v>
      </c>
      <c r="E14" s="176">
        <v>12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344</v>
      </c>
      <c r="T14" s="179" t="s">
        <v>324</v>
      </c>
      <c r="U14" s="158">
        <v>0</v>
      </c>
      <c r="V14" s="158">
        <f>ROUND(E14*U14,2)</f>
        <v>0</v>
      </c>
      <c r="W14" s="158"/>
      <c r="X14" s="158" t="s">
        <v>387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501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1988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1567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382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5" t="s">
        <v>224</v>
      </c>
      <c r="D17" s="160"/>
      <c r="E17" s="161">
        <v>12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382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5"/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73">
        <v>3</v>
      </c>
      <c r="B19" s="174" t="s">
        <v>1571</v>
      </c>
      <c r="C19" s="184" t="s">
        <v>1581</v>
      </c>
      <c r="D19" s="175" t="s">
        <v>590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387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501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1989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382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1567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382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219</v>
      </c>
      <c r="D22" s="160"/>
      <c r="E22" s="161">
        <v>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5"/>
      <c r="D23" s="246"/>
      <c r="E23" s="246"/>
      <c r="F23" s="246"/>
      <c r="G23" s="24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4</v>
      </c>
      <c r="B24" s="174" t="s">
        <v>1573</v>
      </c>
      <c r="C24" s="184" t="s">
        <v>1587</v>
      </c>
      <c r="D24" s="175" t="s">
        <v>590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501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5" t="s">
        <v>1990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382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1567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219</v>
      </c>
      <c r="D27" s="160"/>
      <c r="E27" s="161">
        <v>1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5"/>
      <c r="D28" s="246"/>
      <c r="E28" s="246"/>
      <c r="F28" s="246"/>
      <c r="G28" s="24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5</v>
      </c>
      <c r="B29" s="174" t="s">
        <v>1580</v>
      </c>
      <c r="C29" s="184" t="s">
        <v>1991</v>
      </c>
      <c r="D29" s="175" t="s">
        <v>590</v>
      </c>
      <c r="E29" s="176">
        <v>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344</v>
      </c>
      <c r="T29" s="179" t="s">
        <v>324</v>
      </c>
      <c r="U29" s="158">
        <v>0</v>
      </c>
      <c r="V29" s="158">
        <f>ROUND(E29*U29,2)</f>
        <v>0</v>
      </c>
      <c r="W29" s="158"/>
      <c r="X29" s="158" t="s">
        <v>817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1038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1990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1567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219</v>
      </c>
      <c r="D32" s="160"/>
      <c r="E32" s="161">
        <v>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382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5"/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3">
        <v>6</v>
      </c>
      <c r="B34" s="174" t="s">
        <v>1583</v>
      </c>
      <c r="C34" s="184" t="s">
        <v>1992</v>
      </c>
      <c r="D34" s="175" t="s">
        <v>590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387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5" t="s">
        <v>1990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382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1567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382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219</v>
      </c>
      <c r="D37" s="160"/>
      <c r="E37" s="161">
        <v>1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382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5"/>
      <c r="D38" s="246"/>
      <c r="E38" s="246"/>
      <c r="F38" s="246"/>
      <c r="G38" s="246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7</v>
      </c>
      <c r="B39" s="174" t="s">
        <v>1586</v>
      </c>
      <c r="C39" s="184" t="s">
        <v>1594</v>
      </c>
      <c r="D39" s="175" t="s">
        <v>476</v>
      </c>
      <c r="E39" s="176">
        <v>6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344</v>
      </c>
      <c r="T39" s="179" t="s">
        <v>324</v>
      </c>
      <c r="U39" s="158">
        <v>0</v>
      </c>
      <c r="V39" s="158">
        <f>ROUND(E39*U39,2)</f>
        <v>0</v>
      </c>
      <c r="W39" s="158"/>
      <c r="X39" s="158" t="s">
        <v>817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1038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5" t="s">
        <v>1987</v>
      </c>
      <c r="D40" s="160"/>
      <c r="E40" s="161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382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1567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382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271</v>
      </c>
      <c r="D42" s="160"/>
      <c r="E42" s="161">
        <v>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5"/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3">
        <v>8</v>
      </c>
      <c r="B44" s="174" t="s">
        <v>1589</v>
      </c>
      <c r="C44" s="184" t="s">
        <v>1597</v>
      </c>
      <c r="D44" s="175" t="s">
        <v>476</v>
      </c>
      <c r="E44" s="176">
        <v>6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344</v>
      </c>
      <c r="T44" s="179" t="s">
        <v>324</v>
      </c>
      <c r="U44" s="158">
        <v>0</v>
      </c>
      <c r="V44" s="158">
        <f>ROUND(E44*U44,2)</f>
        <v>0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501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1987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382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1567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271</v>
      </c>
      <c r="D47" s="160"/>
      <c r="E47" s="161">
        <v>6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5"/>
      <c r="D48" s="246"/>
      <c r="E48" s="246"/>
      <c r="F48" s="246"/>
      <c r="G48" s="24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9</v>
      </c>
      <c r="B49" s="174" t="s">
        <v>1591</v>
      </c>
      <c r="C49" s="184" t="s">
        <v>1599</v>
      </c>
      <c r="D49" s="175" t="s">
        <v>476</v>
      </c>
      <c r="E49" s="176">
        <v>6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817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1038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1987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382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1567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382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271</v>
      </c>
      <c r="D52" s="160"/>
      <c r="E52" s="161">
        <v>6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382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5"/>
      <c r="D53" s="246"/>
      <c r="E53" s="246"/>
      <c r="F53" s="246"/>
      <c r="G53" s="24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10</v>
      </c>
      <c r="B54" s="174" t="s">
        <v>1593</v>
      </c>
      <c r="C54" s="184" t="s">
        <v>1604</v>
      </c>
      <c r="D54" s="175" t="s">
        <v>590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817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1038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1605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382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5" t="s">
        <v>1567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382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219</v>
      </c>
      <c r="D57" s="160"/>
      <c r="E57" s="161">
        <v>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5"/>
      <c r="D58" s="246"/>
      <c r="E58" s="246"/>
      <c r="F58" s="246"/>
      <c r="G58" s="246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3" t="s">
        <v>318</v>
      </c>
      <c r="B59" s="164" t="s">
        <v>232</v>
      </c>
      <c r="C59" s="183" t="s">
        <v>233</v>
      </c>
      <c r="D59" s="165"/>
      <c r="E59" s="166"/>
      <c r="F59" s="167"/>
      <c r="G59" s="167">
        <f>SUMIF(AG60:AG64,"&lt;&gt;NOR",G60:G64)</f>
        <v>0</v>
      </c>
      <c r="H59" s="167"/>
      <c r="I59" s="167">
        <f>SUM(I60:I64)</f>
        <v>0</v>
      </c>
      <c r="J59" s="167"/>
      <c r="K59" s="167">
        <f>SUM(K60:K64)</f>
        <v>0</v>
      </c>
      <c r="L59" s="167"/>
      <c r="M59" s="167">
        <f>SUM(M60:M64)</f>
        <v>0</v>
      </c>
      <c r="N59" s="166"/>
      <c r="O59" s="166">
        <f>SUM(O60:O64)</f>
        <v>0</v>
      </c>
      <c r="P59" s="166"/>
      <c r="Q59" s="166">
        <f>SUM(Q60:Q64)</f>
        <v>0</v>
      </c>
      <c r="R59" s="167"/>
      <c r="S59" s="167"/>
      <c r="T59" s="168"/>
      <c r="U59" s="162"/>
      <c r="V59" s="162">
        <f>SUM(V60:V64)</f>
        <v>0</v>
      </c>
      <c r="W59" s="162"/>
      <c r="X59" s="162"/>
      <c r="AG59" t="s">
        <v>319</v>
      </c>
    </row>
    <row r="60" spans="1:60" ht="22.5" outlineLevel="1" x14ac:dyDescent="0.2">
      <c r="A60" s="173">
        <v>11</v>
      </c>
      <c r="B60" s="174" t="s">
        <v>1606</v>
      </c>
      <c r="C60" s="184" t="s">
        <v>1632</v>
      </c>
      <c r="D60" s="175" t="s">
        <v>590</v>
      </c>
      <c r="E60" s="176">
        <v>6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344</v>
      </c>
      <c r="T60" s="179" t="s">
        <v>324</v>
      </c>
      <c r="U60" s="158">
        <v>0</v>
      </c>
      <c r="V60" s="158">
        <f>ROUND(E60*U60,2)</f>
        <v>0</v>
      </c>
      <c r="W60" s="158"/>
      <c r="X60" s="158" t="s">
        <v>817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1038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5" t="s">
        <v>1993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382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1567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271</v>
      </c>
      <c r="D63" s="160"/>
      <c r="E63" s="161">
        <v>6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3" t="s">
        <v>318</v>
      </c>
      <c r="B65" s="164" t="s">
        <v>155</v>
      </c>
      <c r="C65" s="183" t="s">
        <v>156</v>
      </c>
      <c r="D65" s="165"/>
      <c r="E65" s="166"/>
      <c r="F65" s="167"/>
      <c r="G65" s="167">
        <f>SUMIF(AG66:AG70,"&lt;&gt;NOR",G66:G70)</f>
        <v>0</v>
      </c>
      <c r="H65" s="167"/>
      <c r="I65" s="167">
        <f>SUM(I66:I70)</f>
        <v>0</v>
      </c>
      <c r="J65" s="167"/>
      <c r="K65" s="167">
        <f>SUM(K66:K70)</f>
        <v>0</v>
      </c>
      <c r="L65" s="167"/>
      <c r="M65" s="167">
        <f>SUM(M66:M70)</f>
        <v>0</v>
      </c>
      <c r="N65" s="166"/>
      <c r="O65" s="166">
        <f>SUM(O66:O70)</f>
        <v>0</v>
      </c>
      <c r="P65" s="166"/>
      <c r="Q65" s="166">
        <f>SUM(Q66:Q70)</f>
        <v>0</v>
      </c>
      <c r="R65" s="167"/>
      <c r="S65" s="167"/>
      <c r="T65" s="168"/>
      <c r="U65" s="162"/>
      <c r="V65" s="162">
        <f>SUM(V66:V70)</f>
        <v>0</v>
      </c>
      <c r="W65" s="162"/>
      <c r="X65" s="162"/>
      <c r="AG65" t="s">
        <v>319</v>
      </c>
    </row>
    <row r="66" spans="1:60" ht="22.5" outlineLevel="1" x14ac:dyDescent="0.2">
      <c r="A66" s="173">
        <v>12</v>
      </c>
      <c r="B66" s="174" t="s">
        <v>1626</v>
      </c>
      <c r="C66" s="184" t="s">
        <v>1642</v>
      </c>
      <c r="D66" s="175" t="s">
        <v>590</v>
      </c>
      <c r="E66" s="176">
        <v>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344</v>
      </c>
      <c r="T66" s="179" t="s">
        <v>324</v>
      </c>
      <c r="U66" s="158">
        <v>0</v>
      </c>
      <c r="V66" s="158">
        <f>ROUND(E66*U66,2)</f>
        <v>0</v>
      </c>
      <c r="W66" s="158"/>
      <c r="X66" s="158" t="s">
        <v>817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1038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1605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5" t="s">
        <v>1567</v>
      </c>
      <c r="D68" s="160"/>
      <c r="E68" s="16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382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5" t="s">
        <v>219</v>
      </c>
      <c r="D69" s="160"/>
      <c r="E69" s="161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382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5"/>
      <c r="D70" s="246"/>
      <c r="E70" s="246"/>
      <c r="F70" s="246"/>
      <c r="G70" s="24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329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3" t="s">
        <v>318</v>
      </c>
      <c r="B71" s="164" t="s">
        <v>252</v>
      </c>
      <c r="C71" s="183" t="s">
        <v>254</v>
      </c>
      <c r="D71" s="165"/>
      <c r="E71" s="166"/>
      <c r="F71" s="167"/>
      <c r="G71" s="167">
        <f>SUMIF(AG72:AG76,"&lt;&gt;NOR",G72:G76)</f>
        <v>0</v>
      </c>
      <c r="H71" s="167"/>
      <c r="I71" s="167">
        <f>SUM(I72:I76)</f>
        <v>0</v>
      </c>
      <c r="J71" s="167"/>
      <c r="K71" s="167">
        <f>SUM(K72:K76)</f>
        <v>0</v>
      </c>
      <c r="L71" s="167"/>
      <c r="M71" s="167">
        <f>SUM(M72:M76)</f>
        <v>0</v>
      </c>
      <c r="N71" s="166"/>
      <c r="O71" s="166">
        <f>SUM(O72:O76)</f>
        <v>0</v>
      </c>
      <c r="P71" s="166"/>
      <c r="Q71" s="166">
        <f>SUM(Q72:Q76)</f>
        <v>0</v>
      </c>
      <c r="R71" s="167"/>
      <c r="S71" s="167"/>
      <c r="T71" s="168"/>
      <c r="U71" s="162"/>
      <c r="V71" s="162">
        <f>SUM(V72:V76)</f>
        <v>0</v>
      </c>
      <c r="W71" s="162"/>
      <c r="X71" s="162"/>
      <c r="AG71" t="s">
        <v>319</v>
      </c>
    </row>
    <row r="72" spans="1:60" ht="22.5" outlineLevel="1" x14ac:dyDescent="0.2">
      <c r="A72" s="173">
        <v>13</v>
      </c>
      <c r="B72" s="174" t="s">
        <v>1629</v>
      </c>
      <c r="C72" s="184" t="s">
        <v>1647</v>
      </c>
      <c r="D72" s="175" t="s">
        <v>586</v>
      </c>
      <c r="E72" s="176">
        <v>2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344</v>
      </c>
      <c r="T72" s="179" t="s">
        <v>324</v>
      </c>
      <c r="U72" s="158">
        <v>0</v>
      </c>
      <c r="V72" s="158">
        <f>ROUND(E72*U72,2)</f>
        <v>0</v>
      </c>
      <c r="W72" s="158"/>
      <c r="X72" s="158" t="s">
        <v>387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501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1648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382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1567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382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232</v>
      </c>
      <c r="D75" s="160"/>
      <c r="E75" s="161">
        <v>2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382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3"/>
      <c r="B77" s="4"/>
      <c r="C77" s="18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305</v>
      </c>
    </row>
    <row r="78" spans="1:60" x14ac:dyDescent="0.2">
      <c r="A78" s="150"/>
      <c r="B78" s="151" t="s">
        <v>29</v>
      </c>
      <c r="C78" s="187"/>
      <c r="D78" s="152"/>
      <c r="E78" s="153"/>
      <c r="F78" s="153"/>
      <c r="G78" s="182">
        <f>G8+G59+G65+G71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384</v>
      </c>
    </row>
    <row r="79" spans="1:60" x14ac:dyDescent="0.2">
      <c r="C79" s="188"/>
      <c r="D79" s="10"/>
      <c r="AG79" t="s">
        <v>385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17">
    <mergeCell ref="C48:G48"/>
    <mergeCell ref="A1:G1"/>
    <mergeCell ref="C2:G2"/>
    <mergeCell ref="C3:G3"/>
    <mergeCell ref="C4:G4"/>
    <mergeCell ref="C13:G13"/>
    <mergeCell ref="C18:G18"/>
    <mergeCell ref="C23:G23"/>
    <mergeCell ref="C28:G28"/>
    <mergeCell ref="C33:G33"/>
    <mergeCell ref="C38:G38"/>
    <mergeCell ref="C43:G43"/>
    <mergeCell ref="C53:G53"/>
    <mergeCell ref="C58:G58"/>
    <mergeCell ref="C64:G64"/>
    <mergeCell ref="C70:G70"/>
    <mergeCell ref="C76:G7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65</v>
      </c>
      <c r="C3" s="254" t="s">
        <v>66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79</v>
      </c>
      <c r="C4" s="257" t="s">
        <v>80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167</v>
      </c>
      <c r="C8" s="183" t="s">
        <v>168</v>
      </c>
      <c r="D8" s="165"/>
      <c r="E8" s="166"/>
      <c r="F8" s="167"/>
      <c r="G8" s="167">
        <f>SUMIF(AG9:AG34,"&lt;&gt;NOR",G9:G34)</f>
        <v>0</v>
      </c>
      <c r="H8" s="167"/>
      <c r="I8" s="167">
        <f>SUM(I9:I34)</f>
        <v>0</v>
      </c>
      <c r="J8" s="167"/>
      <c r="K8" s="167">
        <f>SUM(K9:K34)</f>
        <v>0</v>
      </c>
      <c r="L8" s="167"/>
      <c r="M8" s="167">
        <f>SUM(M9:M34)</f>
        <v>0</v>
      </c>
      <c r="N8" s="166"/>
      <c r="O8" s="166">
        <f>SUM(O9:O34)</f>
        <v>0</v>
      </c>
      <c r="P8" s="166"/>
      <c r="Q8" s="166">
        <f>SUM(Q9:Q34)</f>
        <v>0</v>
      </c>
      <c r="R8" s="167"/>
      <c r="S8" s="167"/>
      <c r="T8" s="168"/>
      <c r="U8" s="162"/>
      <c r="V8" s="162">
        <f>SUM(V9:V34)</f>
        <v>0</v>
      </c>
      <c r="W8" s="162"/>
      <c r="X8" s="162"/>
      <c r="AG8" t="s">
        <v>319</v>
      </c>
    </row>
    <row r="9" spans="1:60" ht="22.5" outlineLevel="1" x14ac:dyDescent="0.2">
      <c r="A9" s="173">
        <v>1</v>
      </c>
      <c r="B9" s="174" t="s">
        <v>1708</v>
      </c>
      <c r="C9" s="184" t="s">
        <v>1709</v>
      </c>
      <c r="D9" s="175" t="s">
        <v>827</v>
      </c>
      <c r="E9" s="176">
        <v>30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2</v>
      </c>
      <c r="B11" s="174" t="s">
        <v>1717</v>
      </c>
      <c r="C11" s="184" t="s">
        <v>1718</v>
      </c>
      <c r="D11" s="175" t="s">
        <v>397</v>
      </c>
      <c r="E11" s="176">
        <v>30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1710</v>
      </c>
      <c r="C13" s="184" t="s">
        <v>1994</v>
      </c>
      <c r="D13" s="175" t="s">
        <v>590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387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1995</v>
      </c>
      <c r="C15" s="184" t="s">
        <v>1996</v>
      </c>
      <c r="D15" s="175" t="s">
        <v>590</v>
      </c>
      <c r="E15" s="176">
        <v>3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817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1038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1666</v>
      </c>
      <c r="C17" s="184" t="s">
        <v>1667</v>
      </c>
      <c r="D17" s="175" t="s">
        <v>590</v>
      </c>
      <c r="E17" s="176">
        <v>2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817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1038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1668</v>
      </c>
      <c r="C19" s="184" t="s">
        <v>1669</v>
      </c>
      <c r="D19" s="175" t="s">
        <v>590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817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1038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7</v>
      </c>
      <c r="B21" s="174" t="s">
        <v>1674</v>
      </c>
      <c r="C21" s="184" t="s">
        <v>1675</v>
      </c>
      <c r="D21" s="175" t="s">
        <v>866</v>
      </c>
      <c r="E21" s="176">
        <v>10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344</v>
      </c>
      <c r="T21" s="179" t="s">
        <v>324</v>
      </c>
      <c r="U21" s="158">
        <v>0</v>
      </c>
      <c r="V21" s="158">
        <f>ROUND(E21*U21,2)</f>
        <v>0</v>
      </c>
      <c r="W21" s="158"/>
      <c r="X21" s="158" t="s">
        <v>817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1038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329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8</v>
      </c>
      <c r="B23" s="174" t="s">
        <v>1676</v>
      </c>
      <c r="C23" s="184" t="s">
        <v>1677</v>
      </c>
      <c r="D23" s="175" t="s">
        <v>866</v>
      </c>
      <c r="E23" s="176">
        <v>3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344</v>
      </c>
      <c r="T23" s="179" t="s">
        <v>324</v>
      </c>
      <c r="U23" s="158">
        <v>0</v>
      </c>
      <c r="V23" s="158">
        <f>ROUND(E23*U23,2)</f>
        <v>0</v>
      </c>
      <c r="W23" s="158"/>
      <c r="X23" s="158" t="s">
        <v>817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1038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9</v>
      </c>
      <c r="B25" s="174" t="s">
        <v>1690</v>
      </c>
      <c r="C25" s="184" t="s">
        <v>1997</v>
      </c>
      <c r="D25" s="175" t="s">
        <v>866</v>
      </c>
      <c r="E25" s="176">
        <v>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817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1038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329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10</v>
      </c>
      <c r="B27" s="174" t="s">
        <v>1998</v>
      </c>
      <c r="C27" s="184" t="s">
        <v>1999</v>
      </c>
      <c r="D27" s="175" t="s">
        <v>866</v>
      </c>
      <c r="E27" s="176">
        <v>12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344</v>
      </c>
      <c r="T27" s="179" t="s">
        <v>324</v>
      </c>
      <c r="U27" s="158">
        <v>0</v>
      </c>
      <c r="V27" s="158">
        <f>ROUND(E27*U27,2)</f>
        <v>0</v>
      </c>
      <c r="W27" s="158"/>
      <c r="X27" s="158" t="s">
        <v>817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1038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11</v>
      </c>
      <c r="B29" s="174" t="s">
        <v>1692</v>
      </c>
      <c r="C29" s="184" t="s">
        <v>1693</v>
      </c>
      <c r="D29" s="175" t="s">
        <v>866</v>
      </c>
      <c r="E29" s="176">
        <v>14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344</v>
      </c>
      <c r="T29" s="179" t="s">
        <v>324</v>
      </c>
      <c r="U29" s="158">
        <v>0</v>
      </c>
      <c r="V29" s="158">
        <f>ROUND(E29*U29,2)</f>
        <v>0</v>
      </c>
      <c r="W29" s="158"/>
      <c r="X29" s="158" t="s">
        <v>817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1038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329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12</v>
      </c>
      <c r="B31" s="174" t="s">
        <v>1694</v>
      </c>
      <c r="C31" s="184" t="s">
        <v>1695</v>
      </c>
      <c r="D31" s="175" t="s">
        <v>866</v>
      </c>
      <c r="E31" s="176">
        <v>3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344</v>
      </c>
      <c r="T31" s="179" t="s">
        <v>324</v>
      </c>
      <c r="U31" s="158">
        <v>0</v>
      </c>
      <c r="V31" s="158">
        <f>ROUND(E31*U31,2)</f>
        <v>0</v>
      </c>
      <c r="W31" s="158"/>
      <c r="X31" s="158" t="s">
        <v>817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1038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13</v>
      </c>
      <c r="B33" s="174" t="s">
        <v>2000</v>
      </c>
      <c r="C33" s="184" t="s">
        <v>1702</v>
      </c>
      <c r="D33" s="175" t="s">
        <v>866</v>
      </c>
      <c r="E33" s="176">
        <v>9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344</v>
      </c>
      <c r="T33" s="179" t="s">
        <v>324</v>
      </c>
      <c r="U33" s="158">
        <v>0</v>
      </c>
      <c r="V33" s="158">
        <f>ROUND(E33*U33,2)</f>
        <v>0</v>
      </c>
      <c r="W33" s="158"/>
      <c r="X33" s="158" t="s">
        <v>817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1038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329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318</v>
      </c>
      <c r="B35" s="164" t="s">
        <v>169</v>
      </c>
      <c r="C35" s="183" t="s">
        <v>170</v>
      </c>
      <c r="D35" s="165"/>
      <c r="E35" s="166"/>
      <c r="F35" s="167"/>
      <c r="G35" s="167">
        <f>SUMIF(AG36:AG53,"&lt;&gt;NOR",G36:G53)</f>
        <v>0</v>
      </c>
      <c r="H35" s="167"/>
      <c r="I35" s="167">
        <f>SUM(I36:I53)</f>
        <v>0</v>
      </c>
      <c r="J35" s="167"/>
      <c r="K35" s="167">
        <f>SUM(K36:K53)</f>
        <v>0</v>
      </c>
      <c r="L35" s="167"/>
      <c r="M35" s="167">
        <f>SUM(M36:M53)</f>
        <v>0</v>
      </c>
      <c r="N35" s="166"/>
      <c r="O35" s="166">
        <f>SUM(O36:O53)</f>
        <v>0</v>
      </c>
      <c r="P35" s="166"/>
      <c r="Q35" s="166">
        <f>SUM(Q36:Q53)</f>
        <v>0</v>
      </c>
      <c r="R35" s="167"/>
      <c r="S35" s="167"/>
      <c r="T35" s="168"/>
      <c r="U35" s="162"/>
      <c r="V35" s="162">
        <f>SUM(V36:V53)</f>
        <v>0</v>
      </c>
      <c r="W35" s="162"/>
      <c r="X35" s="162"/>
      <c r="AG35" t="s">
        <v>319</v>
      </c>
    </row>
    <row r="36" spans="1:60" ht="22.5" outlineLevel="1" x14ac:dyDescent="0.2">
      <c r="A36" s="173">
        <v>14</v>
      </c>
      <c r="B36" s="174" t="s">
        <v>2001</v>
      </c>
      <c r="C36" s="184" t="s">
        <v>2002</v>
      </c>
      <c r="D36" s="175" t="s">
        <v>590</v>
      </c>
      <c r="E36" s="176">
        <v>1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501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15</v>
      </c>
      <c r="B38" s="174" t="s">
        <v>2003</v>
      </c>
      <c r="C38" s="184" t="s">
        <v>1722</v>
      </c>
      <c r="D38" s="175" t="s">
        <v>590</v>
      </c>
      <c r="E38" s="176">
        <v>1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344</v>
      </c>
      <c r="T38" s="179" t="s">
        <v>324</v>
      </c>
      <c r="U38" s="158">
        <v>0</v>
      </c>
      <c r="V38" s="158">
        <f>ROUND(E38*U38,2)</f>
        <v>0</v>
      </c>
      <c r="W38" s="158"/>
      <c r="X38" s="158" t="s">
        <v>387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501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16</v>
      </c>
      <c r="B40" s="174" t="s">
        <v>2004</v>
      </c>
      <c r="C40" s="184" t="s">
        <v>2005</v>
      </c>
      <c r="D40" s="175" t="s">
        <v>590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344</v>
      </c>
      <c r="T40" s="179" t="s">
        <v>324</v>
      </c>
      <c r="U40" s="158">
        <v>0</v>
      </c>
      <c r="V40" s="158">
        <f>ROUND(E40*U40,2)</f>
        <v>0</v>
      </c>
      <c r="W40" s="158"/>
      <c r="X40" s="158" t="s">
        <v>387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501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329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17</v>
      </c>
      <c r="B42" s="174" t="s">
        <v>2006</v>
      </c>
      <c r="C42" s="184" t="s">
        <v>1722</v>
      </c>
      <c r="D42" s="175" t="s">
        <v>590</v>
      </c>
      <c r="E42" s="176">
        <v>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344</v>
      </c>
      <c r="T42" s="179" t="s">
        <v>324</v>
      </c>
      <c r="U42" s="158">
        <v>0</v>
      </c>
      <c r="V42" s="158">
        <f>ROUND(E42*U42,2)</f>
        <v>0</v>
      </c>
      <c r="W42" s="158"/>
      <c r="X42" s="158" t="s">
        <v>387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501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3">
        <v>18</v>
      </c>
      <c r="B44" s="174" t="s">
        <v>2007</v>
      </c>
      <c r="C44" s="184" t="s">
        <v>2008</v>
      </c>
      <c r="D44" s="175" t="s">
        <v>866</v>
      </c>
      <c r="E44" s="176">
        <v>4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344</v>
      </c>
      <c r="T44" s="179" t="s">
        <v>324</v>
      </c>
      <c r="U44" s="158">
        <v>0</v>
      </c>
      <c r="V44" s="158">
        <f>ROUND(E44*U44,2)</f>
        <v>0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501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1" t="s">
        <v>1724</v>
      </c>
      <c r="D45" s="252"/>
      <c r="E45" s="252"/>
      <c r="F45" s="252"/>
      <c r="G45" s="252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5"/>
      <c r="D46" s="246"/>
      <c r="E46" s="246"/>
      <c r="F46" s="246"/>
      <c r="G46" s="246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329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19</v>
      </c>
      <c r="B47" s="174" t="s">
        <v>2009</v>
      </c>
      <c r="C47" s="184" t="s">
        <v>2010</v>
      </c>
      <c r="D47" s="175" t="s">
        <v>866</v>
      </c>
      <c r="E47" s="176">
        <v>4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344</v>
      </c>
      <c r="T47" s="179" t="s">
        <v>324</v>
      </c>
      <c r="U47" s="158">
        <v>0</v>
      </c>
      <c r="V47" s="158">
        <f>ROUND(E47*U47,2)</f>
        <v>0</v>
      </c>
      <c r="W47" s="158"/>
      <c r="X47" s="158" t="s">
        <v>387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501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1" t="s">
        <v>1724</v>
      </c>
      <c r="D48" s="252"/>
      <c r="E48" s="252"/>
      <c r="F48" s="252"/>
      <c r="G48" s="252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5"/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20</v>
      </c>
      <c r="B50" s="174" t="s">
        <v>1729</v>
      </c>
      <c r="C50" s="184" t="s">
        <v>1730</v>
      </c>
      <c r="D50" s="175" t="s">
        <v>827</v>
      </c>
      <c r="E50" s="176">
        <v>5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344</v>
      </c>
      <c r="T50" s="179" t="s">
        <v>324</v>
      </c>
      <c r="U50" s="158">
        <v>0</v>
      </c>
      <c r="V50" s="158">
        <f>ROUND(E50*U50,2)</f>
        <v>0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501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21</v>
      </c>
      <c r="B52" s="174" t="s">
        <v>1715</v>
      </c>
      <c r="C52" s="184" t="s">
        <v>1716</v>
      </c>
      <c r="D52" s="175" t="s">
        <v>590</v>
      </c>
      <c r="E52" s="176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344</v>
      </c>
      <c r="T52" s="179" t="s">
        <v>324</v>
      </c>
      <c r="U52" s="158">
        <v>0</v>
      </c>
      <c r="V52" s="158">
        <f>ROUND(E52*U52,2)</f>
        <v>0</v>
      </c>
      <c r="W52" s="158"/>
      <c r="X52" s="158" t="s">
        <v>387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501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3" t="s">
        <v>318</v>
      </c>
      <c r="B54" s="164" t="s">
        <v>241</v>
      </c>
      <c r="C54" s="183" t="s">
        <v>242</v>
      </c>
      <c r="D54" s="165"/>
      <c r="E54" s="166"/>
      <c r="F54" s="167"/>
      <c r="G54" s="167">
        <f>SUMIF(AG55:AG62,"&lt;&gt;NOR",G55:G62)</f>
        <v>0</v>
      </c>
      <c r="H54" s="167"/>
      <c r="I54" s="167">
        <f>SUM(I55:I62)</f>
        <v>0</v>
      </c>
      <c r="J54" s="167"/>
      <c r="K54" s="167">
        <f>SUM(K55:K62)</f>
        <v>0</v>
      </c>
      <c r="L54" s="167"/>
      <c r="M54" s="167">
        <f>SUM(M55:M62)</f>
        <v>0</v>
      </c>
      <c r="N54" s="166"/>
      <c r="O54" s="166">
        <f>SUM(O55:O62)</f>
        <v>0</v>
      </c>
      <c r="P54" s="166"/>
      <c r="Q54" s="166">
        <f>SUM(Q55:Q62)</f>
        <v>0</v>
      </c>
      <c r="R54" s="167"/>
      <c r="S54" s="167"/>
      <c r="T54" s="168"/>
      <c r="U54" s="162"/>
      <c r="V54" s="162">
        <f>SUM(V55:V62)</f>
        <v>0</v>
      </c>
      <c r="W54" s="162"/>
      <c r="X54" s="162"/>
      <c r="AG54" t="s">
        <v>319</v>
      </c>
    </row>
    <row r="55" spans="1:60" outlineLevel="1" x14ac:dyDescent="0.2">
      <c r="A55" s="173">
        <v>22</v>
      </c>
      <c r="B55" s="174" t="s">
        <v>2011</v>
      </c>
      <c r="C55" s="184" t="s">
        <v>2012</v>
      </c>
      <c r="D55" s="175" t="s">
        <v>590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344</v>
      </c>
      <c r="T55" s="179" t="s">
        <v>324</v>
      </c>
      <c r="U55" s="158">
        <v>0</v>
      </c>
      <c r="V55" s="158">
        <f>ROUND(E55*U55,2)</f>
        <v>0</v>
      </c>
      <c r="W55" s="158"/>
      <c r="X55" s="158" t="s">
        <v>387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501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23</v>
      </c>
      <c r="B57" s="174" t="s">
        <v>2013</v>
      </c>
      <c r="C57" s="184" t="s">
        <v>2014</v>
      </c>
      <c r="D57" s="175" t="s">
        <v>590</v>
      </c>
      <c r="E57" s="176">
        <v>5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387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501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9"/>
      <c r="D58" s="250"/>
      <c r="E58" s="250"/>
      <c r="F58" s="250"/>
      <c r="G58" s="250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24</v>
      </c>
      <c r="B59" s="174" t="s">
        <v>2015</v>
      </c>
      <c r="C59" s="184" t="s">
        <v>2016</v>
      </c>
      <c r="D59" s="175" t="s">
        <v>866</v>
      </c>
      <c r="E59" s="176">
        <v>40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344</v>
      </c>
      <c r="T59" s="179" t="s">
        <v>324</v>
      </c>
      <c r="U59" s="158">
        <v>0</v>
      </c>
      <c r="V59" s="158">
        <f>ROUND(E59*U59,2)</f>
        <v>0</v>
      </c>
      <c r="W59" s="158"/>
      <c r="X59" s="158" t="s">
        <v>387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501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25</v>
      </c>
      <c r="B61" s="174" t="s">
        <v>2017</v>
      </c>
      <c r="C61" s="184" t="s">
        <v>2018</v>
      </c>
      <c r="D61" s="175" t="s">
        <v>866</v>
      </c>
      <c r="E61" s="176">
        <v>40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501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3"/>
      <c r="B63" s="4"/>
      <c r="C63" s="186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305</v>
      </c>
    </row>
    <row r="64" spans="1:60" x14ac:dyDescent="0.2">
      <c r="A64" s="150"/>
      <c r="B64" s="151" t="s">
        <v>29</v>
      </c>
      <c r="C64" s="187"/>
      <c r="D64" s="152"/>
      <c r="E64" s="153"/>
      <c r="F64" s="153"/>
      <c r="G64" s="182">
        <f>G8+G35+G54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384</v>
      </c>
    </row>
    <row r="65" spans="3:33" x14ac:dyDescent="0.2">
      <c r="C65" s="188"/>
      <c r="D65" s="10"/>
      <c r="AG65" t="s">
        <v>385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31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48:G48"/>
    <mergeCell ref="C26:G26"/>
    <mergeCell ref="C28:G28"/>
    <mergeCell ref="C30:G30"/>
    <mergeCell ref="C32:G32"/>
    <mergeCell ref="C34:G34"/>
    <mergeCell ref="C37:G37"/>
    <mergeCell ref="C39:G39"/>
    <mergeCell ref="C41:G41"/>
    <mergeCell ref="C43:G43"/>
    <mergeCell ref="C45:G45"/>
    <mergeCell ref="C46:G46"/>
    <mergeCell ref="C62:G62"/>
    <mergeCell ref="C49:G49"/>
    <mergeCell ref="C51:G51"/>
    <mergeCell ref="C53:G53"/>
    <mergeCell ref="C56:G56"/>
    <mergeCell ref="C58:G58"/>
    <mergeCell ref="C60:G6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65</v>
      </c>
      <c r="C3" s="254" t="s">
        <v>66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81</v>
      </c>
      <c r="C4" s="257" t="s">
        <v>82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219</v>
      </c>
      <c r="C8" s="183" t="s">
        <v>220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6"/>
      <c r="O8" s="166">
        <f>SUM(O9:O12)</f>
        <v>0</v>
      </c>
      <c r="P8" s="166"/>
      <c r="Q8" s="166">
        <f>SUM(Q9:Q12)</f>
        <v>0</v>
      </c>
      <c r="R8" s="167"/>
      <c r="S8" s="167"/>
      <c r="T8" s="168"/>
      <c r="U8" s="162"/>
      <c r="V8" s="162">
        <f>SUM(V9:V12)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232</v>
      </c>
      <c r="C9" s="184" t="s">
        <v>1746</v>
      </c>
      <c r="D9" s="175" t="s">
        <v>590</v>
      </c>
      <c r="E9" s="176">
        <v>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143</v>
      </c>
      <c r="C11" s="184" t="s">
        <v>1747</v>
      </c>
      <c r="D11" s="175" t="s">
        <v>590</v>
      </c>
      <c r="E11" s="176">
        <v>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3" t="s">
        <v>318</v>
      </c>
      <c r="B13" s="164" t="s">
        <v>224</v>
      </c>
      <c r="C13" s="183" t="s">
        <v>225</v>
      </c>
      <c r="D13" s="165"/>
      <c r="E13" s="166"/>
      <c r="F13" s="167"/>
      <c r="G13" s="167">
        <f>SUMIF(AG14:AG21,"&lt;&gt;NOR",G14:G21)</f>
        <v>0</v>
      </c>
      <c r="H13" s="167"/>
      <c r="I13" s="167">
        <f>SUM(I14:I21)</f>
        <v>0</v>
      </c>
      <c r="J13" s="167"/>
      <c r="K13" s="167">
        <f>SUM(K14:K21)</f>
        <v>0</v>
      </c>
      <c r="L13" s="167"/>
      <c r="M13" s="167">
        <f>SUM(M14:M21)</f>
        <v>0</v>
      </c>
      <c r="N13" s="166"/>
      <c r="O13" s="166">
        <f>SUM(O14:O21)</f>
        <v>0</v>
      </c>
      <c r="P13" s="166"/>
      <c r="Q13" s="166">
        <f>SUM(Q14:Q21)</f>
        <v>0</v>
      </c>
      <c r="R13" s="167"/>
      <c r="S13" s="167"/>
      <c r="T13" s="168"/>
      <c r="U13" s="162"/>
      <c r="V13" s="162">
        <f>SUM(V14:V21)</f>
        <v>0</v>
      </c>
      <c r="W13" s="162"/>
      <c r="X13" s="162"/>
      <c r="AG13" t="s">
        <v>319</v>
      </c>
    </row>
    <row r="14" spans="1:60" ht="22.5" outlineLevel="1" x14ac:dyDescent="0.2">
      <c r="A14" s="173">
        <v>3</v>
      </c>
      <c r="B14" s="174" t="s">
        <v>1556</v>
      </c>
      <c r="C14" s="184" t="s">
        <v>1753</v>
      </c>
      <c r="D14" s="175" t="s">
        <v>476</v>
      </c>
      <c r="E14" s="176">
        <v>6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344</v>
      </c>
      <c r="T14" s="179" t="s">
        <v>324</v>
      </c>
      <c r="U14" s="158">
        <v>0</v>
      </c>
      <c r="V14" s="158">
        <f>ROUND(E14*U14,2)</f>
        <v>0</v>
      </c>
      <c r="W14" s="158"/>
      <c r="X14" s="158" t="s">
        <v>387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501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9"/>
      <c r="D15" s="250"/>
      <c r="E15" s="250"/>
      <c r="F15" s="250"/>
      <c r="G15" s="250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329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3">
        <v>4</v>
      </c>
      <c r="B16" s="174" t="s">
        <v>374</v>
      </c>
      <c r="C16" s="184" t="s">
        <v>1754</v>
      </c>
      <c r="D16" s="175" t="s">
        <v>590</v>
      </c>
      <c r="E16" s="176">
        <v>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344</v>
      </c>
      <c r="T16" s="179" t="s">
        <v>324</v>
      </c>
      <c r="U16" s="158">
        <v>0</v>
      </c>
      <c r="V16" s="158">
        <f>ROUND(E16*U16,2)</f>
        <v>0</v>
      </c>
      <c r="W16" s="158"/>
      <c r="X16" s="158" t="s">
        <v>387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501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9"/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329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5</v>
      </c>
      <c r="B18" s="174" t="s">
        <v>1058</v>
      </c>
      <c r="C18" s="184" t="s">
        <v>2019</v>
      </c>
      <c r="D18" s="175" t="s">
        <v>476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344</v>
      </c>
      <c r="T18" s="179" t="s">
        <v>324</v>
      </c>
      <c r="U18" s="158">
        <v>0</v>
      </c>
      <c r="V18" s="158">
        <f>ROUND(E18*U18,2)</f>
        <v>0</v>
      </c>
      <c r="W18" s="158"/>
      <c r="X18" s="158" t="s">
        <v>387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501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6</v>
      </c>
      <c r="B20" s="174" t="s">
        <v>226</v>
      </c>
      <c r="C20" s="184" t="s">
        <v>1756</v>
      </c>
      <c r="D20" s="175" t="s">
        <v>590</v>
      </c>
      <c r="E20" s="176">
        <v>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344</v>
      </c>
      <c r="T20" s="179" t="s">
        <v>324</v>
      </c>
      <c r="U20" s="158">
        <v>0</v>
      </c>
      <c r="V20" s="158">
        <f>ROUND(E20*U20,2)</f>
        <v>0</v>
      </c>
      <c r="W20" s="158"/>
      <c r="X20" s="158" t="s">
        <v>387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501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3" t="s">
        <v>318</v>
      </c>
      <c r="B22" s="164" t="s">
        <v>234</v>
      </c>
      <c r="C22" s="183" t="s">
        <v>235</v>
      </c>
      <c r="D22" s="165"/>
      <c r="E22" s="166"/>
      <c r="F22" s="167"/>
      <c r="G22" s="167">
        <f>SUMIF(AG23:AG28,"&lt;&gt;NOR",G23:G28)</f>
        <v>0</v>
      </c>
      <c r="H22" s="167"/>
      <c r="I22" s="167">
        <f>SUM(I23:I28)</f>
        <v>0</v>
      </c>
      <c r="J22" s="167"/>
      <c r="K22" s="167">
        <f>SUM(K23:K28)</f>
        <v>0</v>
      </c>
      <c r="L22" s="167"/>
      <c r="M22" s="167">
        <f>SUM(M23:M28)</f>
        <v>0</v>
      </c>
      <c r="N22" s="166"/>
      <c r="O22" s="166">
        <f>SUM(O23:O28)</f>
        <v>0</v>
      </c>
      <c r="P22" s="166"/>
      <c r="Q22" s="166">
        <f>SUM(Q23:Q28)</f>
        <v>0</v>
      </c>
      <c r="R22" s="167"/>
      <c r="S22" s="167"/>
      <c r="T22" s="168"/>
      <c r="U22" s="162"/>
      <c r="V22" s="162">
        <f>SUM(V23:V28)</f>
        <v>0</v>
      </c>
      <c r="W22" s="162"/>
      <c r="X22" s="162"/>
      <c r="AG22" t="s">
        <v>319</v>
      </c>
    </row>
    <row r="23" spans="1:60" outlineLevel="1" x14ac:dyDescent="0.2">
      <c r="A23" s="173">
        <v>7</v>
      </c>
      <c r="B23" s="174" t="s">
        <v>141</v>
      </c>
      <c r="C23" s="184" t="s">
        <v>1527</v>
      </c>
      <c r="D23" s="175" t="s">
        <v>590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344</v>
      </c>
      <c r="T23" s="179" t="s">
        <v>324</v>
      </c>
      <c r="U23" s="158">
        <v>0</v>
      </c>
      <c r="V23" s="158">
        <f>ROUND(E23*U23,2)</f>
        <v>0</v>
      </c>
      <c r="W23" s="158"/>
      <c r="X23" s="158" t="s">
        <v>387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501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8</v>
      </c>
      <c r="B25" s="174" t="s">
        <v>1427</v>
      </c>
      <c r="C25" s="184" t="s">
        <v>1529</v>
      </c>
      <c r="D25" s="175" t="s">
        <v>590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501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329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9</v>
      </c>
      <c r="B27" s="174" t="s">
        <v>1503</v>
      </c>
      <c r="C27" s="184" t="s">
        <v>1758</v>
      </c>
      <c r="D27" s="175" t="s">
        <v>590</v>
      </c>
      <c r="E27" s="176">
        <v>14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344</v>
      </c>
      <c r="T27" s="179" t="s">
        <v>324</v>
      </c>
      <c r="U27" s="158">
        <v>0</v>
      </c>
      <c r="V27" s="158">
        <f>ROUND(E27*U27,2)</f>
        <v>0</v>
      </c>
      <c r="W27" s="158"/>
      <c r="X27" s="158" t="s">
        <v>387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501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3" t="s">
        <v>318</v>
      </c>
      <c r="B29" s="164" t="s">
        <v>236</v>
      </c>
      <c r="C29" s="183" t="s">
        <v>237</v>
      </c>
      <c r="D29" s="165"/>
      <c r="E29" s="166"/>
      <c r="F29" s="167"/>
      <c r="G29" s="167">
        <f>SUMIF(AG30:AG39,"&lt;&gt;NOR",G30:G39)</f>
        <v>0</v>
      </c>
      <c r="H29" s="167"/>
      <c r="I29" s="167">
        <f>SUM(I30:I39)</f>
        <v>0</v>
      </c>
      <c r="J29" s="167"/>
      <c r="K29" s="167">
        <f>SUM(K30:K39)</f>
        <v>0</v>
      </c>
      <c r="L29" s="167"/>
      <c r="M29" s="167">
        <f>SUM(M30:M39)</f>
        <v>0</v>
      </c>
      <c r="N29" s="166"/>
      <c r="O29" s="166">
        <f>SUM(O30:O39)</f>
        <v>0</v>
      </c>
      <c r="P29" s="166"/>
      <c r="Q29" s="166">
        <f>SUM(Q30:Q39)</f>
        <v>0</v>
      </c>
      <c r="R29" s="167"/>
      <c r="S29" s="167"/>
      <c r="T29" s="168"/>
      <c r="U29" s="162"/>
      <c r="V29" s="162">
        <f>SUM(V30:V39)</f>
        <v>0</v>
      </c>
      <c r="W29" s="162"/>
      <c r="X29" s="162"/>
      <c r="AG29" t="s">
        <v>319</v>
      </c>
    </row>
    <row r="30" spans="1:60" outlineLevel="1" x14ac:dyDescent="0.2">
      <c r="A30" s="173">
        <v>10</v>
      </c>
      <c r="B30" s="174" t="s">
        <v>1455</v>
      </c>
      <c r="C30" s="184" t="s">
        <v>1759</v>
      </c>
      <c r="D30" s="175" t="s">
        <v>590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387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501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11</v>
      </c>
      <c r="B32" s="174" t="s">
        <v>238</v>
      </c>
      <c r="C32" s="184" t="s">
        <v>1760</v>
      </c>
      <c r="D32" s="175" t="s">
        <v>1538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344</v>
      </c>
      <c r="T32" s="179" t="s">
        <v>324</v>
      </c>
      <c r="U32" s="158">
        <v>0</v>
      </c>
      <c r="V32" s="158">
        <f>ROUND(E32*U32,2)</f>
        <v>0</v>
      </c>
      <c r="W32" s="158"/>
      <c r="X32" s="158" t="s">
        <v>387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501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12</v>
      </c>
      <c r="B34" s="174" t="s">
        <v>1757</v>
      </c>
      <c r="C34" s="184" t="s">
        <v>1761</v>
      </c>
      <c r="D34" s="175" t="s">
        <v>590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387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13</v>
      </c>
      <c r="B36" s="174" t="s">
        <v>1505</v>
      </c>
      <c r="C36" s="184" t="s">
        <v>1762</v>
      </c>
      <c r="D36" s="175" t="s">
        <v>376</v>
      </c>
      <c r="E36" s="176">
        <v>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501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14</v>
      </c>
      <c r="B38" s="174" t="s">
        <v>1507</v>
      </c>
      <c r="C38" s="184" t="s">
        <v>1763</v>
      </c>
      <c r="D38" s="175" t="s">
        <v>376</v>
      </c>
      <c r="E38" s="176">
        <v>2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344</v>
      </c>
      <c r="T38" s="179" t="s">
        <v>324</v>
      </c>
      <c r="U38" s="158">
        <v>0</v>
      </c>
      <c r="V38" s="158">
        <f>ROUND(E38*U38,2)</f>
        <v>0</v>
      </c>
      <c r="W38" s="158"/>
      <c r="X38" s="158" t="s">
        <v>387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501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318</v>
      </c>
      <c r="B40" s="164" t="s">
        <v>243</v>
      </c>
      <c r="C40" s="183" t="s">
        <v>223</v>
      </c>
      <c r="D40" s="165"/>
      <c r="E40" s="166"/>
      <c r="F40" s="167"/>
      <c r="G40" s="167">
        <f>SUMIF(AG41:AG46,"&lt;&gt;NOR",G41:G46)</f>
        <v>0</v>
      </c>
      <c r="H40" s="167"/>
      <c r="I40" s="167">
        <f>SUM(I41:I46)</f>
        <v>0</v>
      </c>
      <c r="J40" s="167"/>
      <c r="K40" s="167">
        <f>SUM(K41:K46)</f>
        <v>0</v>
      </c>
      <c r="L40" s="167"/>
      <c r="M40" s="167">
        <f>SUM(M41:M46)</f>
        <v>0</v>
      </c>
      <c r="N40" s="166"/>
      <c r="O40" s="166">
        <f>SUM(O41:O46)</f>
        <v>0</v>
      </c>
      <c r="P40" s="166"/>
      <c r="Q40" s="166">
        <f>SUM(Q41:Q46)</f>
        <v>0</v>
      </c>
      <c r="R40" s="167"/>
      <c r="S40" s="167"/>
      <c r="T40" s="168"/>
      <c r="U40" s="162"/>
      <c r="V40" s="162">
        <f>SUM(V41:V46)</f>
        <v>0</v>
      </c>
      <c r="W40" s="162"/>
      <c r="X40" s="162"/>
      <c r="AG40" t="s">
        <v>319</v>
      </c>
    </row>
    <row r="41" spans="1:60" outlineLevel="1" x14ac:dyDescent="0.2">
      <c r="A41" s="173">
        <v>15</v>
      </c>
      <c r="B41" s="174" t="s">
        <v>1510</v>
      </c>
      <c r="C41" s="184" t="s">
        <v>1765</v>
      </c>
      <c r="D41" s="175" t="s">
        <v>590</v>
      </c>
      <c r="E41" s="176">
        <v>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501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16</v>
      </c>
      <c r="B43" s="174" t="s">
        <v>244</v>
      </c>
      <c r="C43" s="184" t="s">
        <v>1766</v>
      </c>
      <c r="D43" s="175" t="s">
        <v>590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344</v>
      </c>
      <c r="T43" s="179" t="s">
        <v>324</v>
      </c>
      <c r="U43" s="158">
        <v>0</v>
      </c>
      <c r="V43" s="158">
        <f>ROUND(E43*U43,2)</f>
        <v>0</v>
      </c>
      <c r="W43" s="158"/>
      <c r="X43" s="158" t="s">
        <v>387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501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17</v>
      </c>
      <c r="B45" s="174" t="s">
        <v>1513</v>
      </c>
      <c r="C45" s="184" t="s">
        <v>1767</v>
      </c>
      <c r="D45" s="175" t="s">
        <v>376</v>
      </c>
      <c r="E45" s="176">
        <v>2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501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329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318</v>
      </c>
      <c r="B47" s="164" t="s">
        <v>245</v>
      </c>
      <c r="C47" s="183" t="s">
        <v>246</v>
      </c>
      <c r="D47" s="165"/>
      <c r="E47" s="166"/>
      <c r="F47" s="167"/>
      <c r="G47" s="167">
        <f>SUMIF(AG48:AG55,"&lt;&gt;NOR",G48:G55)</f>
        <v>0</v>
      </c>
      <c r="H47" s="167"/>
      <c r="I47" s="167">
        <f>SUM(I48:I55)</f>
        <v>0</v>
      </c>
      <c r="J47" s="167"/>
      <c r="K47" s="167">
        <f>SUM(K48:K55)</f>
        <v>0</v>
      </c>
      <c r="L47" s="167"/>
      <c r="M47" s="167">
        <f>SUM(M48:M55)</f>
        <v>0</v>
      </c>
      <c r="N47" s="166"/>
      <c r="O47" s="166">
        <f>SUM(O48:O55)</f>
        <v>0</v>
      </c>
      <c r="P47" s="166"/>
      <c r="Q47" s="166">
        <f>SUM(Q48:Q55)</f>
        <v>0</v>
      </c>
      <c r="R47" s="167"/>
      <c r="S47" s="167"/>
      <c r="T47" s="168"/>
      <c r="U47" s="162"/>
      <c r="V47" s="162">
        <f>SUM(V48:V55)</f>
        <v>0</v>
      </c>
      <c r="W47" s="162"/>
      <c r="X47" s="162"/>
      <c r="AG47" t="s">
        <v>319</v>
      </c>
    </row>
    <row r="48" spans="1:60" outlineLevel="1" x14ac:dyDescent="0.2">
      <c r="A48" s="173">
        <v>18</v>
      </c>
      <c r="B48" s="174" t="s">
        <v>248</v>
      </c>
      <c r="C48" s="184" t="s">
        <v>1545</v>
      </c>
      <c r="D48" s="175" t="s">
        <v>590</v>
      </c>
      <c r="E48" s="176">
        <v>50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344</v>
      </c>
      <c r="T48" s="179" t="s">
        <v>324</v>
      </c>
      <c r="U48" s="158">
        <v>0</v>
      </c>
      <c r="V48" s="158">
        <f>ROUND(E48*U48,2)</f>
        <v>0</v>
      </c>
      <c r="W48" s="158"/>
      <c r="X48" s="158" t="s">
        <v>387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501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19</v>
      </c>
      <c r="B50" s="174" t="s">
        <v>249</v>
      </c>
      <c r="C50" s="184" t="s">
        <v>1546</v>
      </c>
      <c r="D50" s="175" t="s">
        <v>476</v>
      </c>
      <c r="E50" s="176">
        <v>6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344</v>
      </c>
      <c r="T50" s="179" t="s">
        <v>324</v>
      </c>
      <c r="U50" s="158">
        <v>0</v>
      </c>
      <c r="V50" s="158">
        <f>ROUND(E50*U50,2)</f>
        <v>0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501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20</v>
      </c>
      <c r="B52" s="174" t="s">
        <v>1520</v>
      </c>
      <c r="C52" s="184" t="s">
        <v>1550</v>
      </c>
      <c r="D52" s="175" t="s">
        <v>1538</v>
      </c>
      <c r="E52" s="176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344</v>
      </c>
      <c r="T52" s="179" t="s">
        <v>324</v>
      </c>
      <c r="U52" s="158">
        <v>0</v>
      </c>
      <c r="V52" s="158">
        <f>ROUND(E52*U52,2)</f>
        <v>0</v>
      </c>
      <c r="W52" s="158"/>
      <c r="X52" s="158" t="s">
        <v>387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501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21</v>
      </c>
      <c r="B54" s="174" t="s">
        <v>250</v>
      </c>
      <c r="C54" s="184" t="s">
        <v>1552</v>
      </c>
      <c r="D54" s="175" t="s">
        <v>590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501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3" t="s">
        <v>318</v>
      </c>
      <c r="B56" s="164" t="s">
        <v>274</v>
      </c>
      <c r="C56" s="183" t="s">
        <v>223</v>
      </c>
      <c r="D56" s="165"/>
      <c r="E56" s="166"/>
      <c r="F56" s="167"/>
      <c r="G56" s="167">
        <f>SUMIF(AG57:AG58,"&lt;&gt;NOR",G57:G58)</f>
        <v>0</v>
      </c>
      <c r="H56" s="167"/>
      <c r="I56" s="167">
        <f>SUM(I57:I58)</f>
        <v>0</v>
      </c>
      <c r="J56" s="167"/>
      <c r="K56" s="167">
        <f>SUM(K57:K58)</f>
        <v>0</v>
      </c>
      <c r="L56" s="167"/>
      <c r="M56" s="167">
        <f>SUM(M57:M58)</f>
        <v>0</v>
      </c>
      <c r="N56" s="166"/>
      <c r="O56" s="166">
        <f>SUM(O57:O58)</f>
        <v>0</v>
      </c>
      <c r="P56" s="166"/>
      <c r="Q56" s="166">
        <f>SUM(Q57:Q58)</f>
        <v>0</v>
      </c>
      <c r="R56" s="167"/>
      <c r="S56" s="167"/>
      <c r="T56" s="168"/>
      <c r="U56" s="162"/>
      <c r="V56" s="162">
        <f>SUM(V57:V58)</f>
        <v>0</v>
      </c>
      <c r="W56" s="162"/>
      <c r="X56" s="162"/>
      <c r="AG56" t="s">
        <v>319</v>
      </c>
    </row>
    <row r="57" spans="1:60" outlineLevel="1" x14ac:dyDescent="0.2">
      <c r="A57" s="173">
        <v>22</v>
      </c>
      <c r="B57" s="174" t="s">
        <v>275</v>
      </c>
      <c r="C57" s="184" t="s">
        <v>2020</v>
      </c>
      <c r="D57" s="175" t="s">
        <v>590</v>
      </c>
      <c r="E57" s="176">
        <v>1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387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547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9"/>
      <c r="D58" s="250"/>
      <c r="E58" s="250"/>
      <c r="F58" s="250"/>
      <c r="G58" s="250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3"/>
      <c r="B59" s="4"/>
      <c r="C59" s="18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305</v>
      </c>
    </row>
    <row r="60" spans="1:60" x14ac:dyDescent="0.2">
      <c r="A60" s="150"/>
      <c r="B60" s="151" t="s">
        <v>29</v>
      </c>
      <c r="C60" s="187"/>
      <c r="D60" s="152"/>
      <c r="E60" s="153"/>
      <c r="F60" s="153"/>
      <c r="G60" s="182">
        <f>G8+G13+G22+G29+G40+G47+G56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384</v>
      </c>
    </row>
    <row r="61" spans="1:60" x14ac:dyDescent="0.2">
      <c r="C61" s="188"/>
      <c r="D61" s="10"/>
      <c r="AG61" t="s">
        <v>385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26">
    <mergeCell ref="C12:G12"/>
    <mergeCell ref="A1:G1"/>
    <mergeCell ref="C2:G2"/>
    <mergeCell ref="C3:G3"/>
    <mergeCell ref="C4:G4"/>
    <mergeCell ref="C10:G10"/>
    <mergeCell ref="C39:G39"/>
    <mergeCell ref="C15:G15"/>
    <mergeCell ref="C17:G17"/>
    <mergeCell ref="C19:G19"/>
    <mergeCell ref="C21:G21"/>
    <mergeCell ref="C24:G24"/>
    <mergeCell ref="C26:G26"/>
    <mergeCell ref="C28:G28"/>
    <mergeCell ref="C31:G31"/>
    <mergeCell ref="C33:G33"/>
    <mergeCell ref="C35:G35"/>
    <mergeCell ref="C37:G37"/>
    <mergeCell ref="C55:G55"/>
    <mergeCell ref="C58:G58"/>
    <mergeCell ref="C42:G42"/>
    <mergeCell ref="C44:G44"/>
    <mergeCell ref="C46:G46"/>
    <mergeCell ref="C49:G49"/>
    <mergeCell ref="C51:G51"/>
    <mergeCell ref="C53:G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47</v>
      </c>
      <c r="C4" s="257" t="s">
        <v>48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290</v>
      </c>
      <c r="C8" s="183" t="s">
        <v>27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0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320</v>
      </c>
      <c r="C9" s="184" t="s">
        <v>321</v>
      </c>
      <c r="D9" s="175" t="s">
        <v>322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323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325</v>
      </c>
      <c r="Y9" s="147"/>
      <c r="Z9" s="147"/>
      <c r="AA9" s="147"/>
      <c r="AB9" s="147"/>
      <c r="AC9" s="147"/>
      <c r="AD9" s="147"/>
      <c r="AE9" s="147"/>
      <c r="AF9" s="147"/>
      <c r="AG9" s="147" t="s">
        <v>326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51" t="s">
        <v>327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5"/>
      <c r="D11" s="246"/>
      <c r="E11" s="246"/>
      <c r="F11" s="246"/>
      <c r="G11" s="246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329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330</v>
      </c>
      <c r="C12" s="184" t="s">
        <v>331</v>
      </c>
      <c r="D12" s="175" t="s">
        <v>322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323</v>
      </c>
      <c r="T12" s="179" t="s">
        <v>324</v>
      </c>
      <c r="U12" s="158">
        <v>0</v>
      </c>
      <c r="V12" s="158">
        <f>ROUND(E12*U12,2)</f>
        <v>0</v>
      </c>
      <c r="W12" s="158"/>
      <c r="X12" s="158" t="s">
        <v>325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326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51" t="s">
        <v>332</v>
      </c>
      <c r="D13" s="252"/>
      <c r="E13" s="252"/>
      <c r="F13" s="252"/>
      <c r="G13" s="25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5"/>
      <c r="D14" s="246"/>
      <c r="E14" s="246"/>
      <c r="F14" s="246"/>
      <c r="G14" s="24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333</v>
      </c>
      <c r="C15" s="184" t="s">
        <v>334</v>
      </c>
      <c r="D15" s="175" t="s">
        <v>322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323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325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326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1" t="s">
        <v>335</v>
      </c>
      <c r="D16" s="252"/>
      <c r="E16" s="252"/>
      <c r="F16" s="252"/>
      <c r="G16" s="25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5"/>
      <c r="D17" s="246"/>
      <c r="E17" s="246"/>
      <c r="F17" s="246"/>
      <c r="G17" s="24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329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4</v>
      </c>
      <c r="B18" s="174" t="s">
        <v>336</v>
      </c>
      <c r="C18" s="184" t="s">
        <v>337</v>
      </c>
      <c r="D18" s="175" t="s">
        <v>338</v>
      </c>
      <c r="E18" s="176">
        <v>30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323</v>
      </c>
      <c r="T18" s="179" t="s">
        <v>324</v>
      </c>
      <c r="U18" s="158">
        <v>0</v>
      </c>
      <c r="V18" s="158">
        <f>ROUND(E18*U18,2)</f>
        <v>0</v>
      </c>
      <c r="W18" s="158"/>
      <c r="X18" s="158" t="s">
        <v>325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326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51" t="s">
        <v>339</v>
      </c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0" t="str">
        <f>C19</f>
        <v>Jednání s dotčenými institucemi, s dotčenými orgány státní správy a samosprávy - například zajištění, , dokladů nutných k získání kolaudačního souhlasu, povolení a rozhodnutí nutných k ralizací stavby</v>
      </c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47" t="s">
        <v>340</v>
      </c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0" t="str">
        <f>C20</f>
        <v>Součinnost se všemi zúčastněnými stranami - investorem, budoucím uživatelem, projektantem, zástupci,, organizací státní správy, koordinátorem BOZP apod.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7" t="s">
        <v>341</v>
      </c>
      <c r="D21" s="248"/>
      <c r="E21" s="248"/>
      <c r="F21" s="248"/>
      <c r="G21" s="24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5"/>
      <c r="D22" s="246"/>
      <c r="E22" s="246"/>
      <c r="F22" s="246"/>
      <c r="G22" s="24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329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5</v>
      </c>
      <c r="B23" s="174" t="s">
        <v>342</v>
      </c>
      <c r="C23" s="184" t="s">
        <v>343</v>
      </c>
      <c r="D23" s="175" t="s">
        <v>338</v>
      </c>
      <c r="E23" s="176">
        <v>30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344</v>
      </c>
      <c r="T23" s="179" t="s">
        <v>324</v>
      </c>
      <c r="U23" s="158">
        <v>0</v>
      </c>
      <c r="V23" s="158">
        <f>ROUND(E23*U23,2)</f>
        <v>0</v>
      </c>
      <c r="W23" s="158"/>
      <c r="X23" s="158" t="s">
        <v>325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326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1" t="s">
        <v>345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0" t="str">
        <f>C24</f>
        <v>Zpracování harmonogramu stavby včetně průběžné aktualizace, projednání s investorem dle požadavků na provoz areálu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7" t="s">
        <v>346</v>
      </c>
      <c r="D25" s="248"/>
      <c r="E25" s="248"/>
      <c r="F25" s="248"/>
      <c r="G25" s="24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7" t="s">
        <v>347</v>
      </c>
      <c r="D26" s="248"/>
      <c r="E26" s="248"/>
      <c r="F26" s="248"/>
      <c r="G26" s="24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47" t="s">
        <v>348</v>
      </c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0" t="str">
        <f>C27</f>
        <v>Pasportizace území stavby a jejího okolí, zejména stavu příjezdových komunikací staveništní dopravy,, předpokládaných dotčených ploch zasažených realizací stavby, požadavků vlastníků a uživatelů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7" t="s">
        <v>349</v>
      </c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7" t="s">
        <v>350</v>
      </c>
      <c r="D29" s="248"/>
      <c r="E29" s="248"/>
      <c r="F29" s="248"/>
      <c r="G29" s="24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54"/>
      <c r="B30" s="155"/>
      <c r="C30" s="247" t="s">
        <v>351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80" t="str">
        <f>C30</f>
        <v>Zaškolení obsluhy a investorem pověřených osob, vypracování a odsouhlasení provozních a,, manipulačních řádů, proškolení provozovatele s provozováním a užíváním realizovaného díla dle SoD</v>
      </c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47" t="s">
        <v>352</v>
      </c>
      <c r="D31" s="248"/>
      <c r="E31" s="248"/>
      <c r="F31" s="248"/>
      <c r="G31" s="24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0" t="str">
        <f>C31</f>
        <v>Technická řešení rozdílů skutečně zjištěného stavu se stavem předpokládaným v PD, technická řešení,, kolizí se skrytými konstrukcemi, které nemohl projektant předvídat</v>
      </c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47" t="s">
        <v>353</v>
      </c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0" t="str">
        <f>C32</f>
        <v>Zajištění průzkumů, zkoušek, atestů, sond a revizí apod. uvedených v rozhodnutích a v projektové,, dokumetnaci nezbytně nutných k provedení díla</v>
      </c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54"/>
      <c r="B33" s="155"/>
      <c r="C33" s="247" t="s">
        <v>354</v>
      </c>
      <c r="D33" s="248"/>
      <c r="E33" s="248"/>
      <c r="F33" s="248"/>
      <c r="G33" s="24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80" t="str">
        <f>C33</f>
        <v>Provedení veškerých měření a zkoušek, revizních zpráv apod. dle platné legislativy a dle SoD, např.,, na termovizní měření stavby, revize plynu, revize hromosvodu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7" t="s">
        <v>355</v>
      </c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7" t="s">
        <v>356</v>
      </c>
      <c r="D35" s="248"/>
      <c r="E35" s="248"/>
      <c r="F35" s="248"/>
      <c r="G35" s="24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6</v>
      </c>
      <c r="B37" s="174" t="s">
        <v>357</v>
      </c>
      <c r="C37" s="184" t="s">
        <v>358</v>
      </c>
      <c r="D37" s="175" t="s">
        <v>322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344</v>
      </c>
      <c r="T37" s="179" t="s">
        <v>324</v>
      </c>
      <c r="U37" s="158">
        <v>0</v>
      </c>
      <c r="V37" s="158">
        <f>ROUND(E37*U37,2)</f>
        <v>0</v>
      </c>
      <c r="W37" s="158"/>
      <c r="X37" s="158" t="s">
        <v>325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326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3" t="s">
        <v>318</v>
      </c>
      <c r="B39" s="164" t="s">
        <v>291</v>
      </c>
      <c r="C39" s="183" t="s">
        <v>28</v>
      </c>
      <c r="D39" s="165"/>
      <c r="E39" s="166"/>
      <c r="F39" s="167"/>
      <c r="G39" s="167">
        <f>SUMIF(AG40:AG64,"&lt;&gt;NOR",G40:G64)</f>
        <v>0</v>
      </c>
      <c r="H39" s="167"/>
      <c r="I39" s="167">
        <f>SUM(I40:I64)</f>
        <v>0</v>
      </c>
      <c r="J39" s="167"/>
      <c r="K39" s="167">
        <f>SUM(K40:K64)</f>
        <v>0</v>
      </c>
      <c r="L39" s="167"/>
      <c r="M39" s="167">
        <f>SUM(M40:M64)</f>
        <v>0</v>
      </c>
      <c r="N39" s="166"/>
      <c r="O39" s="166">
        <f>SUM(O40:O64)</f>
        <v>0</v>
      </c>
      <c r="P39" s="166"/>
      <c r="Q39" s="166">
        <f>SUM(Q40:Q64)</f>
        <v>0</v>
      </c>
      <c r="R39" s="167"/>
      <c r="S39" s="167"/>
      <c r="T39" s="168"/>
      <c r="U39" s="162"/>
      <c r="V39" s="162">
        <f>SUM(V40:V64)</f>
        <v>0</v>
      </c>
      <c r="W39" s="162"/>
      <c r="X39" s="162"/>
      <c r="AG39" t="s">
        <v>319</v>
      </c>
    </row>
    <row r="40" spans="1:60" outlineLevel="1" x14ac:dyDescent="0.2">
      <c r="A40" s="173">
        <v>7</v>
      </c>
      <c r="B40" s="174" t="s">
        <v>359</v>
      </c>
      <c r="C40" s="184" t="s">
        <v>360</v>
      </c>
      <c r="D40" s="175" t="s">
        <v>338</v>
      </c>
      <c r="E40" s="176">
        <v>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323</v>
      </c>
      <c r="T40" s="179" t="s">
        <v>324</v>
      </c>
      <c r="U40" s="158">
        <v>0</v>
      </c>
      <c r="V40" s="158">
        <f>ROUND(E40*U40,2)</f>
        <v>0</v>
      </c>
      <c r="W40" s="158"/>
      <c r="X40" s="158" t="s">
        <v>325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326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1" t="s">
        <v>361</v>
      </c>
      <c r="D41" s="252"/>
      <c r="E41" s="252"/>
      <c r="F41" s="252"/>
      <c r="G41" s="252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328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5"/>
      <c r="D42" s="246"/>
      <c r="E42" s="246"/>
      <c r="F42" s="246"/>
      <c r="G42" s="246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8</v>
      </c>
      <c r="B43" s="174" t="s">
        <v>362</v>
      </c>
      <c r="C43" s="184" t="s">
        <v>363</v>
      </c>
      <c r="D43" s="175" t="s">
        <v>322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323</v>
      </c>
      <c r="T43" s="179" t="s">
        <v>324</v>
      </c>
      <c r="U43" s="158">
        <v>0</v>
      </c>
      <c r="V43" s="158">
        <f>ROUND(E43*U43,2)</f>
        <v>0</v>
      </c>
      <c r="W43" s="158"/>
      <c r="X43" s="158" t="s">
        <v>325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326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51" t="s">
        <v>364</v>
      </c>
      <c r="D44" s="252"/>
      <c r="E44" s="252"/>
      <c r="F44" s="252"/>
      <c r="G44" s="25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0" t="str">
        <f>C44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9</v>
      </c>
      <c r="B46" s="174" t="s">
        <v>365</v>
      </c>
      <c r="C46" s="184" t="s">
        <v>366</v>
      </c>
      <c r="D46" s="175" t="s">
        <v>322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323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325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326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54"/>
      <c r="B47" s="155"/>
      <c r="C47" s="251" t="s">
        <v>367</v>
      </c>
      <c r="D47" s="252"/>
      <c r="E47" s="252"/>
      <c r="F47" s="252"/>
      <c r="G47" s="252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328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80" t="str">
        <f>C47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7" t="s">
        <v>368</v>
      </c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7" t="s">
        <v>369</v>
      </c>
      <c r="D49" s="248"/>
      <c r="E49" s="248"/>
      <c r="F49" s="248"/>
      <c r="G49" s="24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7" t="s">
        <v>370</v>
      </c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328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0" t="str">
        <f>C50</f>
        <v>Zajištění ostrahy majetku a osob v průběhu realizace stavby a až do předání stavby do užívání, např., , kamerový systém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7" t="s">
        <v>371</v>
      </c>
      <c r="D51" s="248"/>
      <c r="E51" s="248"/>
      <c r="F51" s="248"/>
      <c r="G51" s="24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10</v>
      </c>
      <c r="B53" s="174" t="s">
        <v>372</v>
      </c>
      <c r="C53" s="184" t="s">
        <v>373</v>
      </c>
      <c r="D53" s="175" t="s">
        <v>322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344</v>
      </c>
      <c r="T53" s="179" t="s">
        <v>324</v>
      </c>
      <c r="U53" s="158">
        <v>0</v>
      </c>
      <c r="V53" s="158">
        <f>ROUND(E53*U53,2)</f>
        <v>0</v>
      </c>
      <c r="W53" s="158"/>
      <c r="X53" s="158" t="s">
        <v>325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326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329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11</v>
      </c>
      <c r="B55" s="174" t="s">
        <v>374</v>
      </c>
      <c r="C55" s="184" t="s">
        <v>375</v>
      </c>
      <c r="D55" s="175" t="s">
        <v>376</v>
      </c>
      <c r="E55" s="176">
        <v>44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344</v>
      </c>
      <c r="T55" s="179" t="s">
        <v>324</v>
      </c>
      <c r="U55" s="158">
        <v>0</v>
      </c>
      <c r="V55" s="158">
        <f>ROUND(E55*U55,2)</f>
        <v>0</v>
      </c>
      <c r="W55" s="158"/>
      <c r="X55" s="158" t="s">
        <v>325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1" x14ac:dyDescent="0.2">
      <c r="A57" s="173">
        <v>12</v>
      </c>
      <c r="B57" s="174" t="s">
        <v>229</v>
      </c>
      <c r="C57" s="184" t="s">
        <v>377</v>
      </c>
      <c r="D57" s="175" t="s">
        <v>376</v>
      </c>
      <c r="E57" s="176">
        <v>100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1" t="s">
        <v>378</v>
      </c>
      <c r="D58" s="252"/>
      <c r="E58" s="252"/>
      <c r="F58" s="252"/>
      <c r="G58" s="25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5"/>
      <c r="D59" s="246"/>
      <c r="E59" s="246"/>
      <c r="F59" s="246"/>
      <c r="G59" s="24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13</v>
      </c>
      <c r="B60" s="174" t="s">
        <v>379</v>
      </c>
      <c r="C60" s="184" t="s">
        <v>380</v>
      </c>
      <c r="D60" s="175" t="s">
        <v>322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344</v>
      </c>
      <c r="T60" s="179" t="s">
        <v>324</v>
      </c>
      <c r="U60" s="158">
        <v>0</v>
      </c>
      <c r="V60" s="158">
        <f>ROUND(E60*U60,2)</f>
        <v>0</v>
      </c>
      <c r="W60" s="158"/>
      <c r="X60" s="158" t="s">
        <v>325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326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.75" outlineLevel="1" x14ac:dyDescent="0.2">
      <c r="A61" s="154"/>
      <c r="B61" s="155"/>
      <c r="C61" s="185" t="s">
        <v>381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382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383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219</v>
      </c>
      <c r="D63" s="160"/>
      <c r="E63" s="161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33" x14ac:dyDescent="0.2">
      <c r="A65" s="3"/>
      <c r="B65" s="4"/>
      <c r="C65" s="186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305</v>
      </c>
    </row>
    <row r="66" spans="1:33" x14ac:dyDescent="0.2">
      <c r="A66" s="150"/>
      <c r="B66" s="151" t="s">
        <v>29</v>
      </c>
      <c r="C66" s="187"/>
      <c r="D66" s="152"/>
      <c r="E66" s="153"/>
      <c r="F66" s="153"/>
      <c r="G66" s="182">
        <f>G8+G39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384</v>
      </c>
    </row>
    <row r="67" spans="1:33" x14ac:dyDescent="0.2">
      <c r="C67" s="188"/>
      <c r="D67" s="10"/>
      <c r="AG67" t="s">
        <v>385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3"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  <mergeCell ref="C33:G33"/>
    <mergeCell ref="C21:G21"/>
    <mergeCell ref="C22:G22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50:G50"/>
    <mergeCell ref="C34:G34"/>
    <mergeCell ref="C35:G35"/>
    <mergeCell ref="C36:G36"/>
    <mergeCell ref="C38:G38"/>
    <mergeCell ref="C41:G41"/>
    <mergeCell ref="C42:G42"/>
    <mergeCell ref="C44:G44"/>
    <mergeCell ref="C45:G45"/>
    <mergeCell ref="C47:G47"/>
    <mergeCell ref="C48:G48"/>
    <mergeCell ref="C49:G49"/>
    <mergeCell ref="C64:G64"/>
    <mergeCell ref="C51:G51"/>
    <mergeCell ref="C52:G52"/>
    <mergeCell ref="C54:G54"/>
    <mergeCell ref="C56:G56"/>
    <mergeCell ref="C58:G58"/>
    <mergeCell ref="C59:G5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85</v>
      </c>
      <c r="C4" s="257" t="s">
        <v>86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47</v>
      </c>
      <c r="C8" s="183" t="s">
        <v>140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47</v>
      </c>
      <c r="C9" s="184" t="s">
        <v>386</v>
      </c>
      <c r="D9" s="175"/>
      <c r="E9" s="176">
        <v>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388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3" t="s">
        <v>318</v>
      </c>
      <c r="B11" s="164" t="s">
        <v>143</v>
      </c>
      <c r="C11" s="183" t="s">
        <v>144</v>
      </c>
      <c r="D11" s="165"/>
      <c r="E11" s="166"/>
      <c r="F11" s="167"/>
      <c r="G11" s="167">
        <f>SUMIF(AG12:AG77,"&lt;&gt;NOR",G12:G77)</f>
        <v>0</v>
      </c>
      <c r="H11" s="167"/>
      <c r="I11" s="167">
        <f>SUM(I12:I77)</f>
        <v>0</v>
      </c>
      <c r="J11" s="167"/>
      <c r="K11" s="167">
        <f>SUM(K12:K77)</f>
        <v>0</v>
      </c>
      <c r="L11" s="167"/>
      <c r="M11" s="167">
        <f>SUM(M12:M77)</f>
        <v>0</v>
      </c>
      <c r="N11" s="166"/>
      <c r="O11" s="166">
        <f>SUM(O12:O77)</f>
        <v>34.89</v>
      </c>
      <c r="P11" s="166"/>
      <c r="Q11" s="166">
        <f>SUM(Q12:Q77)</f>
        <v>0</v>
      </c>
      <c r="R11" s="167"/>
      <c r="S11" s="167"/>
      <c r="T11" s="168"/>
      <c r="U11" s="162"/>
      <c r="V11" s="162">
        <f>SUM(V12:V77)</f>
        <v>71.02000000000001</v>
      </c>
      <c r="W11" s="162"/>
      <c r="X11" s="162"/>
      <c r="AG11" t="s">
        <v>319</v>
      </c>
    </row>
    <row r="12" spans="1:60" ht="22.5" outlineLevel="1" x14ac:dyDescent="0.2">
      <c r="A12" s="173">
        <v>2</v>
      </c>
      <c r="B12" s="174" t="s">
        <v>2021</v>
      </c>
      <c r="C12" s="184" t="s">
        <v>2022</v>
      </c>
      <c r="D12" s="175" t="s">
        <v>411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2.5749999999999999E-2</v>
      </c>
      <c r="O12" s="176">
        <f>ROUND(E12*N12,2)</f>
        <v>0.03</v>
      </c>
      <c r="P12" s="176">
        <v>0</v>
      </c>
      <c r="Q12" s="176">
        <f>ROUND(E12*P12,2)</f>
        <v>0</v>
      </c>
      <c r="R12" s="178" t="s">
        <v>398</v>
      </c>
      <c r="S12" s="178" t="s">
        <v>323</v>
      </c>
      <c r="T12" s="179" t="s">
        <v>399</v>
      </c>
      <c r="U12" s="158">
        <v>0.3175</v>
      </c>
      <c r="V12" s="158">
        <f>ROUND(E12*U12,2)</f>
        <v>0.32</v>
      </c>
      <c r="W12" s="158"/>
      <c r="X12" s="158" t="s">
        <v>387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388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1" t="s">
        <v>2023</v>
      </c>
      <c r="D13" s="252"/>
      <c r="E13" s="252"/>
      <c r="F13" s="252"/>
      <c r="G13" s="25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2024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382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219</v>
      </c>
      <c r="D15" s="160"/>
      <c r="E15" s="161">
        <v>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5"/>
      <c r="D16" s="246"/>
      <c r="E16" s="246"/>
      <c r="F16" s="246"/>
      <c r="G16" s="24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3</v>
      </c>
      <c r="B17" s="174" t="s">
        <v>2025</v>
      </c>
      <c r="C17" s="184" t="s">
        <v>2026</v>
      </c>
      <c r="D17" s="175" t="s">
        <v>411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3.4930000000000003E-2</v>
      </c>
      <c r="O17" s="176">
        <f>ROUND(E17*N17,2)</f>
        <v>0.03</v>
      </c>
      <c r="P17" s="176">
        <v>0</v>
      </c>
      <c r="Q17" s="176">
        <f>ROUND(E17*P17,2)</f>
        <v>0</v>
      </c>
      <c r="R17" s="178" t="s">
        <v>398</v>
      </c>
      <c r="S17" s="178" t="s">
        <v>323</v>
      </c>
      <c r="T17" s="179" t="s">
        <v>399</v>
      </c>
      <c r="U17" s="158">
        <v>0.33750000000000002</v>
      </c>
      <c r="V17" s="158">
        <f>ROUND(E17*U17,2)</f>
        <v>0.34</v>
      </c>
      <c r="W17" s="158"/>
      <c r="X17" s="158" t="s">
        <v>387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388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1" t="s">
        <v>2023</v>
      </c>
      <c r="D18" s="252"/>
      <c r="E18" s="252"/>
      <c r="F18" s="252"/>
      <c r="G18" s="252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5" t="s">
        <v>2024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382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219</v>
      </c>
      <c r="D20" s="160"/>
      <c r="E20" s="161">
        <v>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382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5"/>
      <c r="D21" s="246"/>
      <c r="E21" s="246"/>
      <c r="F21" s="246"/>
      <c r="G21" s="246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4</v>
      </c>
      <c r="B22" s="174" t="s">
        <v>2027</v>
      </c>
      <c r="C22" s="184" t="s">
        <v>2028</v>
      </c>
      <c r="D22" s="175" t="s">
        <v>391</v>
      </c>
      <c r="E22" s="176">
        <v>4.5629999999999997E-2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1.6823999999999999</v>
      </c>
      <c r="O22" s="176">
        <f>ROUND(E22*N22,2)</f>
        <v>0.08</v>
      </c>
      <c r="P22" s="176">
        <v>0</v>
      </c>
      <c r="Q22" s="176">
        <f>ROUND(E22*P22,2)</f>
        <v>0</v>
      </c>
      <c r="R22" s="178" t="s">
        <v>467</v>
      </c>
      <c r="S22" s="178" t="s">
        <v>323</v>
      </c>
      <c r="T22" s="179" t="s">
        <v>399</v>
      </c>
      <c r="U22" s="158">
        <v>6.87</v>
      </c>
      <c r="V22" s="158">
        <f>ROUND(E22*U22,2)</f>
        <v>0.31</v>
      </c>
      <c r="W22" s="158"/>
      <c r="X22" s="158" t="s">
        <v>387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388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0" t="s">
        <v>2029</v>
      </c>
      <c r="D23" s="261"/>
      <c r="E23" s="261"/>
      <c r="F23" s="261"/>
      <c r="G23" s="261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401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5" t="s">
        <v>2024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382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5" t="s">
        <v>2030</v>
      </c>
      <c r="D25" s="160"/>
      <c r="E25" s="161">
        <v>8.8299999999999993E-3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382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2031</v>
      </c>
      <c r="D26" s="160"/>
      <c r="E26" s="161">
        <v>3.6799999999999999E-2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5"/>
      <c r="D27" s="246"/>
      <c r="E27" s="246"/>
      <c r="F27" s="246"/>
      <c r="G27" s="246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5</v>
      </c>
      <c r="B28" s="174" t="s">
        <v>2032</v>
      </c>
      <c r="C28" s="184" t="s">
        <v>2033</v>
      </c>
      <c r="D28" s="175" t="s">
        <v>527</v>
      </c>
      <c r="E28" s="176">
        <v>1.567E-2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1.0900000000000001</v>
      </c>
      <c r="O28" s="176">
        <f>ROUND(E28*N28,2)</f>
        <v>0.02</v>
      </c>
      <c r="P28" s="176">
        <v>0</v>
      </c>
      <c r="Q28" s="176">
        <f>ROUND(E28*P28,2)</f>
        <v>0</v>
      </c>
      <c r="R28" s="178" t="s">
        <v>467</v>
      </c>
      <c r="S28" s="178" t="s">
        <v>323</v>
      </c>
      <c r="T28" s="179" t="s">
        <v>399</v>
      </c>
      <c r="U28" s="158">
        <v>20.6</v>
      </c>
      <c r="V28" s="158">
        <f>ROUND(E28*U28,2)</f>
        <v>0.32</v>
      </c>
      <c r="W28" s="158"/>
      <c r="X28" s="158" t="s">
        <v>387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388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0" t="s">
        <v>2034</v>
      </c>
      <c r="D29" s="261"/>
      <c r="E29" s="261"/>
      <c r="F29" s="261"/>
      <c r="G29" s="261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401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2024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2035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2036</v>
      </c>
      <c r="D32" s="160"/>
      <c r="E32" s="161">
        <v>1.426E-2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382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2037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382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2038</v>
      </c>
      <c r="D34" s="160"/>
      <c r="E34" s="161">
        <v>1.42E-3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5"/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6</v>
      </c>
      <c r="B36" s="174" t="s">
        <v>2039</v>
      </c>
      <c r="C36" s="184" t="s">
        <v>2040</v>
      </c>
      <c r="D36" s="175" t="s">
        <v>527</v>
      </c>
      <c r="E36" s="176">
        <v>5.8709999999999998E-2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1.0900000000000001</v>
      </c>
      <c r="O36" s="176">
        <f>ROUND(E36*N36,2)</f>
        <v>0.06</v>
      </c>
      <c r="P36" s="176">
        <v>0</v>
      </c>
      <c r="Q36" s="176">
        <f>ROUND(E36*P36,2)</f>
        <v>0</v>
      </c>
      <c r="R36" s="178" t="s">
        <v>467</v>
      </c>
      <c r="S36" s="178" t="s">
        <v>323</v>
      </c>
      <c r="T36" s="179" t="s">
        <v>399</v>
      </c>
      <c r="U36" s="158">
        <v>20.6</v>
      </c>
      <c r="V36" s="158">
        <f>ROUND(E36*U36,2)</f>
        <v>1.21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60" t="s">
        <v>2034</v>
      </c>
      <c r="D37" s="261"/>
      <c r="E37" s="261"/>
      <c r="F37" s="261"/>
      <c r="G37" s="261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401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2024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912</v>
      </c>
      <c r="D39" s="160"/>
      <c r="E39" s="161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382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5" t="s">
        <v>2041</v>
      </c>
      <c r="D40" s="160"/>
      <c r="E40" s="161">
        <v>5.3379999999999997E-2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382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2037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382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2042</v>
      </c>
      <c r="D42" s="160"/>
      <c r="E42" s="161">
        <v>5.3400000000000001E-3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5"/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3">
        <v>7</v>
      </c>
      <c r="B44" s="174" t="s">
        <v>2043</v>
      </c>
      <c r="C44" s="184" t="s">
        <v>2044</v>
      </c>
      <c r="D44" s="175" t="s">
        <v>397</v>
      </c>
      <c r="E44" s="176">
        <v>0.96599999999999997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0.23976</v>
      </c>
      <c r="O44" s="176">
        <f>ROUND(E44*N44,2)</f>
        <v>0.23</v>
      </c>
      <c r="P44" s="176">
        <v>0</v>
      </c>
      <c r="Q44" s="176">
        <f>ROUND(E44*P44,2)</f>
        <v>0</v>
      </c>
      <c r="R44" s="178" t="s">
        <v>467</v>
      </c>
      <c r="S44" s="178" t="s">
        <v>323</v>
      </c>
      <c r="T44" s="179" t="s">
        <v>399</v>
      </c>
      <c r="U44" s="158">
        <v>1.0329999999999999</v>
      </c>
      <c r="V44" s="158">
        <f>ROUND(E44*U44,2)</f>
        <v>1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0" t="s">
        <v>2045</v>
      </c>
      <c r="D45" s="261"/>
      <c r="E45" s="261"/>
      <c r="F45" s="261"/>
      <c r="G45" s="261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401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2046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2024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5" t="s">
        <v>2047</v>
      </c>
      <c r="D48" s="160"/>
      <c r="E48" s="161">
        <v>0.96599999999999997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382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5"/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8</v>
      </c>
      <c r="B50" s="174" t="s">
        <v>2048</v>
      </c>
      <c r="C50" s="184" t="s">
        <v>2049</v>
      </c>
      <c r="D50" s="175" t="s">
        <v>397</v>
      </c>
      <c r="E50" s="176">
        <v>27.99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0.12268999999999999</v>
      </c>
      <c r="O50" s="176">
        <f>ROUND(E50*N50,2)</f>
        <v>3.43</v>
      </c>
      <c r="P50" s="176">
        <v>0</v>
      </c>
      <c r="Q50" s="176">
        <f>ROUND(E50*P50,2)</f>
        <v>0</v>
      </c>
      <c r="R50" s="178" t="s">
        <v>398</v>
      </c>
      <c r="S50" s="178" t="s">
        <v>323</v>
      </c>
      <c r="T50" s="179" t="s">
        <v>399</v>
      </c>
      <c r="U50" s="158">
        <v>0.56000000000000005</v>
      </c>
      <c r="V50" s="158">
        <f>ROUND(E50*U50,2)</f>
        <v>15.67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501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54"/>
      <c r="B51" s="155"/>
      <c r="C51" s="260" t="s">
        <v>2050</v>
      </c>
      <c r="D51" s="261"/>
      <c r="E51" s="261"/>
      <c r="F51" s="261"/>
      <c r="G51" s="261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401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80" t="str">
        <f>C51</f>
        <v>jednoduché nebo příčky zděné do svislé dřevěné, cihelné, betonové nebo ocelové konstrukce na jakoukoliv maltu vápenocementovou (MVC) nebo cementovou (MC),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2024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382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2051</v>
      </c>
      <c r="D53" s="160"/>
      <c r="E53" s="161">
        <v>33.49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382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2052</v>
      </c>
      <c r="D54" s="160"/>
      <c r="E54" s="161">
        <v>-5.5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382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5"/>
      <c r="D55" s="246"/>
      <c r="E55" s="246"/>
      <c r="F55" s="246"/>
      <c r="G55" s="246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9</v>
      </c>
      <c r="B56" s="174" t="s">
        <v>2053</v>
      </c>
      <c r="C56" s="184" t="s">
        <v>2054</v>
      </c>
      <c r="D56" s="175" t="s">
        <v>476</v>
      </c>
      <c r="E56" s="176">
        <v>10.199999999999999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1.0200000000000001E-3</v>
      </c>
      <c r="O56" s="176">
        <f>ROUND(E56*N56,2)</f>
        <v>0.01</v>
      </c>
      <c r="P56" s="176">
        <v>0</v>
      </c>
      <c r="Q56" s="176">
        <f>ROUND(E56*P56,2)</f>
        <v>0</v>
      </c>
      <c r="R56" s="178" t="s">
        <v>398</v>
      </c>
      <c r="S56" s="178" t="s">
        <v>323</v>
      </c>
      <c r="T56" s="179" t="s">
        <v>399</v>
      </c>
      <c r="U56" s="158">
        <v>0.22</v>
      </c>
      <c r="V56" s="158">
        <f>ROUND(E56*U56,2)</f>
        <v>2.2400000000000002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388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0" t="s">
        <v>2055</v>
      </c>
      <c r="D57" s="261"/>
      <c r="E57" s="261"/>
      <c r="F57" s="261"/>
      <c r="G57" s="261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401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7" t="s">
        <v>2056</v>
      </c>
      <c r="D58" s="248"/>
      <c r="E58" s="248"/>
      <c r="F58" s="248"/>
      <c r="G58" s="24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2024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382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5" t="s">
        <v>2057</v>
      </c>
      <c r="D60" s="160"/>
      <c r="E60" s="161">
        <v>10.199999999999999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382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5"/>
      <c r="D61" s="246"/>
      <c r="E61" s="246"/>
      <c r="F61" s="246"/>
      <c r="G61" s="246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329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10</v>
      </c>
      <c r="B62" s="174" t="s">
        <v>2058</v>
      </c>
      <c r="C62" s="184" t="s">
        <v>2059</v>
      </c>
      <c r="D62" s="175" t="s">
        <v>397</v>
      </c>
      <c r="E62" s="176">
        <v>0.95679999999999998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0.15679999999999999</v>
      </c>
      <c r="O62" s="176">
        <f>ROUND(E62*N62,2)</f>
        <v>0.15</v>
      </c>
      <c r="P62" s="176">
        <v>0</v>
      </c>
      <c r="Q62" s="176">
        <f>ROUND(E62*P62,2)</f>
        <v>0</v>
      </c>
      <c r="R62" s="178" t="s">
        <v>398</v>
      </c>
      <c r="S62" s="178" t="s">
        <v>323</v>
      </c>
      <c r="T62" s="179" t="s">
        <v>399</v>
      </c>
      <c r="U62" s="158">
        <v>1.22</v>
      </c>
      <c r="V62" s="158">
        <f>ROUND(E62*U62,2)</f>
        <v>1.17</v>
      </c>
      <c r="W62" s="158"/>
      <c r="X62" s="158" t="s">
        <v>387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388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0" t="s">
        <v>2060</v>
      </c>
      <c r="D63" s="261"/>
      <c r="E63" s="261"/>
      <c r="F63" s="261"/>
      <c r="G63" s="261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401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5" t="s">
        <v>2024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382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5" t="s">
        <v>2061</v>
      </c>
      <c r="D65" s="160"/>
      <c r="E65" s="161">
        <v>0.2208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382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2062</v>
      </c>
      <c r="D66" s="160"/>
      <c r="E66" s="161">
        <v>0.73599999999999999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382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5"/>
      <c r="D67" s="246"/>
      <c r="E67" s="246"/>
      <c r="F67" s="246"/>
      <c r="G67" s="246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329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3">
        <v>11</v>
      </c>
      <c r="B68" s="174" t="s">
        <v>2063</v>
      </c>
      <c r="C68" s="184" t="s">
        <v>2064</v>
      </c>
      <c r="D68" s="175" t="s">
        <v>397</v>
      </c>
      <c r="E68" s="176">
        <v>1.4352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5.4200000000000003E-3</v>
      </c>
      <c r="O68" s="176">
        <f>ROUND(E68*N68,2)</f>
        <v>0.01</v>
      </c>
      <c r="P68" s="176">
        <v>0</v>
      </c>
      <c r="Q68" s="176">
        <f>ROUND(E68*P68,2)</f>
        <v>0</v>
      </c>
      <c r="R68" s="178" t="s">
        <v>398</v>
      </c>
      <c r="S68" s="178" t="s">
        <v>323</v>
      </c>
      <c r="T68" s="179" t="s">
        <v>399</v>
      </c>
      <c r="U68" s="158">
        <v>0.89</v>
      </c>
      <c r="V68" s="158">
        <f>ROUND(E68*U68,2)</f>
        <v>1.28</v>
      </c>
      <c r="W68" s="158"/>
      <c r="X68" s="158" t="s">
        <v>387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388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54"/>
      <c r="B69" s="155"/>
      <c r="C69" s="260" t="s">
        <v>2065</v>
      </c>
      <c r="D69" s="261"/>
      <c r="E69" s="261"/>
      <c r="F69" s="261"/>
      <c r="G69" s="261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401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80" t="str">
        <f>C69</f>
        <v>plentování potrubí, válcovaných nosníků, výklenků nebo nik, jakéhokoliv tvaru, na jakoukoliv maltu, s potřebným vypnutím pletiva, přetažením a zakotvením drátů a provedení postřiku maltou,</v>
      </c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2024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382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2066</v>
      </c>
      <c r="D71" s="160"/>
      <c r="E71" s="161">
        <v>0.33119999999999999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382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2067</v>
      </c>
      <c r="D72" s="160"/>
      <c r="E72" s="161">
        <v>1.1040000000000001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382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5"/>
      <c r="D73" s="246"/>
      <c r="E73" s="246"/>
      <c r="F73" s="246"/>
      <c r="G73" s="24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12</v>
      </c>
      <c r="B74" s="174" t="s">
        <v>2068</v>
      </c>
      <c r="C74" s="184" t="s">
        <v>2069</v>
      </c>
      <c r="D74" s="175" t="s">
        <v>577</v>
      </c>
      <c r="E74" s="176">
        <v>12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2.5698099999999999</v>
      </c>
      <c r="O74" s="176">
        <f>ROUND(E74*N74,2)</f>
        <v>30.84</v>
      </c>
      <c r="P74" s="176">
        <v>0</v>
      </c>
      <c r="Q74" s="176">
        <f>ROUND(E74*P74,2)</f>
        <v>0</v>
      </c>
      <c r="R74" s="178"/>
      <c r="S74" s="178" t="s">
        <v>344</v>
      </c>
      <c r="T74" s="179" t="s">
        <v>324</v>
      </c>
      <c r="U74" s="158">
        <v>3.93</v>
      </c>
      <c r="V74" s="158">
        <f>ROUND(E74*U74,2)</f>
        <v>47.16</v>
      </c>
      <c r="W74" s="158"/>
      <c r="X74" s="158" t="s">
        <v>387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388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2024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382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5" t="s">
        <v>224</v>
      </c>
      <c r="D76" s="160"/>
      <c r="E76" s="161">
        <v>12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382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5"/>
      <c r="D77" s="246"/>
      <c r="E77" s="246"/>
      <c r="F77" s="246"/>
      <c r="G77" s="246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329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3" t="s">
        <v>318</v>
      </c>
      <c r="B78" s="164" t="s">
        <v>145</v>
      </c>
      <c r="C78" s="183" t="s">
        <v>146</v>
      </c>
      <c r="D78" s="165"/>
      <c r="E78" s="166"/>
      <c r="F78" s="167"/>
      <c r="G78" s="167">
        <f>SUMIF(AG79:AG158,"&lt;&gt;NOR",G79:G158)</f>
        <v>0</v>
      </c>
      <c r="H78" s="167"/>
      <c r="I78" s="167">
        <f>SUM(I79:I158)</f>
        <v>0</v>
      </c>
      <c r="J78" s="167"/>
      <c r="K78" s="167">
        <f>SUM(K79:K158)</f>
        <v>0</v>
      </c>
      <c r="L78" s="167"/>
      <c r="M78" s="167">
        <f>SUM(M79:M158)</f>
        <v>0</v>
      </c>
      <c r="N78" s="166"/>
      <c r="O78" s="166">
        <f>SUM(O79:O158)</f>
        <v>3.46</v>
      </c>
      <c r="P78" s="166"/>
      <c r="Q78" s="166">
        <f>SUM(Q79:Q158)</f>
        <v>0</v>
      </c>
      <c r="R78" s="167"/>
      <c r="S78" s="167"/>
      <c r="T78" s="168"/>
      <c r="U78" s="162"/>
      <c r="V78" s="162">
        <f>SUM(V79:V158)</f>
        <v>146.01</v>
      </c>
      <c r="W78" s="162"/>
      <c r="X78" s="162"/>
      <c r="AG78" t="s">
        <v>319</v>
      </c>
    </row>
    <row r="79" spans="1:60" ht="33.75" outlineLevel="1" x14ac:dyDescent="0.2">
      <c r="A79" s="173">
        <v>13</v>
      </c>
      <c r="B79" s="174" t="s">
        <v>395</v>
      </c>
      <c r="C79" s="184" t="s">
        <v>396</v>
      </c>
      <c r="D79" s="175" t="s">
        <v>397</v>
      </c>
      <c r="E79" s="176">
        <v>12.35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5.1670000000000001E-2</v>
      </c>
      <c r="O79" s="176">
        <f>ROUND(E79*N79,2)</f>
        <v>0.64</v>
      </c>
      <c r="P79" s="176">
        <v>0</v>
      </c>
      <c r="Q79" s="176">
        <f>ROUND(E79*P79,2)</f>
        <v>0</v>
      </c>
      <c r="R79" s="178" t="s">
        <v>398</v>
      </c>
      <c r="S79" s="178" t="s">
        <v>323</v>
      </c>
      <c r="T79" s="179" t="s">
        <v>399</v>
      </c>
      <c r="U79" s="158">
        <v>1.45</v>
      </c>
      <c r="V79" s="158">
        <f>ROUND(E79*U79,2)</f>
        <v>17.91</v>
      </c>
      <c r="W79" s="158"/>
      <c r="X79" s="158" t="s">
        <v>387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388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54"/>
      <c r="B80" s="155"/>
      <c r="C80" s="260" t="s">
        <v>400</v>
      </c>
      <c r="D80" s="261"/>
      <c r="E80" s="261"/>
      <c r="F80" s="261"/>
      <c r="G80" s="261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401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80" t="str">
        <f>C80</f>
        <v>zřízení nosné konstrukce příčky, vložení tepelné izolace tl. do 5 cm, montáž desek, tmelení spár Q2 a úprava rohů. Včetně dodávek materiálu.</v>
      </c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5" t="s">
        <v>402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382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2024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382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2070</v>
      </c>
      <c r="D83" s="160"/>
      <c r="E83" s="161">
        <v>15.47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382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5" t="s">
        <v>2071</v>
      </c>
      <c r="D84" s="160"/>
      <c r="E84" s="161">
        <v>-3.12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382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5"/>
      <c r="D85" s="246"/>
      <c r="E85" s="246"/>
      <c r="F85" s="246"/>
      <c r="G85" s="246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73">
        <v>14</v>
      </c>
      <c r="B86" s="174" t="s">
        <v>405</v>
      </c>
      <c r="C86" s="184" t="s">
        <v>406</v>
      </c>
      <c r="D86" s="175" t="s">
        <v>397</v>
      </c>
      <c r="E86" s="176">
        <v>16.489999999999998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5.1740000000000001E-2</v>
      </c>
      <c r="O86" s="176">
        <f>ROUND(E86*N86,2)</f>
        <v>0.85</v>
      </c>
      <c r="P86" s="176">
        <v>0</v>
      </c>
      <c r="Q86" s="176">
        <f>ROUND(E86*P86,2)</f>
        <v>0</v>
      </c>
      <c r="R86" s="178" t="s">
        <v>398</v>
      </c>
      <c r="S86" s="178" t="s">
        <v>323</v>
      </c>
      <c r="T86" s="179" t="s">
        <v>399</v>
      </c>
      <c r="U86" s="158">
        <v>1.45</v>
      </c>
      <c r="V86" s="158">
        <f>ROUND(E86*U86,2)</f>
        <v>23.91</v>
      </c>
      <c r="W86" s="158"/>
      <c r="X86" s="158" t="s">
        <v>387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388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54"/>
      <c r="B87" s="155"/>
      <c r="C87" s="260" t="s">
        <v>400</v>
      </c>
      <c r="D87" s="261"/>
      <c r="E87" s="261"/>
      <c r="F87" s="261"/>
      <c r="G87" s="261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401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80" t="str">
        <f>C87</f>
        <v>zřízení nosné konstrukce příčky, vložení tepelné izolace tl. do 5 cm, montáž desek, tmelení spár Q2 a úprava rohů. Včetně dodávek materiálu.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402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382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5" t="s">
        <v>2024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382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2072</v>
      </c>
      <c r="D90" s="160"/>
      <c r="E90" s="161">
        <v>16.489999999999998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382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5"/>
      <c r="D91" s="246"/>
      <c r="E91" s="246"/>
      <c r="F91" s="246"/>
      <c r="G91" s="246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329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3">
        <v>15</v>
      </c>
      <c r="B92" s="174" t="s">
        <v>409</v>
      </c>
      <c r="C92" s="184" t="s">
        <v>410</v>
      </c>
      <c r="D92" s="175" t="s">
        <v>411</v>
      </c>
      <c r="E92" s="176">
        <v>1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3.32E-3</v>
      </c>
      <c r="O92" s="176">
        <f>ROUND(E92*N92,2)</f>
        <v>0</v>
      </c>
      <c r="P92" s="176">
        <v>0</v>
      </c>
      <c r="Q92" s="176">
        <f>ROUND(E92*P92,2)</f>
        <v>0</v>
      </c>
      <c r="R92" s="178" t="s">
        <v>398</v>
      </c>
      <c r="S92" s="178" t="s">
        <v>323</v>
      </c>
      <c r="T92" s="179" t="s">
        <v>399</v>
      </c>
      <c r="U92" s="158">
        <v>0.36</v>
      </c>
      <c r="V92" s="158">
        <f>ROUND(E92*U92,2)</f>
        <v>0.36</v>
      </c>
      <c r="W92" s="158"/>
      <c r="X92" s="158" t="s">
        <v>387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388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5" t="s">
        <v>2024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382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219</v>
      </c>
      <c r="D94" s="160"/>
      <c r="E94" s="161">
        <v>1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382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5"/>
      <c r="D95" s="246"/>
      <c r="E95" s="246"/>
      <c r="F95" s="246"/>
      <c r="G95" s="24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3">
        <v>16</v>
      </c>
      <c r="B96" s="174" t="s">
        <v>412</v>
      </c>
      <c r="C96" s="184" t="s">
        <v>413</v>
      </c>
      <c r="D96" s="175" t="s">
        <v>411</v>
      </c>
      <c r="E96" s="176">
        <v>1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1.2E-2</v>
      </c>
      <c r="O96" s="176">
        <f>ROUND(E96*N96,2)</f>
        <v>0.01</v>
      </c>
      <c r="P96" s="176">
        <v>0</v>
      </c>
      <c r="Q96" s="176">
        <f>ROUND(E96*P96,2)</f>
        <v>0</v>
      </c>
      <c r="R96" s="178" t="s">
        <v>398</v>
      </c>
      <c r="S96" s="178" t="s">
        <v>414</v>
      </c>
      <c r="T96" s="179" t="s">
        <v>415</v>
      </c>
      <c r="U96" s="158">
        <v>0.71</v>
      </c>
      <c r="V96" s="158">
        <f>ROUND(E96*U96,2)</f>
        <v>0.71</v>
      </c>
      <c r="W96" s="158"/>
      <c r="X96" s="158" t="s">
        <v>387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388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5" t="s">
        <v>2024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382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219</v>
      </c>
      <c r="D98" s="160"/>
      <c r="E98" s="161">
        <v>1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382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5"/>
      <c r="D99" s="246"/>
      <c r="E99" s="246"/>
      <c r="F99" s="246"/>
      <c r="G99" s="246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329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3">
        <v>17</v>
      </c>
      <c r="B100" s="174" t="s">
        <v>416</v>
      </c>
      <c r="C100" s="184" t="s">
        <v>417</v>
      </c>
      <c r="D100" s="175" t="s">
        <v>411</v>
      </c>
      <c r="E100" s="176">
        <v>2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5.0000000000000001E-4</v>
      </c>
      <c r="O100" s="176">
        <f>ROUND(E100*N100,2)</f>
        <v>0</v>
      </c>
      <c r="P100" s="176">
        <v>0</v>
      </c>
      <c r="Q100" s="176">
        <f>ROUND(E100*P100,2)</f>
        <v>0</v>
      </c>
      <c r="R100" s="178" t="s">
        <v>398</v>
      </c>
      <c r="S100" s="178" t="s">
        <v>414</v>
      </c>
      <c r="T100" s="179" t="s">
        <v>415</v>
      </c>
      <c r="U100" s="158">
        <v>0.15</v>
      </c>
      <c r="V100" s="158">
        <f>ROUND(E100*U100,2)</f>
        <v>0.3</v>
      </c>
      <c r="W100" s="158"/>
      <c r="X100" s="158" t="s">
        <v>387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388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2024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382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232</v>
      </c>
      <c r="D102" s="160"/>
      <c r="E102" s="161">
        <v>2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5"/>
      <c r="D103" s="246"/>
      <c r="E103" s="246"/>
      <c r="F103" s="246"/>
      <c r="G103" s="24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329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3">
        <v>18</v>
      </c>
      <c r="B104" s="174" t="s">
        <v>418</v>
      </c>
      <c r="C104" s="184" t="s">
        <v>419</v>
      </c>
      <c r="D104" s="175" t="s">
        <v>397</v>
      </c>
      <c r="E104" s="176">
        <v>61.615000000000002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1.8599999999999998E-2</v>
      </c>
      <c r="O104" s="176">
        <f>ROUND(E104*N104,2)</f>
        <v>1.1499999999999999</v>
      </c>
      <c r="P104" s="176">
        <v>0</v>
      </c>
      <c r="Q104" s="176">
        <f>ROUND(E104*P104,2)</f>
        <v>0</v>
      </c>
      <c r="R104" s="178" t="s">
        <v>398</v>
      </c>
      <c r="S104" s="178" t="s">
        <v>323</v>
      </c>
      <c r="T104" s="179" t="s">
        <v>399</v>
      </c>
      <c r="U104" s="158">
        <v>1.01</v>
      </c>
      <c r="V104" s="158">
        <f>ROUND(E104*U104,2)</f>
        <v>62.23</v>
      </c>
      <c r="W104" s="158"/>
      <c r="X104" s="158" t="s">
        <v>387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388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2073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382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2074</v>
      </c>
      <c r="D106" s="160"/>
      <c r="E106" s="161">
        <v>115.1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422</v>
      </c>
      <c r="D107" s="160"/>
      <c r="E107" s="161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382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5" t="s">
        <v>2075</v>
      </c>
      <c r="D108" s="160"/>
      <c r="E108" s="161">
        <v>-11.64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382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5" t="s">
        <v>2076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382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2077</v>
      </c>
      <c r="D110" s="160"/>
      <c r="E110" s="161">
        <v>-29.34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2078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382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2079</v>
      </c>
      <c r="D112" s="160"/>
      <c r="E112" s="161">
        <v>-12.96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382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2080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382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5" t="s">
        <v>2081</v>
      </c>
      <c r="D114" s="160"/>
      <c r="E114" s="161">
        <v>0.45500000000000002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382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5"/>
      <c r="D115" s="246"/>
      <c r="E115" s="246"/>
      <c r="F115" s="246"/>
      <c r="G115" s="246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329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3">
        <v>19</v>
      </c>
      <c r="B116" s="174" t="s">
        <v>426</v>
      </c>
      <c r="C116" s="184" t="s">
        <v>427</v>
      </c>
      <c r="D116" s="175" t="s">
        <v>397</v>
      </c>
      <c r="E116" s="176">
        <v>10.6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1.8599999999999998E-2</v>
      </c>
      <c r="O116" s="176">
        <f>ROUND(E116*N116,2)</f>
        <v>0.2</v>
      </c>
      <c r="P116" s="176">
        <v>0</v>
      </c>
      <c r="Q116" s="176">
        <f>ROUND(E116*P116,2)</f>
        <v>0</v>
      </c>
      <c r="R116" s="178" t="s">
        <v>398</v>
      </c>
      <c r="S116" s="178" t="s">
        <v>323</v>
      </c>
      <c r="T116" s="179" t="s">
        <v>399</v>
      </c>
      <c r="U116" s="158">
        <v>1.01</v>
      </c>
      <c r="V116" s="158">
        <f>ROUND(E116*U116,2)</f>
        <v>10.71</v>
      </c>
      <c r="W116" s="158"/>
      <c r="X116" s="158" t="s">
        <v>387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388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2073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382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2082</v>
      </c>
      <c r="D118" s="160"/>
      <c r="E118" s="161">
        <v>10.6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382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5"/>
      <c r="D119" s="246"/>
      <c r="E119" s="246"/>
      <c r="F119" s="246"/>
      <c r="G119" s="246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329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3">
        <v>20</v>
      </c>
      <c r="B120" s="174" t="s">
        <v>429</v>
      </c>
      <c r="C120" s="184" t="s">
        <v>430</v>
      </c>
      <c r="D120" s="175" t="s">
        <v>397</v>
      </c>
      <c r="E120" s="176">
        <v>4.2549999999999999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8" t="s">
        <v>398</v>
      </c>
      <c r="S120" s="178" t="s">
        <v>323</v>
      </c>
      <c r="T120" s="179" t="s">
        <v>399</v>
      </c>
      <c r="U120" s="158">
        <v>0.57999999999999996</v>
      </c>
      <c r="V120" s="158">
        <f>ROUND(E120*U120,2)</f>
        <v>2.4700000000000002</v>
      </c>
      <c r="W120" s="158"/>
      <c r="X120" s="158" t="s">
        <v>387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388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2073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382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2083</v>
      </c>
      <c r="D122" s="160"/>
      <c r="E122" s="161">
        <v>3.8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5" t="s">
        <v>2080</v>
      </c>
      <c r="D123" s="160"/>
      <c r="E123" s="161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382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5" t="s">
        <v>2081</v>
      </c>
      <c r="D124" s="160"/>
      <c r="E124" s="161">
        <v>0.45500000000000002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382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5"/>
      <c r="D125" s="246"/>
      <c r="E125" s="246"/>
      <c r="F125" s="246"/>
      <c r="G125" s="246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329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3">
        <v>21</v>
      </c>
      <c r="B126" s="174" t="s">
        <v>432</v>
      </c>
      <c r="C126" s="184" t="s">
        <v>433</v>
      </c>
      <c r="D126" s="175" t="s">
        <v>397</v>
      </c>
      <c r="E126" s="176">
        <v>6.8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 t="s">
        <v>398</v>
      </c>
      <c r="S126" s="178" t="s">
        <v>323</v>
      </c>
      <c r="T126" s="179" t="s">
        <v>399</v>
      </c>
      <c r="U126" s="158">
        <v>0.43</v>
      </c>
      <c r="V126" s="158">
        <f>ROUND(E126*U126,2)</f>
        <v>2.92</v>
      </c>
      <c r="W126" s="158"/>
      <c r="X126" s="158" t="s">
        <v>387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388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2073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382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5" t="s">
        <v>2084</v>
      </c>
      <c r="D128" s="160"/>
      <c r="E128" s="161">
        <v>6.8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382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5"/>
      <c r="D129" s="246"/>
      <c r="E129" s="246"/>
      <c r="F129" s="246"/>
      <c r="G129" s="246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329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3">
        <v>22</v>
      </c>
      <c r="B130" s="174" t="s">
        <v>435</v>
      </c>
      <c r="C130" s="184" t="s">
        <v>436</v>
      </c>
      <c r="D130" s="175" t="s">
        <v>397</v>
      </c>
      <c r="E130" s="176">
        <v>15.236000000000001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8" t="s">
        <v>398</v>
      </c>
      <c r="S130" s="178" t="s">
        <v>323</v>
      </c>
      <c r="T130" s="179" t="s">
        <v>399</v>
      </c>
      <c r="U130" s="158">
        <v>0.28000000000000003</v>
      </c>
      <c r="V130" s="158">
        <f>ROUND(E130*U130,2)</f>
        <v>4.2699999999999996</v>
      </c>
      <c r="W130" s="158"/>
      <c r="X130" s="158" t="s">
        <v>387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388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2073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382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2085</v>
      </c>
      <c r="D132" s="160"/>
      <c r="E132" s="161">
        <v>5.6959999999999997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382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5" t="s">
        <v>2086</v>
      </c>
      <c r="D133" s="160"/>
      <c r="E133" s="161">
        <v>9.5399999999999991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382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45"/>
      <c r="D134" s="246"/>
      <c r="E134" s="246"/>
      <c r="F134" s="246"/>
      <c r="G134" s="246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329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3">
        <v>23</v>
      </c>
      <c r="B135" s="174" t="s">
        <v>1789</v>
      </c>
      <c r="C135" s="184" t="s">
        <v>1790</v>
      </c>
      <c r="D135" s="175" t="s">
        <v>397</v>
      </c>
      <c r="E135" s="176">
        <v>10.88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4.3999999999999997E-2</v>
      </c>
      <c r="O135" s="176">
        <f>ROUND(E135*N135,2)</f>
        <v>0.48</v>
      </c>
      <c r="P135" s="176">
        <v>0</v>
      </c>
      <c r="Q135" s="176">
        <f>ROUND(E135*P135,2)</f>
        <v>0</v>
      </c>
      <c r="R135" s="178"/>
      <c r="S135" s="178" t="s">
        <v>344</v>
      </c>
      <c r="T135" s="179" t="s">
        <v>324</v>
      </c>
      <c r="U135" s="158">
        <v>0</v>
      </c>
      <c r="V135" s="158">
        <f>ROUND(E135*U135,2)</f>
        <v>0</v>
      </c>
      <c r="W135" s="158"/>
      <c r="X135" s="158" t="s">
        <v>387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388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2024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382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459</v>
      </c>
      <c r="D137" s="160"/>
      <c r="E137" s="161">
        <v>10.88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5"/>
      <c r="D138" s="246"/>
      <c r="E138" s="246"/>
      <c r="F138" s="246"/>
      <c r="G138" s="24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329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24</v>
      </c>
      <c r="B139" s="174" t="s">
        <v>454</v>
      </c>
      <c r="C139" s="184" t="s">
        <v>455</v>
      </c>
      <c r="D139" s="175" t="s">
        <v>397</v>
      </c>
      <c r="E139" s="176">
        <v>1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0.125</v>
      </c>
      <c r="O139" s="176">
        <f>ROUND(E139*N139,2)</f>
        <v>0.13</v>
      </c>
      <c r="P139" s="176">
        <v>0</v>
      </c>
      <c r="Q139" s="176">
        <f>ROUND(E139*P139,2)</f>
        <v>0</v>
      </c>
      <c r="R139" s="178"/>
      <c r="S139" s="178" t="s">
        <v>344</v>
      </c>
      <c r="T139" s="179" t="s">
        <v>324</v>
      </c>
      <c r="U139" s="158">
        <v>0</v>
      </c>
      <c r="V139" s="158">
        <f>ROUND(E139*U139,2)</f>
        <v>0</v>
      </c>
      <c r="W139" s="158"/>
      <c r="X139" s="158" t="s">
        <v>387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388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2024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382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456</v>
      </c>
      <c r="D141" s="160"/>
      <c r="E141" s="161">
        <v>1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5"/>
      <c r="D142" s="246"/>
      <c r="E142" s="246"/>
      <c r="F142" s="246"/>
      <c r="G142" s="246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329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25</v>
      </c>
      <c r="B143" s="174" t="s">
        <v>460</v>
      </c>
      <c r="C143" s="184" t="s">
        <v>461</v>
      </c>
      <c r="D143" s="175" t="s">
        <v>462</v>
      </c>
      <c r="E143" s="176">
        <v>15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8"/>
      <c r="S143" s="178" t="s">
        <v>344</v>
      </c>
      <c r="T143" s="179" t="s">
        <v>324</v>
      </c>
      <c r="U143" s="158">
        <v>0</v>
      </c>
      <c r="V143" s="158">
        <f>ROUND(E143*U143,2)</f>
        <v>0</v>
      </c>
      <c r="W143" s="158"/>
      <c r="X143" s="158" t="s">
        <v>387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388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5" t="s">
        <v>2024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382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1058</v>
      </c>
      <c r="D145" s="160"/>
      <c r="E145" s="161">
        <v>15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382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5"/>
      <c r="D146" s="246"/>
      <c r="E146" s="246"/>
      <c r="F146" s="246"/>
      <c r="G146" s="246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329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3">
        <v>26</v>
      </c>
      <c r="B147" s="174" t="s">
        <v>463</v>
      </c>
      <c r="C147" s="184" t="s">
        <v>464</v>
      </c>
      <c r="D147" s="175" t="s">
        <v>397</v>
      </c>
      <c r="E147" s="176">
        <v>72.215000000000003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/>
      <c r="S147" s="178" t="s">
        <v>344</v>
      </c>
      <c r="T147" s="179" t="s">
        <v>324</v>
      </c>
      <c r="U147" s="158">
        <v>0.28000000000000003</v>
      </c>
      <c r="V147" s="158">
        <f>ROUND(E147*U147,2)</f>
        <v>20.22</v>
      </c>
      <c r="W147" s="158"/>
      <c r="X147" s="158" t="s">
        <v>387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388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5" t="s">
        <v>2073</v>
      </c>
      <c r="D148" s="160"/>
      <c r="E148" s="161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382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5" t="s">
        <v>2074</v>
      </c>
      <c r="D149" s="160"/>
      <c r="E149" s="161">
        <v>115.1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382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2080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382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2081</v>
      </c>
      <c r="D151" s="160"/>
      <c r="E151" s="161">
        <v>0.45500000000000002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382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422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382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2075</v>
      </c>
      <c r="D153" s="160"/>
      <c r="E153" s="161">
        <v>-11.64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382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5" t="s">
        <v>2076</v>
      </c>
      <c r="D154" s="160"/>
      <c r="E154" s="161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382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2087</v>
      </c>
      <c r="D155" s="160"/>
      <c r="E155" s="161">
        <v>-42.3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382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2073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382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2082</v>
      </c>
      <c r="D157" s="160"/>
      <c r="E157" s="161">
        <v>10.6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5"/>
      <c r="D158" s="246"/>
      <c r="E158" s="246"/>
      <c r="F158" s="246"/>
      <c r="G158" s="246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329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3" t="s">
        <v>318</v>
      </c>
      <c r="B159" s="164" t="s">
        <v>147</v>
      </c>
      <c r="C159" s="183" t="s">
        <v>148</v>
      </c>
      <c r="D159" s="165"/>
      <c r="E159" s="166"/>
      <c r="F159" s="167"/>
      <c r="G159" s="167">
        <f>SUMIF(AG160:AG238,"&lt;&gt;NOR",G160:G238)</f>
        <v>0</v>
      </c>
      <c r="H159" s="167"/>
      <c r="I159" s="167">
        <f>SUM(I160:I238)</f>
        <v>0</v>
      </c>
      <c r="J159" s="167"/>
      <c r="K159" s="167">
        <f>SUM(K160:K238)</f>
        <v>0</v>
      </c>
      <c r="L159" s="167"/>
      <c r="M159" s="167">
        <f>SUM(M160:M238)</f>
        <v>0</v>
      </c>
      <c r="N159" s="166"/>
      <c r="O159" s="166">
        <f>SUM(O160:O238)</f>
        <v>14.620000000000003</v>
      </c>
      <c r="P159" s="166"/>
      <c r="Q159" s="166">
        <f>SUM(Q160:Q238)</f>
        <v>0</v>
      </c>
      <c r="R159" s="167"/>
      <c r="S159" s="167"/>
      <c r="T159" s="168"/>
      <c r="U159" s="162"/>
      <c r="V159" s="162">
        <f>SUM(V160:V238)</f>
        <v>296.76</v>
      </c>
      <c r="W159" s="162"/>
      <c r="X159" s="162"/>
      <c r="AG159" t="s">
        <v>319</v>
      </c>
    </row>
    <row r="160" spans="1:60" outlineLevel="1" x14ac:dyDescent="0.2">
      <c r="A160" s="173">
        <v>27</v>
      </c>
      <c r="B160" s="174" t="s">
        <v>465</v>
      </c>
      <c r="C160" s="184" t="s">
        <v>466</v>
      </c>
      <c r="D160" s="175" t="s">
        <v>397</v>
      </c>
      <c r="E160" s="176">
        <v>2.3460000000000001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6.8000000000000005E-2</v>
      </c>
      <c r="O160" s="176">
        <f>ROUND(E160*N160,2)</f>
        <v>0.16</v>
      </c>
      <c r="P160" s="176">
        <v>0</v>
      </c>
      <c r="Q160" s="176">
        <f>ROUND(E160*P160,2)</f>
        <v>0</v>
      </c>
      <c r="R160" s="178" t="s">
        <v>467</v>
      </c>
      <c r="S160" s="178" t="s">
        <v>323</v>
      </c>
      <c r="T160" s="179" t="s">
        <v>399</v>
      </c>
      <c r="U160" s="158">
        <v>0.71</v>
      </c>
      <c r="V160" s="158">
        <f>ROUND(E160*U160,2)</f>
        <v>1.67</v>
      </c>
      <c r="W160" s="158"/>
      <c r="X160" s="158" t="s">
        <v>387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388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60" t="s">
        <v>468</v>
      </c>
      <c r="D161" s="261"/>
      <c r="E161" s="261"/>
      <c r="F161" s="261"/>
      <c r="G161" s="261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401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469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382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2088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382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5" t="s">
        <v>1798</v>
      </c>
      <c r="D164" s="160"/>
      <c r="E164" s="161">
        <v>2.3460000000000001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382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45"/>
      <c r="D165" s="246"/>
      <c r="E165" s="246"/>
      <c r="F165" s="246"/>
      <c r="G165" s="246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329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3">
        <v>28</v>
      </c>
      <c r="B166" s="174" t="s">
        <v>474</v>
      </c>
      <c r="C166" s="184" t="s">
        <v>475</v>
      </c>
      <c r="D166" s="175" t="s">
        <v>476</v>
      </c>
      <c r="E166" s="176">
        <v>39.56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6">
        <v>2.3800000000000002E-3</v>
      </c>
      <c r="O166" s="176">
        <f>ROUND(E166*N166,2)</f>
        <v>0.09</v>
      </c>
      <c r="P166" s="176">
        <v>0</v>
      </c>
      <c r="Q166" s="176">
        <f>ROUND(E166*P166,2)</f>
        <v>0</v>
      </c>
      <c r="R166" s="178" t="s">
        <v>467</v>
      </c>
      <c r="S166" s="178" t="s">
        <v>323</v>
      </c>
      <c r="T166" s="179" t="s">
        <v>399</v>
      </c>
      <c r="U166" s="158">
        <v>0.18</v>
      </c>
      <c r="V166" s="158">
        <f>ROUND(E166*U166,2)</f>
        <v>7.12</v>
      </c>
      <c r="W166" s="158"/>
      <c r="X166" s="158" t="s">
        <v>387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388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2024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382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5" t="s">
        <v>2089</v>
      </c>
      <c r="D168" s="160"/>
      <c r="E168" s="161">
        <v>39.56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382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45"/>
      <c r="D169" s="246"/>
      <c r="E169" s="246"/>
      <c r="F169" s="246"/>
      <c r="G169" s="24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329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29</v>
      </c>
      <c r="B170" s="174" t="s">
        <v>478</v>
      </c>
      <c r="C170" s="184" t="s">
        <v>479</v>
      </c>
      <c r="D170" s="175" t="s">
        <v>397</v>
      </c>
      <c r="E170" s="176">
        <v>272.21512999999999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4.7660000000000001E-2</v>
      </c>
      <c r="O170" s="176">
        <f>ROUND(E170*N170,2)</f>
        <v>12.97</v>
      </c>
      <c r="P170" s="176">
        <v>0</v>
      </c>
      <c r="Q170" s="176">
        <f>ROUND(E170*P170,2)</f>
        <v>0</v>
      </c>
      <c r="R170" s="178" t="s">
        <v>398</v>
      </c>
      <c r="S170" s="178" t="s">
        <v>323</v>
      </c>
      <c r="T170" s="179" t="s">
        <v>399</v>
      </c>
      <c r="U170" s="158">
        <v>0.84</v>
      </c>
      <c r="V170" s="158">
        <f>ROUND(E170*U170,2)</f>
        <v>228.66</v>
      </c>
      <c r="W170" s="158"/>
      <c r="X170" s="158" t="s">
        <v>387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388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2024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382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2090</v>
      </c>
      <c r="D172" s="160"/>
      <c r="E172" s="161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382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2091</v>
      </c>
      <c r="D173" s="160"/>
      <c r="E173" s="161">
        <v>65.010000000000005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382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5" t="s">
        <v>2092</v>
      </c>
      <c r="D174" s="160"/>
      <c r="E174" s="161">
        <v>-11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382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5" t="s">
        <v>2093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382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2094</v>
      </c>
      <c r="D176" s="160"/>
      <c r="E176" s="161">
        <v>-9.1199999999999992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382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2095</v>
      </c>
      <c r="D177" s="160"/>
      <c r="E177" s="161">
        <v>1.52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382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494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382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2096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382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54"/>
      <c r="B180" s="155"/>
      <c r="C180" s="185" t="s">
        <v>2097</v>
      </c>
      <c r="D180" s="160"/>
      <c r="E180" s="161">
        <v>89.842500000000001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382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2098</v>
      </c>
      <c r="D181" s="160"/>
      <c r="E181" s="161">
        <v>-10.119999999999999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382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2099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382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2100</v>
      </c>
      <c r="D183" s="160"/>
      <c r="E183" s="161">
        <v>6.58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382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5" t="s">
        <v>2101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382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2102</v>
      </c>
      <c r="D185" s="160"/>
      <c r="E185" s="161">
        <v>91.2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382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2103</v>
      </c>
      <c r="D186" s="160"/>
      <c r="E186" s="161">
        <v>-20.945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382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2104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382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5" t="s">
        <v>1844</v>
      </c>
      <c r="D188" s="160"/>
      <c r="E188" s="161">
        <v>2.2400000000000002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382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5" t="s">
        <v>2105</v>
      </c>
      <c r="D189" s="160"/>
      <c r="E189" s="161">
        <v>-1.575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382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2106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382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2107</v>
      </c>
      <c r="D191" s="160"/>
      <c r="E191" s="161">
        <v>38.774999999999999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382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2108</v>
      </c>
      <c r="D192" s="160"/>
      <c r="E192" s="161">
        <v>-9.1199999999999992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382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2109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382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2110</v>
      </c>
      <c r="D194" s="160"/>
      <c r="E194" s="161">
        <v>29.04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382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5" t="s">
        <v>2111</v>
      </c>
      <c r="D195" s="160"/>
      <c r="E195" s="161">
        <v>-3.0750000000000002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382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5" t="s">
        <v>697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382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5" t="s">
        <v>2112</v>
      </c>
      <c r="D197" s="160"/>
      <c r="E197" s="161">
        <v>12.962630000000001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382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45"/>
      <c r="D198" s="246"/>
      <c r="E198" s="246"/>
      <c r="F198" s="246"/>
      <c r="G198" s="246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329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3">
        <v>30</v>
      </c>
      <c r="B199" s="174" t="s">
        <v>485</v>
      </c>
      <c r="C199" s="184" t="s">
        <v>486</v>
      </c>
      <c r="D199" s="175" t="s">
        <v>397</v>
      </c>
      <c r="E199" s="176">
        <v>12.2475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6">
        <v>3.4909999999999997E-2</v>
      </c>
      <c r="O199" s="176">
        <f>ROUND(E199*N199,2)</f>
        <v>0.43</v>
      </c>
      <c r="P199" s="176">
        <v>0</v>
      </c>
      <c r="Q199" s="176">
        <f>ROUND(E199*P199,2)</f>
        <v>0</v>
      </c>
      <c r="R199" s="178" t="s">
        <v>467</v>
      </c>
      <c r="S199" s="178" t="s">
        <v>323</v>
      </c>
      <c r="T199" s="179" t="s">
        <v>399</v>
      </c>
      <c r="U199" s="158">
        <v>1.18</v>
      </c>
      <c r="V199" s="158">
        <f>ROUND(E199*U199,2)</f>
        <v>14.45</v>
      </c>
      <c r="W199" s="158"/>
      <c r="X199" s="158" t="s">
        <v>387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388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60" t="s">
        <v>487</v>
      </c>
      <c r="D200" s="261"/>
      <c r="E200" s="261"/>
      <c r="F200" s="261"/>
      <c r="G200" s="261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401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80" t="str">
        <f>C200</f>
        <v>okenního nebo dveřního, z pomocného pracovního lešení o výšce podlahy do 1900 mm a pro zatížení do 1,5 kPa,</v>
      </c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5" t="s">
        <v>2088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382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2113</v>
      </c>
      <c r="D202" s="160"/>
      <c r="E202" s="161">
        <v>12.2475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382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45"/>
      <c r="D203" s="246"/>
      <c r="E203" s="246"/>
      <c r="F203" s="246"/>
      <c r="G203" s="246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329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3">
        <v>31</v>
      </c>
      <c r="B204" s="174" t="s">
        <v>489</v>
      </c>
      <c r="C204" s="184" t="s">
        <v>490</v>
      </c>
      <c r="D204" s="175" t="s">
        <v>397</v>
      </c>
      <c r="E204" s="176">
        <v>17.324999999999999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6">
        <v>4.5580000000000002E-2</v>
      </c>
      <c r="O204" s="176">
        <f>ROUND(E204*N204,2)</f>
        <v>0.79</v>
      </c>
      <c r="P204" s="176">
        <v>0</v>
      </c>
      <c r="Q204" s="176">
        <f>ROUND(E204*P204,2)</f>
        <v>0</v>
      </c>
      <c r="R204" s="178" t="s">
        <v>398</v>
      </c>
      <c r="S204" s="178" t="s">
        <v>323</v>
      </c>
      <c r="T204" s="179" t="s">
        <v>399</v>
      </c>
      <c r="U204" s="158">
        <v>0.61</v>
      </c>
      <c r="V204" s="158">
        <f>ROUND(E204*U204,2)</f>
        <v>10.57</v>
      </c>
      <c r="W204" s="158"/>
      <c r="X204" s="158" t="s">
        <v>387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388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60" t="s">
        <v>491</v>
      </c>
      <c r="D205" s="261"/>
      <c r="E205" s="261"/>
      <c r="F205" s="261"/>
      <c r="G205" s="261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401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492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382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2024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382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5" t="s">
        <v>2114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382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5" t="s">
        <v>494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382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2115</v>
      </c>
      <c r="D210" s="160"/>
      <c r="E210" s="161">
        <v>8.74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382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2116</v>
      </c>
      <c r="D211" s="160"/>
      <c r="E211" s="161">
        <v>-1.52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382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5" t="s">
        <v>2090</v>
      </c>
      <c r="D212" s="160"/>
      <c r="E212" s="161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382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5" t="s">
        <v>2117</v>
      </c>
      <c r="D213" s="160"/>
      <c r="E213" s="161">
        <v>0.19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382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2118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382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494</v>
      </c>
      <c r="D215" s="160"/>
      <c r="E215" s="161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382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2119</v>
      </c>
      <c r="D216" s="160"/>
      <c r="E216" s="161">
        <v>3.04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382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5" t="s">
        <v>496</v>
      </c>
      <c r="D217" s="160"/>
      <c r="E217" s="161">
        <v>-1.65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382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2120</v>
      </c>
      <c r="D218" s="160"/>
      <c r="E218" s="161">
        <v>0.92500000000000004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382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2090</v>
      </c>
      <c r="D219" s="160"/>
      <c r="E219" s="161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382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2121</v>
      </c>
      <c r="D220" s="160"/>
      <c r="E220" s="161">
        <v>9.1199999999999992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382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5" t="s">
        <v>2116</v>
      </c>
      <c r="D221" s="160"/>
      <c r="E221" s="161">
        <v>-1.52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382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45"/>
      <c r="D222" s="246"/>
      <c r="E222" s="246"/>
      <c r="F222" s="246"/>
      <c r="G222" s="246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329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3">
        <v>32</v>
      </c>
      <c r="B223" s="174" t="s">
        <v>506</v>
      </c>
      <c r="C223" s="184" t="s">
        <v>507</v>
      </c>
      <c r="D223" s="175" t="s">
        <v>449</v>
      </c>
      <c r="E223" s="176">
        <v>4.492</v>
      </c>
      <c r="F223" s="177"/>
      <c r="G223" s="178">
        <f>ROUND(E223*F223,2)</f>
        <v>0</v>
      </c>
      <c r="H223" s="177"/>
      <c r="I223" s="178">
        <f>ROUND(E223*H223,2)</f>
        <v>0</v>
      </c>
      <c r="J223" s="177"/>
      <c r="K223" s="178">
        <f>ROUND(E223*J223,2)</f>
        <v>0</v>
      </c>
      <c r="L223" s="178">
        <v>21</v>
      </c>
      <c r="M223" s="178">
        <f>G223*(1+L223/100)</f>
        <v>0</v>
      </c>
      <c r="N223" s="176">
        <v>1.187E-2</v>
      </c>
      <c r="O223" s="176">
        <f>ROUND(E223*N223,2)</f>
        <v>0.05</v>
      </c>
      <c r="P223" s="176">
        <v>0</v>
      </c>
      <c r="Q223" s="176">
        <f>ROUND(E223*P223,2)</f>
        <v>0</v>
      </c>
      <c r="R223" s="178"/>
      <c r="S223" s="178" t="s">
        <v>344</v>
      </c>
      <c r="T223" s="179" t="s">
        <v>324</v>
      </c>
      <c r="U223" s="158">
        <v>0.36</v>
      </c>
      <c r="V223" s="158">
        <f>ROUND(E223*U223,2)</f>
        <v>1.62</v>
      </c>
      <c r="W223" s="158"/>
      <c r="X223" s="158" t="s">
        <v>387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501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5" t="s">
        <v>2024</v>
      </c>
      <c r="D224" s="160"/>
      <c r="E224" s="161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382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5" t="s">
        <v>2122</v>
      </c>
      <c r="D225" s="160"/>
      <c r="E225" s="161">
        <v>1.9319999999999999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382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5" t="s">
        <v>2123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382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5" t="s">
        <v>2088</v>
      </c>
      <c r="D227" s="160"/>
      <c r="E227" s="161"/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382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5" t="s">
        <v>2124</v>
      </c>
      <c r="D228" s="160"/>
      <c r="E228" s="161">
        <v>2.56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382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5"/>
      <c r="D229" s="246"/>
      <c r="E229" s="246"/>
      <c r="F229" s="246"/>
      <c r="G229" s="246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329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73">
        <v>33</v>
      </c>
      <c r="B230" s="174" t="s">
        <v>2125</v>
      </c>
      <c r="C230" s="184" t="s">
        <v>2126</v>
      </c>
      <c r="D230" s="175" t="s">
        <v>397</v>
      </c>
      <c r="E230" s="176">
        <v>27.221509999999999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8"/>
      <c r="S230" s="178" t="s">
        <v>344</v>
      </c>
      <c r="T230" s="179" t="s">
        <v>324</v>
      </c>
      <c r="U230" s="158">
        <v>0</v>
      </c>
      <c r="V230" s="158">
        <f>ROUND(E230*U230,2)</f>
        <v>0</v>
      </c>
      <c r="W230" s="158"/>
      <c r="X230" s="158" t="s">
        <v>387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501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5" t="s">
        <v>502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382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2127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382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5" t="s">
        <v>2128</v>
      </c>
      <c r="D233" s="160"/>
      <c r="E233" s="161">
        <v>27.221509999999999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382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45"/>
      <c r="D234" s="246"/>
      <c r="E234" s="246"/>
      <c r="F234" s="246"/>
      <c r="G234" s="246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329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3">
        <v>34</v>
      </c>
      <c r="B235" s="174" t="s">
        <v>510</v>
      </c>
      <c r="C235" s="184" t="s">
        <v>511</v>
      </c>
      <c r="D235" s="175" t="s">
        <v>397</v>
      </c>
      <c r="E235" s="176">
        <v>272.21512999999999</v>
      </c>
      <c r="F235" s="177"/>
      <c r="G235" s="178">
        <f>ROUND(E235*F235,2)</f>
        <v>0</v>
      </c>
      <c r="H235" s="177"/>
      <c r="I235" s="178">
        <f>ROUND(E235*H235,2)</f>
        <v>0</v>
      </c>
      <c r="J235" s="177"/>
      <c r="K235" s="178">
        <f>ROUND(E235*J235,2)</f>
        <v>0</v>
      </c>
      <c r="L235" s="178">
        <v>21</v>
      </c>
      <c r="M235" s="178">
        <f>G235*(1+L235/100)</f>
        <v>0</v>
      </c>
      <c r="N235" s="176">
        <v>4.6000000000000001E-4</v>
      </c>
      <c r="O235" s="176">
        <f>ROUND(E235*N235,2)</f>
        <v>0.13</v>
      </c>
      <c r="P235" s="176">
        <v>0</v>
      </c>
      <c r="Q235" s="176">
        <f>ROUND(E235*P235,2)</f>
        <v>0</v>
      </c>
      <c r="R235" s="178"/>
      <c r="S235" s="178" t="s">
        <v>344</v>
      </c>
      <c r="T235" s="179" t="s">
        <v>324</v>
      </c>
      <c r="U235" s="158">
        <v>0.12</v>
      </c>
      <c r="V235" s="158">
        <f>ROUND(E235*U235,2)</f>
        <v>32.67</v>
      </c>
      <c r="W235" s="158"/>
      <c r="X235" s="158" t="s">
        <v>387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501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2127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382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5" t="s">
        <v>2129</v>
      </c>
      <c r="D237" s="160"/>
      <c r="E237" s="161">
        <v>272.21512999999999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382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45"/>
      <c r="D238" s="246"/>
      <c r="E238" s="246"/>
      <c r="F238" s="246"/>
      <c r="G238" s="246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329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x14ac:dyDescent="0.2">
      <c r="A239" s="163" t="s">
        <v>318</v>
      </c>
      <c r="B239" s="164" t="s">
        <v>149</v>
      </c>
      <c r="C239" s="183" t="s">
        <v>150</v>
      </c>
      <c r="D239" s="165"/>
      <c r="E239" s="166"/>
      <c r="F239" s="167"/>
      <c r="G239" s="167">
        <f>SUMIF(AG240:AG316,"&lt;&gt;NOR",G240:G316)</f>
        <v>0</v>
      </c>
      <c r="H239" s="167"/>
      <c r="I239" s="167">
        <f>SUM(I240:I316)</f>
        <v>0</v>
      </c>
      <c r="J239" s="167"/>
      <c r="K239" s="167">
        <f>SUM(K240:K316)</f>
        <v>0</v>
      </c>
      <c r="L239" s="167"/>
      <c r="M239" s="167">
        <f>SUM(M240:M316)</f>
        <v>0</v>
      </c>
      <c r="N239" s="166"/>
      <c r="O239" s="166">
        <f>SUM(O240:O316)</f>
        <v>5.2999999999999989</v>
      </c>
      <c r="P239" s="166"/>
      <c r="Q239" s="166">
        <f>SUM(Q240:Q316)</f>
        <v>0</v>
      </c>
      <c r="R239" s="167"/>
      <c r="S239" s="167"/>
      <c r="T239" s="168"/>
      <c r="U239" s="162"/>
      <c r="V239" s="162">
        <f>SUM(V240:V316)</f>
        <v>99.97999999999999</v>
      </c>
      <c r="W239" s="162"/>
      <c r="X239" s="162"/>
      <c r="AG239" t="s">
        <v>319</v>
      </c>
    </row>
    <row r="240" spans="1:60" outlineLevel="1" x14ac:dyDescent="0.2">
      <c r="A240" s="173">
        <v>35</v>
      </c>
      <c r="B240" s="174" t="s">
        <v>512</v>
      </c>
      <c r="C240" s="184" t="s">
        <v>513</v>
      </c>
      <c r="D240" s="175" t="s">
        <v>391</v>
      </c>
      <c r="E240" s="176">
        <v>0.20899999999999999</v>
      </c>
      <c r="F240" s="177"/>
      <c r="G240" s="178">
        <f>ROUND(E240*F240,2)</f>
        <v>0</v>
      </c>
      <c r="H240" s="177"/>
      <c r="I240" s="178">
        <f>ROUND(E240*H240,2)</f>
        <v>0</v>
      </c>
      <c r="J240" s="177"/>
      <c r="K240" s="178">
        <f>ROUND(E240*J240,2)</f>
        <v>0</v>
      </c>
      <c r="L240" s="178">
        <v>21</v>
      </c>
      <c r="M240" s="178">
        <f>G240*(1+L240/100)</f>
        <v>0</v>
      </c>
      <c r="N240" s="176">
        <v>2.5249999999999999</v>
      </c>
      <c r="O240" s="176">
        <f>ROUND(E240*N240,2)</f>
        <v>0.53</v>
      </c>
      <c r="P240" s="176">
        <v>0</v>
      </c>
      <c r="Q240" s="176">
        <f>ROUND(E240*P240,2)</f>
        <v>0</v>
      </c>
      <c r="R240" s="178" t="s">
        <v>398</v>
      </c>
      <c r="S240" s="178" t="s">
        <v>323</v>
      </c>
      <c r="T240" s="179" t="s">
        <v>399</v>
      </c>
      <c r="U240" s="158">
        <v>3.21</v>
      </c>
      <c r="V240" s="158">
        <f>ROUND(E240*U240,2)</f>
        <v>0.67</v>
      </c>
      <c r="W240" s="158"/>
      <c r="X240" s="158" t="s">
        <v>387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388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60" t="s">
        <v>514</v>
      </c>
      <c r="D241" s="261"/>
      <c r="E241" s="261"/>
      <c r="F241" s="261"/>
      <c r="G241" s="261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401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47" t="s">
        <v>515</v>
      </c>
      <c r="D242" s="248"/>
      <c r="E242" s="248"/>
      <c r="F242" s="248"/>
      <c r="G242" s="24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328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5" t="s">
        <v>516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382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5" t="s">
        <v>517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382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5" t="s">
        <v>2130</v>
      </c>
      <c r="D245" s="160"/>
      <c r="E245" s="161">
        <v>0.20899999999999999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382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5"/>
      <c r="D246" s="246"/>
      <c r="E246" s="246"/>
      <c r="F246" s="246"/>
      <c r="G246" s="246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329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3">
        <v>36</v>
      </c>
      <c r="B247" s="174" t="s">
        <v>519</v>
      </c>
      <c r="C247" s="184" t="s">
        <v>520</v>
      </c>
      <c r="D247" s="175" t="s">
        <v>391</v>
      </c>
      <c r="E247" s="176">
        <v>0.20899999999999999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0</v>
      </c>
      <c r="O247" s="176">
        <f>ROUND(E247*N247,2)</f>
        <v>0</v>
      </c>
      <c r="P247" s="176">
        <v>0</v>
      </c>
      <c r="Q247" s="176">
        <f>ROUND(E247*P247,2)</f>
        <v>0</v>
      </c>
      <c r="R247" s="178" t="s">
        <v>398</v>
      </c>
      <c r="S247" s="178" t="s">
        <v>323</v>
      </c>
      <c r="T247" s="179" t="s">
        <v>399</v>
      </c>
      <c r="U247" s="158">
        <v>2.7</v>
      </c>
      <c r="V247" s="158">
        <f>ROUND(E247*U247,2)</f>
        <v>0.56000000000000005</v>
      </c>
      <c r="W247" s="158"/>
      <c r="X247" s="158" t="s">
        <v>387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388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60" t="s">
        <v>521</v>
      </c>
      <c r="D248" s="261"/>
      <c r="E248" s="261"/>
      <c r="F248" s="261"/>
      <c r="G248" s="261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401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516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382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5" t="s">
        <v>517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382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5" t="s">
        <v>2130</v>
      </c>
      <c r="D251" s="160"/>
      <c r="E251" s="161">
        <v>0.20899999999999999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382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45"/>
      <c r="D252" s="246"/>
      <c r="E252" s="246"/>
      <c r="F252" s="246"/>
      <c r="G252" s="246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329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3">
        <v>37</v>
      </c>
      <c r="B253" s="174" t="s">
        <v>522</v>
      </c>
      <c r="C253" s="184" t="s">
        <v>523</v>
      </c>
      <c r="D253" s="175" t="s">
        <v>391</v>
      </c>
      <c r="E253" s="176">
        <v>0.20899999999999999</v>
      </c>
      <c r="F253" s="177"/>
      <c r="G253" s="178">
        <f>ROUND(E253*F253,2)</f>
        <v>0</v>
      </c>
      <c r="H253" s="177"/>
      <c r="I253" s="178">
        <f>ROUND(E253*H253,2)</f>
        <v>0</v>
      </c>
      <c r="J253" s="177"/>
      <c r="K253" s="178">
        <f>ROUND(E253*J253,2)</f>
        <v>0</v>
      </c>
      <c r="L253" s="178">
        <v>21</v>
      </c>
      <c r="M253" s="178">
        <f>G253*(1+L253/100)</f>
        <v>0</v>
      </c>
      <c r="N253" s="176">
        <v>0</v>
      </c>
      <c r="O253" s="176">
        <f>ROUND(E253*N253,2)</f>
        <v>0</v>
      </c>
      <c r="P253" s="176">
        <v>0</v>
      </c>
      <c r="Q253" s="176">
        <f>ROUND(E253*P253,2)</f>
        <v>0</v>
      </c>
      <c r="R253" s="178" t="s">
        <v>398</v>
      </c>
      <c r="S253" s="178" t="s">
        <v>323</v>
      </c>
      <c r="T253" s="179" t="s">
        <v>399</v>
      </c>
      <c r="U253" s="158">
        <v>0.82</v>
      </c>
      <c r="V253" s="158">
        <f>ROUND(E253*U253,2)</f>
        <v>0.17</v>
      </c>
      <c r="W253" s="158"/>
      <c r="X253" s="158" t="s">
        <v>387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388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60" t="s">
        <v>524</v>
      </c>
      <c r="D254" s="261"/>
      <c r="E254" s="261"/>
      <c r="F254" s="261"/>
      <c r="G254" s="261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401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5" t="s">
        <v>516</v>
      </c>
      <c r="D255" s="160"/>
      <c r="E255" s="161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382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5" t="s">
        <v>517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382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5" t="s">
        <v>2130</v>
      </c>
      <c r="D257" s="160"/>
      <c r="E257" s="161">
        <v>0.20899999999999999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382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5"/>
      <c r="D258" s="246"/>
      <c r="E258" s="246"/>
      <c r="F258" s="246"/>
      <c r="G258" s="246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329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1" x14ac:dyDescent="0.2">
      <c r="A259" s="173">
        <v>38</v>
      </c>
      <c r="B259" s="174" t="s">
        <v>525</v>
      </c>
      <c r="C259" s="184" t="s">
        <v>526</v>
      </c>
      <c r="D259" s="175" t="s">
        <v>527</v>
      </c>
      <c r="E259" s="176">
        <v>1.0370000000000001E-2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1.0662499999999999</v>
      </c>
      <c r="O259" s="176">
        <f>ROUND(E259*N259,2)</f>
        <v>0.01</v>
      </c>
      <c r="P259" s="176">
        <v>0</v>
      </c>
      <c r="Q259" s="176">
        <f>ROUND(E259*P259,2)</f>
        <v>0</v>
      </c>
      <c r="R259" s="178" t="s">
        <v>398</v>
      </c>
      <c r="S259" s="178" t="s">
        <v>323</v>
      </c>
      <c r="T259" s="179" t="s">
        <v>399</v>
      </c>
      <c r="U259" s="158">
        <v>15.23</v>
      </c>
      <c r="V259" s="158">
        <f>ROUND(E259*U259,2)</f>
        <v>0.16</v>
      </c>
      <c r="W259" s="158"/>
      <c r="X259" s="158" t="s">
        <v>387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501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60" t="s">
        <v>528</v>
      </c>
      <c r="D260" s="261"/>
      <c r="E260" s="261"/>
      <c r="F260" s="261"/>
      <c r="G260" s="261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401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5" t="s">
        <v>516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382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5" t="s">
        <v>517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382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5" t="s">
        <v>2131</v>
      </c>
      <c r="D263" s="160"/>
      <c r="E263" s="161">
        <v>1.0370000000000001E-2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382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5"/>
      <c r="D264" s="246"/>
      <c r="E264" s="246"/>
      <c r="F264" s="246"/>
      <c r="G264" s="246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329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73">
        <v>39</v>
      </c>
      <c r="B265" s="174" t="s">
        <v>530</v>
      </c>
      <c r="C265" s="184" t="s">
        <v>531</v>
      </c>
      <c r="D265" s="175" t="s">
        <v>397</v>
      </c>
      <c r="E265" s="176">
        <v>15.3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21</v>
      </c>
      <c r="M265" s="178">
        <f>G265*(1+L265/100)</f>
        <v>0</v>
      </c>
      <c r="N265" s="176">
        <v>9.5000000000000001E-2</v>
      </c>
      <c r="O265" s="176">
        <f>ROUND(E265*N265,2)</f>
        <v>1.45</v>
      </c>
      <c r="P265" s="176">
        <v>0</v>
      </c>
      <c r="Q265" s="176">
        <f>ROUND(E265*P265,2)</f>
        <v>0</v>
      </c>
      <c r="R265" s="178" t="s">
        <v>398</v>
      </c>
      <c r="S265" s="178" t="s">
        <v>323</v>
      </c>
      <c r="T265" s="179" t="s">
        <v>399</v>
      </c>
      <c r="U265" s="158">
        <v>0.47</v>
      </c>
      <c r="V265" s="158">
        <f>ROUND(E265*U265,2)</f>
        <v>7.19</v>
      </c>
      <c r="W265" s="158"/>
      <c r="X265" s="158" t="s">
        <v>387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388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60" t="s">
        <v>532</v>
      </c>
      <c r="D266" s="261"/>
      <c r="E266" s="261"/>
      <c r="F266" s="261"/>
      <c r="G266" s="261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401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5" t="s">
        <v>516</v>
      </c>
      <c r="D267" s="160"/>
      <c r="E267" s="161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382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5" t="s">
        <v>533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382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5" t="s">
        <v>2132</v>
      </c>
      <c r="D269" s="160"/>
      <c r="E269" s="161">
        <v>4.4000000000000004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382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5" t="s">
        <v>535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382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5" t="s">
        <v>2133</v>
      </c>
      <c r="D271" s="160"/>
      <c r="E271" s="161">
        <v>6.8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382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5" t="s">
        <v>537</v>
      </c>
      <c r="D272" s="160"/>
      <c r="E272" s="161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382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5" t="s">
        <v>2134</v>
      </c>
      <c r="D273" s="160"/>
      <c r="E273" s="161">
        <v>4.0999999999999996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382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45"/>
      <c r="D274" s="246"/>
      <c r="E274" s="246"/>
      <c r="F274" s="246"/>
      <c r="G274" s="246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329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1" x14ac:dyDescent="0.2">
      <c r="A275" s="173">
        <v>40</v>
      </c>
      <c r="B275" s="174" t="s">
        <v>539</v>
      </c>
      <c r="C275" s="184" t="s">
        <v>540</v>
      </c>
      <c r="D275" s="175" t="s">
        <v>397</v>
      </c>
      <c r="E275" s="176">
        <v>145.30000000000001</v>
      </c>
      <c r="F275" s="177"/>
      <c r="G275" s="178">
        <f>ROUND(E275*F275,2)</f>
        <v>0</v>
      </c>
      <c r="H275" s="177"/>
      <c r="I275" s="178">
        <f>ROUND(E275*H275,2)</f>
        <v>0</v>
      </c>
      <c r="J275" s="177"/>
      <c r="K275" s="178">
        <f>ROUND(E275*J275,2)</f>
        <v>0</v>
      </c>
      <c r="L275" s="178">
        <v>21</v>
      </c>
      <c r="M275" s="178">
        <f>G275*(1+L275/100)</f>
        <v>0</v>
      </c>
      <c r="N275" s="176">
        <v>3.5500000000000002E-3</v>
      </c>
      <c r="O275" s="176">
        <f>ROUND(E275*N275,2)</f>
        <v>0.52</v>
      </c>
      <c r="P275" s="176">
        <v>0</v>
      </c>
      <c r="Q275" s="176">
        <f>ROUND(E275*P275,2)</f>
        <v>0</v>
      </c>
      <c r="R275" s="178" t="s">
        <v>398</v>
      </c>
      <c r="S275" s="178" t="s">
        <v>323</v>
      </c>
      <c r="T275" s="179" t="s">
        <v>399</v>
      </c>
      <c r="U275" s="158">
        <v>0.34</v>
      </c>
      <c r="V275" s="158">
        <f>ROUND(E275*U275,2)</f>
        <v>49.4</v>
      </c>
      <c r="W275" s="158"/>
      <c r="X275" s="158" t="s">
        <v>387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388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60" t="s">
        <v>532</v>
      </c>
      <c r="D276" s="261"/>
      <c r="E276" s="261"/>
      <c r="F276" s="261"/>
      <c r="G276" s="261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401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5" t="s">
        <v>516</v>
      </c>
      <c r="D277" s="160"/>
      <c r="E277" s="161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382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5" t="s">
        <v>533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382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5" t="s">
        <v>2132</v>
      </c>
      <c r="D279" s="160"/>
      <c r="E279" s="161">
        <v>4.4000000000000004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382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5" t="s">
        <v>541</v>
      </c>
      <c r="D280" s="160"/>
      <c r="E280" s="161"/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382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5" t="s">
        <v>2135</v>
      </c>
      <c r="D281" s="160"/>
      <c r="E281" s="161">
        <v>118.8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382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5" t="s">
        <v>535</v>
      </c>
      <c r="D282" s="160"/>
      <c r="E282" s="161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382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5" t="s">
        <v>2133</v>
      </c>
      <c r="D283" s="160"/>
      <c r="E283" s="161">
        <v>6.8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382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5" t="s">
        <v>537</v>
      </c>
      <c r="D284" s="160"/>
      <c r="E284" s="161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382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5" t="s">
        <v>2134</v>
      </c>
      <c r="D285" s="160"/>
      <c r="E285" s="161">
        <v>4.0999999999999996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382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5" t="s">
        <v>543</v>
      </c>
      <c r="D286" s="160"/>
      <c r="E286" s="161"/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382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5" t="s">
        <v>2136</v>
      </c>
      <c r="D287" s="160"/>
      <c r="E287" s="161">
        <v>11.2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382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45"/>
      <c r="D288" s="246"/>
      <c r="E288" s="246"/>
      <c r="F288" s="246"/>
      <c r="G288" s="246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329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73">
        <v>41</v>
      </c>
      <c r="B289" s="174" t="s">
        <v>545</v>
      </c>
      <c r="C289" s="184" t="s">
        <v>546</v>
      </c>
      <c r="D289" s="175" t="s">
        <v>397</v>
      </c>
      <c r="E289" s="176">
        <v>45.9</v>
      </c>
      <c r="F289" s="177"/>
      <c r="G289" s="178">
        <f>ROUND(E289*F289,2)</f>
        <v>0</v>
      </c>
      <c r="H289" s="177"/>
      <c r="I289" s="178">
        <f>ROUND(E289*H289,2)</f>
        <v>0</v>
      </c>
      <c r="J289" s="177"/>
      <c r="K289" s="178">
        <f>ROUND(E289*J289,2)</f>
        <v>0</v>
      </c>
      <c r="L289" s="178">
        <v>21</v>
      </c>
      <c r="M289" s="178">
        <f>G289*(1+L289/100)</f>
        <v>0</v>
      </c>
      <c r="N289" s="176">
        <v>1.111E-2</v>
      </c>
      <c r="O289" s="176">
        <f>ROUND(E289*N289,2)</f>
        <v>0.51</v>
      </c>
      <c r="P289" s="176">
        <v>0</v>
      </c>
      <c r="Q289" s="176">
        <f>ROUND(E289*P289,2)</f>
        <v>0</v>
      </c>
      <c r="R289" s="178" t="s">
        <v>398</v>
      </c>
      <c r="S289" s="178" t="s">
        <v>323</v>
      </c>
      <c r="T289" s="179" t="s">
        <v>399</v>
      </c>
      <c r="U289" s="158">
        <v>0.01</v>
      </c>
      <c r="V289" s="158">
        <f>ROUND(E289*U289,2)</f>
        <v>0.46</v>
      </c>
      <c r="W289" s="158"/>
      <c r="X289" s="158" t="s">
        <v>387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547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260" t="s">
        <v>548</v>
      </c>
      <c r="D290" s="261"/>
      <c r="E290" s="261"/>
      <c r="F290" s="261"/>
      <c r="G290" s="261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401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5" t="s">
        <v>516</v>
      </c>
      <c r="D291" s="160"/>
      <c r="E291" s="161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382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5" t="s">
        <v>533</v>
      </c>
      <c r="D292" s="160"/>
      <c r="E292" s="161"/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382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5" t="s">
        <v>2137</v>
      </c>
      <c r="D293" s="160"/>
      <c r="E293" s="161">
        <v>13.2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382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5" t="s">
        <v>535</v>
      </c>
      <c r="D294" s="160"/>
      <c r="E294" s="161"/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382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5" t="s">
        <v>2138</v>
      </c>
      <c r="D295" s="160"/>
      <c r="E295" s="161">
        <v>20.399999999999999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382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5" t="s">
        <v>537</v>
      </c>
      <c r="D296" s="160"/>
      <c r="E296" s="161"/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382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5" t="s">
        <v>2139</v>
      </c>
      <c r="D297" s="160"/>
      <c r="E297" s="161">
        <v>12.3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382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45"/>
      <c r="D298" s="246"/>
      <c r="E298" s="246"/>
      <c r="F298" s="246"/>
      <c r="G298" s="246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329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73">
        <v>42</v>
      </c>
      <c r="B299" s="174" t="s">
        <v>552</v>
      </c>
      <c r="C299" s="184" t="s">
        <v>553</v>
      </c>
      <c r="D299" s="175" t="s">
        <v>397</v>
      </c>
      <c r="E299" s="176">
        <v>145.30000000000001</v>
      </c>
      <c r="F299" s="177"/>
      <c r="G299" s="178">
        <f>ROUND(E299*F299,2)</f>
        <v>0</v>
      </c>
      <c r="H299" s="177"/>
      <c r="I299" s="178">
        <f>ROUND(E299*H299,2)</f>
        <v>0</v>
      </c>
      <c r="J299" s="177"/>
      <c r="K299" s="178">
        <f>ROUND(E299*J299,2)</f>
        <v>0</v>
      </c>
      <c r="L299" s="178">
        <v>21</v>
      </c>
      <c r="M299" s="178">
        <f>G299*(1+L299/100)</f>
        <v>0</v>
      </c>
      <c r="N299" s="176">
        <v>1.554E-2</v>
      </c>
      <c r="O299" s="176">
        <f>ROUND(E299*N299,2)</f>
        <v>2.2599999999999998</v>
      </c>
      <c r="P299" s="176">
        <v>0</v>
      </c>
      <c r="Q299" s="176">
        <f>ROUND(E299*P299,2)</f>
        <v>0</v>
      </c>
      <c r="R299" s="178"/>
      <c r="S299" s="178" t="s">
        <v>344</v>
      </c>
      <c r="T299" s="179" t="s">
        <v>324</v>
      </c>
      <c r="U299" s="158">
        <v>0.24</v>
      </c>
      <c r="V299" s="158">
        <f>ROUND(E299*U299,2)</f>
        <v>34.869999999999997</v>
      </c>
      <c r="W299" s="158"/>
      <c r="X299" s="158" t="s">
        <v>387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388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51" t="s">
        <v>554</v>
      </c>
      <c r="D300" s="252"/>
      <c r="E300" s="252"/>
      <c r="F300" s="252"/>
      <c r="G300" s="252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328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5" t="s">
        <v>516</v>
      </c>
      <c r="D301" s="160"/>
      <c r="E301" s="161"/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382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5" t="s">
        <v>533</v>
      </c>
      <c r="D302" s="160"/>
      <c r="E302" s="161"/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382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5" t="s">
        <v>2132</v>
      </c>
      <c r="D303" s="160"/>
      <c r="E303" s="161">
        <v>4.4000000000000004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382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5" t="s">
        <v>541</v>
      </c>
      <c r="D304" s="160"/>
      <c r="E304" s="161"/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382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5" t="s">
        <v>2135</v>
      </c>
      <c r="D305" s="160"/>
      <c r="E305" s="161">
        <v>118.8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382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5" t="s">
        <v>535</v>
      </c>
      <c r="D306" s="160"/>
      <c r="E306" s="161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382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5" t="s">
        <v>2133</v>
      </c>
      <c r="D307" s="160"/>
      <c r="E307" s="161">
        <v>6.8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382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5" t="s">
        <v>537</v>
      </c>
      <c r="D308" s="160"/>
      <c r="E308" s="161"/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382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5" t="s">
        <v>2134</v>
      </c>
      <c r="D309" s="160"/>
      <c r="E309" s="161">
        <v>4.0999999999999996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382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5" t="s">
        <v>543</v>
      </c>
      <c r="D310" s="160"/>
      <c r="E310" s="161"/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382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5" t="s">
        <v>2136</v>
      </c>
      <c r="D311" s="160"/>
      <c r="E311" s="161">
        <v>11.2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382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45"/>
      <c r="D312" s="246"/>
      <c r="E312" s="246"/>
      <c r="F312" s="246"/>
      <c r="G312" s="246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329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73">
        <v>43</v>
      </c>
      <c r="B313" s="174" t="s">
        <v>555</v>
      </c>
      <c r="C313" s="184" t="s">
        <v>556</v>
      </c>
      <c r="D313" s="175" t="s">
        <v>462</v>
      </c>
      <c r="E313" s="176">
        <v>24.092500000000001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21</v>
      </c>
      <c r="M313" s="178">
        <f>G313*(1+L313/100)</f>
        <v>0</v>
      </c>
      <c r="N313" s="176">
        <v>7.2000000000000005E-4</v>
      </c>
      <c r="O313" s="176">
        <f>ROUND(E313*N313,2)</f>
        <v>0.02</v>
      </c>
      <c r="P313" s="176">
        <v>0</v>
      </c>
      <c r="Q313" s="176">
        <f>ROUND(E313*P313,2)</f>
        <v>0</v>
      </c>
      <c r="R313" s="178"/>
      <c r="S313" s="178" t="s">
        <v>344</v>
      </c>
      <c r="T313" s="179" t="s">
        <v>324</v>
      </c>
      <c r="U313" s="158">
        <v>0.27</v>
      </c>
      <c r="V313" s="158">
        <f>ROUND(E313*U313,2)</f>
        <v>6.5</v>
      </c>
      <c r="W313" s="158"/>
      <c r="X313" s="158" t="s">
        <v>387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388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5" t="s">
        <v>2088</v>
      </c>
      <c r="D314" s="160"/>
      <c r="E314" s="161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382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5" t="s">
        <v>2140</v>
      </c>
      <c r="D315" s="160"/>
      <c r="E315" s="161">
        <v>24.092500000000001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382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45"/>
      <c r="D316" s="246"/>
      <c r="E316" s="246"/>
      <c r="F316" s="246"/>
      <c r="G316" s="246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329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x14ac:dyDescent="0.2">
      <c r="A317" s="163" t="s">
        <v>318</v>
      </c>
      <c r="B317" s="164" t="s">
        <v>151</v>
      </c>
      <c r="C317" s="183" t="s">
        <v>152</v>
      </c>
      <c r="D317" s="165"/>
      <c r="E317" s="166"/>
      <c r="F317" s="167"/>
      <c r="G317" s="167">
        <f>SUMIF(AG318:AG321,"&lt;&gt;NOR",G318:G321)</f>
        <v>0</v>
      </c>
      <c r="H317" s="167"/>
      <c r="I317" s="167">
        <f>SUM(I318:I321)</f>
        <v>0</v>
      </c>
      <c r="J317" s="167"/>
      <c r="K317" s="167">
        <f>SUM(K318:K321)</f>
        <v>0</v>
      </c>
      <c r="L317" s="167"/>
      <c r="M317" s="167">
        <f>SUM(M318:M321)</f>
        <v>0</v>
      </c>
      <c r="N317" s="166"/>
      <c r="O317" s="166">
        <f>SUM(O318:O321)</f>
        <v>0.2</v>
      </c>
      <c r="P317" s="166"/>
      <c r="Q317" s="166">
        <f>SUM(Q318:Q321)</f>
        <v>0</v>
      </c>
      <c r="R317" s="167"/>
      <c r="S317" s="167"/>
      <c r="T317" s="168"/>
      <c r="U317" s="162"/>
      <c r="V317" s="162">
        <f>SUM(V318:V321)</f>
        <v>27</v>
      </c>
      <c r="W317" s="162"/>
      <c r="X317" s="162"/>
      <c r="AG317" t="s">
        <v>319</v>
      </c>
    </row>
    <row r="318" spans="1:60" outlineLevel="1" x14ac:dyDescent="0.2">
      <c r="A318" s="173">
        <v>44</v>
      </c>
      <c r="B318" s="174" t="s">
        <v>558</v>
      </c>
      <c r="C318" s="184" t="s">
        <v>559</v>
      </c>
      <c r="D318" s="175" t="s">
        <v>397</v>
      </c>
      <c r="E318" s="176">
        <v>126.155</v>
      </c>
      <c r="F318" s="177"/>
      <c r="G318" s="178">
        <f>ROUND(E318*F318,2)</f>
        <v>0</v>
      </c>
      <c r="H318" s="177"/>
      <c r="I318" s="178">
        <f>ROUND(E318*H318,2)</f>
        <v>0</v>
      </c>
      <c r="J318" s="177"/>
      <c r="K318" s="178">
        <f>ROUND(E318*J318,2)</f>
        <v>0</v>
      </c>
      <c r="L318" s="178">
        <v>21</v>
      </c>
      <c r="M318" s="178">
        <f>G318*(1+L318/100)</f>
        <v>0</v>
      </c>
      <c r="N318" s="176">
        <v>1.58E-3</v>
      </c>
      <c r="O318" s="176">
        <f>ROUND(E318*N318,2)</f>
        <v>0.2</v>
      </c>
      <c r="P318" s="176">
        <v>0</v>
      </c>
      <c r="Q318" s="176">
        <f>ROUND(E318*P318,2)</f>
        <v>0</v>
      </c>
      <c r="R318" s="178" t="s">
        <v>560</v>
      </c>
      <c r="S318" s="178" t="s">
        <v>323</v>
      </c>
      <c r="T318" s="179" t="s">
        <v>399</v>
      </c>
      <c r="U318" s="158">
        <v>0.214</v>
      </c>
      <c r="V318" s="158">
        <f>ROUND(E318*U318,2)</f>
        <v>27</v>
      </c>
      <c r="W318" s="158"/>
      <c r="X318" s="158" t="s">
        <v>387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388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5" t="s">
        <v>2141</v>
      </c>
      <c r="D319" s="160"/>
      <c r="E319" s="161"/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382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5" t="s">
        <v>2142</v>
      </c>
      <c r="D320" s="160"/>
      <c r="E320" s="161">
        <v>126.155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382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245"/>
      <c r="D321" s="246"/>
      <c r="E321" s="246"/>
      <c r="F321" s="246"/>
      <c r="G321" s="246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329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x14ac:dyDescent="0.2">
      <c r="A322" s="163" t="s">
        <v>318</v>
      </c>
      <c r="B322" s="164" t="s">
        <v>153</v>
      </c>
      <c r="C322" s="183" t="s">
        <v>154</v>
      </c>
      <c r="D322" s="165"/>
      <c r="E322" s="166"/>
      <c r="F322" s="167"/>
      <c r="G322" s="167">
        <f>SUMIF(AG323:AG362,"&lt;&gt;NOR",G323:G362)</f>
        <v>0</v>
      </c>
      <c r="H322" s="167"/>
      <c r="I322" s="167">
        <f>SUM(I323:I362)</f>
        <v>0</v>
      </c>
      <c r="J322" s="167"/>
      <c r="K322" s="167">
        <f>SUM(K323:K362)</f>
        <v>0</v>
      </c>
      <c r="L322" s="167"/>
      <c r="M322" s="167">
        <f>SUM(M323:M362)</f>
        <v>0</v>
      </c>
      <c r="N322" s="166"/>
      <c r="O322" s="166">
        <f>SUM(O323:O362)</f>
        <v>0.01</v>
      </c>
      <c r="P322" s="166"/>
      <c r="Q322" s="166">
        <f>SUM(Q323:Q362)</f>
        <v>0</v>
      </c>
      <c r="R322" s="167"/>
      <c r="S322" s="167"/>
      <c r="T322" s="168"/>
      <c r="U322" s="162"/>
      <c r="V322" s="162">
        <f>SUM(V323:V362)</f>
        <v>49.46</v>
      </c>
      <c r="W322" s="162"/>
      <c r="X322" s="162"/>
      <c r="AG322" t="s">
        <v>319</v>
      </c>
    </row>
    <row r="323" spans="1:60" ht="56.25" outlineLevel="1" x14ac:dyDescent="0.2">
      <c r="A323" s="173">
        <v>45</v>
      </c>
      <c r="B323" s="174" t="s">
        <v>563</v>
      </c>
      <c r="C323" s="184" t="s">
        <v>564</v>
      </c>
      <c r="D323" s="175" t="s">
        <v>397</v>
      </c>
      <c r="E323" s="176">
        <v>147.1</v>
      </c>
      <c r="F323" s="177"/>
      <c r="G323" s="178">
        <f>ROUND(E323*F323,2)</f>
        <v>0</v>
      </c>
      <c r="H323" s="177"/>
      <c r="I323" s="178">
        <f>ROUND(E323*H323,2)</f>
        <v>0</v>
      </c>
      <c r="J323" s="177"/>
      <c r="K323" s="178">
        <f>ROUND(E323*J323,2)</f>
        <v>0</v>
      </c>
      <c r="L323" s="178">
        <v>21</v>
      </c>
      <c r="M323" s="178">
        <f>G323*(1+L323/100)</f>
        <v>0</v>
      </c>
      <c r="N323" s="176">
        <v>4.0000000000000003E-5</v>
      </c>
      <c r="O323" s="176">
        <f>ROUND(E323*N323,2)</f>
        <v>0.01</v>
      </c>
      <c r="P323" s="176">
        <v>0</v>
      </c>
      <c r="Q323" s="176">
        <f>ROUND(E323*P323,2)</f>
        <v>0</v>
      </c>
      <c r="R323" s="178" t="s">
        <v>398</v>
      </c>
      <c r="S323" s="178" t="s">
        <v>323</v>
      </c>
      <c r="T323" s="179" t="s">
        <v>399</v>
      </c>
      <c r="U323" s="158">
        <v>0.31</v>
      </c>
      <c r="V323" s="158">
        <f>ROUND(E323*U323,2)</f>
        <v>45.6</v>
      </c>
      <c r="W323" s="158"/>
      <c r="X323" s="158" t="s">
        <v>387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388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5" t="s">
        <v>2024</v>
      </c>
      <c r="D324" s="160"/>
      <c r="E324" s="161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382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5" t="s">
        <v>533</v>
      </c>
      <c r="D325" s="160"/>
      <c r="E325" s="161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382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5" t="s">
        <v>2143</v>
      </c>
      <c r="D326" s="160"/>
      <c r="E326" s="161">
        <v>4.4000000000000004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382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5" t="s">
        <v>541</v>
      </c>
      <c r="D327" s="160"/>
      <c r="E327" s="161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382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5" t="s">
        <v>2144</v>
      </c>
      <c r="D328" s="160"/>
      <c r="E328" s="161">
        <v>116.8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382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5" t="s">
        <v>535</v>
      </c>
      <c r="D329" s="160"/>
      <c r="E329" s="161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382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5" t="s">
        <v>2084</v>
      </c>
      <c r="D330" s="160"/>
      <c r="E330" s="161">
        <v>6.8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382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5" t="s">
        <v>517</v>
      </c>
      <c r="D331" s="160"/>
      <c r="E331" s="161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382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5" t="s">
        <v>2083</v>
      </c>
      <c r="D332" s="160"/>
      <c r="E332" s="161">
        <v>3.8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382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5" t="s">
        <v>537</v>
      </c>
      <c r="D333" s="160"/>
      <c r="E333" s="161"/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382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5" t="s">
        <v>2134</v>
      </c>
      <c r="D334" s="160"/>
      <c r="E334" s="161">
        <v>4.0999999999999996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382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5" t="s">
        <v>543</v>
      </c>
      <c r="D335" s="160"/>
      <c r="E335" s="161"/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382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5" t="s">
        <v>2136</v>
      </c>
      <c r="D336" s="160"/>
      <c r="E336" s="161">
        <v>11.2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382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45"/>
      <c r="D337" s="246"/>
      <c r="E337" s="246"/>
      <c r="F337" s="246"/>
      <c r="G337" s="246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329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2.5" outlineLevel="1" x14ac:dyDescent="0.2">
      <c r="A338" s="173">
        <v>46</v>
      </c>
      <c r="B338" s="174" t="s">
        <v>568</v>
      </c>
      <c r="C338" s="184" t="s">
        <v>569</v>
      </c>
      <c r="D338" s="175" t="s">
        <v>411</v>
      </c>
      <c r="E338" s="176">
        <v>24</v>
      </c>
      <c r="F338" s="177"/>
      <c r="G338" s="178">
        <f>ROUND(E338*F338,2)</f>
        <v>0</v>
      </c>
      <c r="H338" s="177"/>
      <c r="I338" s="178">
        <f>ROUND(E338*H338,2)</f>
        <v>0</v>
      </c>
      <c r="J338" s="177"/>
      <c r="K338" s="178">
        <f>ROUND(E338*J338,2)</f>
        <v>0</v>
      </c>
      <c r="L338" s="178">
        <v>21</v>
      </c>
      <c r="M338" s="178">
        <f>G338*(1+L338/100)</f>
        <v>0</v>
      </c>
      <c r="N338" s="176">
        <v>0</v>
      </c>
      <c r="O338" s="176">
        <f>ROUND(E338*N338,2)</f>
        <v>0</v>
      </c>
      <c r="P338" s="176">
        <v>0</v>
      </c>
      <c r="Q338" s="176">
        <f>ROUND(E338*P338,2)</f>
        <v>0</v>
      </c>
      <c r="R338" s="178" t="s">
        <v>467</v>
      </c>
      <c r="S338" s="178" t="s">
        <v>323</v>
      </c>
      <c r="T338" s="179" t="s">
        <v>399</v>
      </c>
      <c r="U338" s="158">
        <v>0.16</v>
      </c>
      <c r="V338" s="158">
        <f>ROUND(E338*U338,2)</f>
        <v>3.84</v>
      </c>
      <c r="W338" s="158"/>
      <c r="X338" s="158" t="s">
        <v>387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388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5" t="s">
        <v>2024</v>
      </c>
      <c r="D339" s="160"/>
      <c r="E339" s="161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382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5" t="s">
        <v>570</v>
      </c>
      <c r="D340" s="160"/>
      <c r="E340" s="161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382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5" t="s">
        <v>571</v>
      </c>
      <c r="D341" s="160"/>
      <c r="E341" s="161">
        <v>24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382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45"/>
      <c r="D342" s="246"/>
      <c r="E342" s="246"/>
      <c r="F342" s="246"/>
      <c r="G342" s="246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329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3">
        <v>47</v>
      </c>
      <c r="B343" s="174" t="s">
        <v>572</v>
      </c>
      <c r="C343" s="184" t="s">
        <v>573</v>
      </c>
      <c r="D343" s="175" t="s">
        <v>397</v>
      </c>
      <c r="E343" s="176">
        <v>80</v>
      </c>
      <c r="F343" s="177"/>
      <c r="G343" s="178">
        <f>ROUND(E343*F343,2)</f>
        <v>0</v>
      </c>
      <c r="H343" s="177"/>
      <c r="I343" s="178">
        <f>ROUND(E343*H343,2)</f>
        <v>0</v>
      </c>
      <c r="J343" s="177"/>
      <c r="K343" s="178">
        <f>ROUND(E343*J343,2)</f>
        <v>0</v>
      </c>
      <c r="L343" s="178">
        <v>21</v>
      </c>
      <c r="M343" s="178">
        <f>G343*(1+L343/100)</f>
        <v>0</v>
      </c>
      <c r="N343" s="176">
        <v>0</v>
      </c>
      <c r="O343" s="176">
        <f>ROUND(E343*N343,2)</f>
        <v>0</v>
      </c>
      <c r="P343" s="176">
        <v>0</v>
      </c>
      <c r="Q343" s="176">
        <f>ROUND(E343*P343,2)</f>
        <v>0</v>
      </c>
      <c r="R343" s="178"/>
      <c r="S343" s="178" t="s">
        <v>344</v>
      </c>
      <c r="T343" s="179" t="s">
        <v>324</v>
      </c>
      <c r="U343" s="158">
        <v>0</v>
      </c>
      <c r="V343" s="158">
        <f>ROUND(E343*U343,2)</f>
        <v>0</v>
      </c>
      <c r="W343" s="158"/>
      <c r="X343" s="158" t="s">
        <v>387</v>
      </c>
      <c r="Y343" s="147"/>
      <c r="Z343" s="147"/>
      <c r="AA343" s="147"/>
      <c r="AB343" s="147"/>
      <c r="AC343" s="147"/>
      <c r="AD343" s="147"/>
      <c r="AE343" s="147"/>
      <c r="AF343" s="147"/>
      <c r="AG343" s="147" t="s">
        <v>388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5" t="s">
        <v>2088</v>
      </c>
      <c r="D344" s="160"/>
      <c r="E344" s="161"/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382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5" t="s">
        <v>1982</v>
      </c>
      <c r="D345" s="160"/>
      <c r="E345" s="161">
        <v>80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382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45"/>
      <c r="D346" s="246"/>
      <c r="E346" s="246"/>
      <c r="F346" s="246"/>
      <c r="G346" s="246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329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73">
        <v>48</v>
      </c>
      <c r="B347" s="174" t="s">
        <v>575</v>
      </c>
      <c r="C347" s="184" t="s">
        <v>576</v>
      </c>
      <c r="D347" s="175" t="s">
        <v>577</v>
      </c>
      <c r="E347" s="176">
        <v>1</v>
      </c>
      <c r="F347" s="177"/>
      <c r="G347" s="178">
        <f>ROUND(E347*F347,2)</f>
        <v>0</v>
      </c>
      <c r="H347" s="177"/>
      <c r="I347" s="178">
        <f>ROUND(E347*H347,2)</f>
        <v>0</v>
      </c>
      <c r="J347" s="177"/>
      <c r="K347" s="178">
        <f>ROUND(E347*J347,2)</f>
        <v>0</v>
      </c>
      <c r="L347" s="178">
        <v>21</v>
      </c>
      <c r="M347" s="178">
        <f>G347*(1+L347/100)</f>
        <v>0</v>
      </c>
      <c r="N347" s="176">
        <v>0</v>
      </c>
      <c r="O347" s="176">
        <f>ROUND(E347*N347,2)</f>
        <v>0</v>
      </c>
      <c r="P347" s="176">
        <v>0</v>
      </c>
      <c r="Q347" s="176">
        <f>ROUND(E347*P347,2)</f>
        <v>0</v>
      </c>
      <c r="R347" s="178"/>
      <c r="S347" s="178" t="s">
        <v>344</v>
      </c>
      <c r="T347" s="179" t="s">
        <v>324</v>
      </c>
      <c r="U347" s="158">
        <v>0.02</v>
      </c>
      <c r="V347" s="158">
        <f>ROUND(E347*U347,2)</f>
        <v>0.02</v>
      </c>
      <c r="W347" s="158"/>
      <c r="X347" s="158" t="s">
        <v>387</v>
      </c>
      <c r="Y347" s="147"/>
      <c r="Z347" s="147"/>
      <c r="AA347" s="147"/>
      <c r="AB347" s="147"/>
      <c r="AC347" s="147"/>
      <c r="AD347" s="147"/>
      <c r="AE347" s="147"/>
      <c r="AF347" s="147"/>
      <c r="AG347" s="147" t="s">
        <v>388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5" t="s">
        <v>2088</v>
      </c>
      <c r="D348" s="160"/>
      <c r="E348" s="161"/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382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5" t="s">
        <v>219</v>
      </c>
      <c r="D349" s="160"/>
      <c r="E349" s="161">
        <v>1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382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245"/>
      <c r="D350" s="246"/>
      <c r="E350" s="246"/>
      <c r="F350" s="246"/>
      <c r="G350" s="246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329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73">
        <v>49</v>
      </c>
      <c r="B351" s="174" t="s">
        <v>578</v>
      </c>
      <c r="C351" s="184" t="s">
        <v>579</v>
      </c>
      <c r="D351" s="175" t="s">
        <v>397</v>
      </c>
      <c r="E351" s="176">
        <v>294.2</v>
      </c>
      <c r="F351" s="177"/>
      <c r="G351" s="178">
        <f>ROUND(E351*F351,2)</f>
        <v>0</v>
      </c>
      <c r="H351" s="177"/>
      <c r="I351" s="178">
        <f>ROUND(E351*H351,2)</f>
        <v>0</v>
      </c>
      <c r="J351" s="177"/>
      <c r="K351" s="178">
        <f>ROUND(E351*J351,2)</f>
        <v>0</v>
      </c>
      <c r="L351" s="178">
        <v>21</v>
      </c>
      <c r="M351" s="178">
        <f>G351*(1+L351/100)</f>
        <v>0</v>
      </c>
      <c r="N351" s="176">
        <v>0</v>
      </c>
      <c r="O351" s="176">
        <f>ROUND(E351*N351,2)</f>
        <v>0</v>
      </c>
      <c r="P351" s="176">
        <v>0</v>
      </c>
      <c r="Q351" s="176">
        <f>ROUND(E351*P351,2)</f>
        <v>0</v>
      </c>
      <c r="R351" s="178"/>
      <c r="S351" s="178" t="s">
        <v>344</v>
      </c>
      <c r="T351" s="179" t="s">
        <v>324</v>
      </c>
      <c r="U351" s="158">
        <v>0</v>
      </c>
      <c r="V351" s="158">
        <f>ROUND(E351*U351,2)</f>
        <v>0</v>
      </c>
      <c r="W351" s="158"/>
      <c r="X351" s="158" t="s">
        <v>387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388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5" t="s">
        <v>561</v>
      </c>
      <c r="D352" s="160"/>
      <c r="E352" s="161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382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5" t="s">
        <v>2145</v>
      </c>
      <c r="D353" s="160"/>
      <c r="E353" s="161">
        <v>294.2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382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45"/>
      <c r="D354" s="246"/>
      <c r="E354" s="246"/>
      <c r="F354" s="246"/>
      <c r="G354" s="246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329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73">
        <v>50</v>
      </c>
      <c r="B355" s="174" t="s">
        <v>581</v>
      </c>
      <c r="C355" s="184" t="s">
        <v>582</v>
      </c>
      <c r="D355" s="175" t="s">
        <v>397</v>
      </c>
      <c r="E355" s="176">
        <v>73.55</v>
      </c>
      <c r="F355" s="177"/>
      <c r="G355" s="178">
        <f>ROUND(E355*F355,2)</f>
        <v>0</v>
      </c>
      <c r="H355" s="177"/>
      <c r="I355" s="178">
        <f>ROUND(E355*H355,2)</f>
        <v>0</v>
      </c>
      <c r="J355" s="177"/>
      <c r="K355" s="178">
        <f>ROUND(E355*J355,2)</f>
        <v>0</v>
      </c>
      <c r="L355" s="178">
        <v>21</v>
      </c>
      <c r="M355" s="178">
        <f>G355*(1+L355/100)</f>
        <v>0</v>
      </c>
      <c r="N355" s="176">
        <v>0</v>
      </c>
      <c r="O355" s="176">
        <f>ROUND(E355*N355,2)</f>
        <v>0</v>
      </c>
      <c r="P355" s="176">
        <v>0</v>
      </c>
      <c r="Q355" s="176">
        <f>ROUND(E355*P355,2)</f>
        <v>0</v>
      </c>
      <c r="R355" s="178"/>
      <c r="S355" s="178" t="s">
        <v>344</v>
      </c>
      <c r="T355" s="179" t="s">
        <v>324</v>
      </c>
      <c r="U355" s="158">
        <v>0</v>
      </c>
      <c r="V355" s="158">
        <f>ROUND(E355*U355,2)</f>
        <v>0</v>
      </c>
      <c r="W355" s="158"/>
      <c r="X355" s="158" t="s">
        <v>387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388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5" t="s">
        <v>561</v>
      </c>
      <c r="D356" s="160"/>
      <c r="E356" s="161"/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382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5" t="s">
        <v>2146</v>
      </c>
      <c r="D357" s="160"/>
      <c r="E357" s="161">
        <v>73.55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382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45"/>
      <c r="D358" s="246"/>
      <c r="E358" s="246"/>
      <c r="F358" s="246"/>
      <c r="G358" s="246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329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73">
        <v>51</v>
      </c>
      <c r="B359" s="174" t="s">
        <v>584</v>
      </c>
      <c r="C359" s="184" t="s">
        <v>585</v>
      </c>
      <c r="D359" s="175" t="s">
        <v>338</v>
      </c>
      <c r="E359" s="176">
        <v>20</v>
      </c>
      <c r="F359" s="177"/>
      <c r="G359" s="178">
        <f>ROUND(E359*F359,2)</f>
        <v>0</v>
      </c>
      <c r="H359" s="177"/>
      <c r="I359" s="178">
        <f>ROUND(E359*H359,2)</f>
        <v>0</v>
      </c>
      <c r="J359" s="177"/>
      <c r="K359" s="178">
        <f>ROUND(E359*J359,2)</f>
        <v>0</v>
      </c>
      <c r="L359" s="178">
        <v>21</v>
      </c>
      <c r="M359" s="178">
        <f>G359*(1+L359/100)</f>
        <v>0</v>
      </c>
      <c r="N359" s="176">
        <v>0</v>
      </c>
      <c r="O359" s="176">
        <f>ROUND(E359*N359,2)</f>
        <v>0</v>
      </c>
      <c r="P359" s="176">
        <v>0</v>
      </c>
      <c r="Q359" s="176">
        <f>ROUND(E359*P359,2)</f>
        <v>0</v>
      </c>
      <c r="R359" s="178"/>
      <c r="S359" s="178" t="s">
        <v>344</v>
      </c>
      <c r="T359" s="179" t="s">
        <v>324</v>
      </c>
      <c r="U359" s="158">
        <v>0</v>
      </c>
      <c r="V359" s="158">
        <f>ROUND(E359*U359,2)</f>
        <v>0</v>
      </c>
      <c r="W359" s="158"/>
      <c r="X359" s="158" t="s">
        <v>586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587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49"/>
      <c r="D360" s="250"/>
      <c r="E360" s="250"/>
      <c r="F360" s="250"/>
      <c r="G360" s="250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329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73">
        <v>52</v>
      </c>
      <c r="B361" s="174" t="s">
        <v>588</v>
      </c>
      <c r="C361" s="184" t="s">
        <v>589</v>
      </c>
      <c r="D361" s="175" t="s">
        <v>590</v>
      </c>
      <c r="E361" s="176">
        <v>1</v>
      </c>
      <c r="F361" s="177"/>
      <c r="G361" s="178">
        <f>ROUND(E361*F361,2)</f>
        <v>0</v>
      </c>
      <c r="H361" s="177"/>
      <c r="I361" s="178">
        <f>ROUND(E361*H361,2)</f>
        <v>0</v>
      </c>
      <c r="J361" s="177"/>
      <c r="K361" s="178">
        <f>ROUND(E361*J361,2)</f>
        <v>0</v>
      </c>
      <c r="L361" s="178">
        <v>21</v>
      </c>
      <c r="M361" s="178">
        <f>G361*(1+L361/100)</f>
        <v>0</v>
      </c>
      <c r="N361" s="176">
        <v>0</v>
      </c>
      <c r="O361" s="176">
        <f>ROUND(E361*N361,2)</f>
        <v>0</v>
      </c>
      <c r="P361" s="176">
        <v>0</v>
      </c>
      <c r="Q361" s="176">
        <f>ROUND(E361*P361,2)</f>
        <v>0</v>
      </c>
      <c r="R361" s="178"/>
      <c r="S361" s="178" t="s">
        <v>344</v>
      </c>
      <c r="T361" s="179" t="s">
        <v>324</v>
      </c>
      <c r="U361" s="158">
        <v>0</v>
      </c>
      <c r="V361" s="158">
        <f>ROUND(E361*U361,2)</f>
        <v>0</v>
      </c>
      <c r="W361" s="158"/>
      <c r="X361" s="158" t="s">
        <v>586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587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49"/>
      <c r="D362" s="250"/>
      <c r="E362" s="250"/>
      <c r="F362" s="250"/>
      <c r="G362" s="250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329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3" t="s">
        <v>318</v>
      </c>
      <c r="B363" s="164" t="s">
        <v>155</v>
      </c>
      <c r="C363" s="183" t="s">
        <v>156</v>
      </c>
      <c r="D363" s="165"/>
      <c r="E363" s="166"/>
      <c r="F363" s="167"/>
      <c r="G363" s="167">
        <f>SUMIF(AG364:AG422,"&lt;&gt;NOR",G364:G422)</f>
        <v>0</v>
      </c>
      <c r="H363" s="167"/>
      <c r="I363" s="167">
        <f>SUM(I364:I422)</f>
        <v>0</v>
      </c>
      <c r="J363" s="167"/>
      <c r="K363" s="167">
        <f>SUM(K364:K422)</f>
        <v>0</v>
      </c>
      <c r="L363" s="167"/>
      <c r="M363" s="167">
        <f>SUM(M364:M422)</f>
        <v>0</v>
      </c>
      <c r="N363" s="166"/>
      <c r="O363" s="166">
        <f>SUM(O364:O422)</f>
        <v>0.26</v>
      </c>
      <c r="P363" s="166"/>
      <c r="Q363" s="166">
        <f>SUM(Q364:Q422)</f>
        <v>0.08</v>
      </c>
      <c r="R363" s="167"/>
      <c r="S363" s="167"/>
      <c r="T363" s="168"/>
      <c r="U363" s="162"/>
      <c r="V363" s="162">
        <f>SUM(V364:V422)</f>
        <v>89.580000000000013</v>
      </c>
      <c r="W363" s="162"/>
      <c r="X363" s="162"/>
      <c r="AG363" t="s">
        <v>319</v>
      </c>
    </row>
    <row r="364" spans="1:60" outlineLevel="1" x14ac:dyDescent="0.2">
      <c r="A364" s="173">
        <v>53</v>
      </c>
      <c r="B364" s="174" t="s">
        <v>591</v>
      </c>
      <c r="C364" s="184" t="s">
        <v>592</v>
      </c>
      <c r="D364" s="175" t="s">
        <v>397</v>
      </c>
      <c r="E364" s="176">
        <v>0.625</v>
      </c>
      <c r="F364" s="177"/>
      <c r="G364" s="178">
        <f>ROUND(E364*F364,2)</f>
        <v>0</v>
      </c>
      <c r="H364" s="177"/>
      <c r="I364" s="178">
        <f>ROUND(E364*H364,2)</f>
        <v>0</v>
      </c>
      <c r="J364" s="177"/>
      <c r="K364" s="178">
        <f>ROUND(E364*J364,2)</f>
        <v>0</v>
      </c>
      <c r="L364" s="178">
        <v>21</v>
      </c>
      <c r="M364" s="178">
        <f>G364*(1+L364/100)</f>
        <v>0</v>
      </c>
      <c r="N364" s="176">
        <v>0.24104999999999999</v>
      </c>
      <c r="O364" s="176">
        <f>ROUND(E364*N364,2)</f>
        <v>0.15</v>
      </c>
      <c r="P364" s="176">
        <v>0</v>
      </c>
      <c r="Q364" s="176">
        <f>ROUND(E364*P364,2)</f>
        <v>0</v>
      </c>
      <c r="R364" s="178" t="s">
        <v>398</v>
      </c>
      <c r="S364" s="178" t="s">
        <v>323</v>
      </c>
      <c r="T364" s="179" t="s">
        <v>399</v>
      </c>
      <c r="U364" s="158">
        <v>1.153</v>
      </c>
      <c r="V364" s="158">
        <f>ROUND(E364*U364,2)</f>
        <v>0.72</v>
      </c>
      <c r="W364" s="158"/>
      <c r="X364" s="158" t="s">
        <v>387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388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260" t="s">
        <v>593</v>
      </c>
      <c r="D365" s="261"/>
      <c r="E365" s="261"/>
      <c r="F365" s="261"/>
      <c r="G365" s="261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401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5" t="s">
        <v>594</v>
      </c>
      <c r="D366" s="160"/>
      <c r="E366" s="161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382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5" t="s">
        <v>595</v>
      </c>
      <c r="D367" s="160"/>
      <c r="E367" s="161">
        <v>0.625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382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245"/>
      <c r="D368" s="246"/>
      <c r="E368" s="246"/>
      <c r="F368" s="246"/>
      <c r="G368" s="246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7"/>
      <c r="Z368" s="147"/>
      <c r="AA368" s="147"/>
      <c r="AB368" s="147"/>
      <c r="AC368" s="147"/>
      <c r="AD368" s="147"/>
      <c r="AE368" s="147"/>
      <c r="AF368" s="147"/>
      <c r="AG368" s="147" t="s">
        <v>329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2.5" outlineLevel="1" x14ac:dyDescent="0.2">
      <c r="A369" s="173">
        <v>54</v>
      </c>
      <c r="B369" s="174" t="s">
        <v>596</v>
      </c>
      <c r="C369" s="184" t="s">
        <v>597</v>
      </c>
      <c r="D369" s="175" t="s">
        <v>411</v>
      </c>
      <c r="E369" s="176">
        <v>1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21</v>
      </c>
      <c r="M369" s="178">
        <f>G369*(1+L369/100)</f>
        <v>0</v>
      </c>
      <c r="N369" s="176">
        <v>5.0200000000000002E-2</v>
      </c>
      <c r="O369" s="176">
        <f>ROUND(E369*N369,2)</f>
        <v>0.05</v>
      </c>
      <c r="P369" s="176">
        <v>0</v>
      </c>
      <c r="Q369" s="176">
        <f>ROUND(E369*P369,2)</f>
        <v>0</v>
      </c>
      <c r="R369" s="178" t="s">
        <v>467</v>
      </c>
      <c r="S369" s="178" t="s">
        <v>323</v>
      </c>
      <c r="T369" s="179" t="s">
        <v>399</v>
      </c>
      <c r="U369" s="158">
        <v>0.77</v>
      </c>
      <c r="V369" s="158">
        <f>ROUND(E369*U369,2)</f>
        <v>0.77</v>
      </c>
      <c r="W369" s="158"/>
      <c r="X369" s="158" t="s">
        <v>387</v>
      </c>
      <c r="Y369" s="147"/>
      <c r="Z369" s="147"/>
      <c r="AA369" s="147"/>
      <c r="AB369" s="147"/>
      <c r="AC369" s="147"/>
      <c r="AD369" s="147"/>
      <c r="AE369" s="147"/>
      <c r="AF369" s="147"/>
      <c r="AG369" s="147" t="s">
        <v>388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260" t="s">
        <v>598</v>
      </c>
      <c r="D370" s="261"/>
      <c r="E370" s="261"/>
      <c r="F370" s="261"/>
      <c r="G370" s="261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7"/>
      <c r="Z370" s="147"/>
      <c r="AA370" s="147"/>
      <c r="AB370" s="147"/>
      <c r="AC370" s="147"/>
      <c r="AD370" s="147"/>
      <c r="AE370" s="147"/>
      <c r="AF370" s="147"/>
      <c r="AG370" s="147" t="s">
        <v>401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5" t="s">
        <v>599</v>
      </c>
      <c r="D371" s="160"/>
      <c r="E371" s="161"/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382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5" t="s">
        <v>219</v>
      </c>
      <c r="D372" s="160"/>
      <c r="E372" s="161">
        <v>1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7"/>
      <c r="Z372" s="147"/>
      <c r="AA372" s="147"/>
      <c r="AB372" s="147"/>
      <c r="AC372" s="147"/>
      <c r="AD372" s="147"/>
      <c r="AE372" s="147"/>
      <c r="AF372" s="147"/>
      <c r="AG372" s="147" t="s">
        <v>382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245"/>
      <c r="D373" s="246"/>
      <c r="E373" s="246"/>
      <c r="F373" s="246"/>
      <c r="G373" s="246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329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73">
        <v>55</v>
      </c>
      <c r="B374" s="174" t="s">
        <v>600</v>
      </c>
      <c r="C374" s="184" t="s">
        <v>601</v>
      </c>
      <c r="D374" s="175" t="s">
        <v>391</v>
      </c>
      <c r="E374" s="176">
        <v>6.9300000000000004E-3</v>
      </c>
      <c r="F374" s="177"/>
      <c r="G374" s="178">
        <f>ROUND(E374*F374,2)</f>
        <v>0</v>
      </c>
      <c r="H374" s="177"/>
      <c r="I374" s="178">
        <f>ROUND(E374*H374,2)</f>
        <v>0</v>
      </c>
      <c r="J374" s="177"/>
      <c r="K374" s="178">
        <f>ROUND(E374*J374,2)</f>
        <v>0</v>
      </c>
      <c r="L374" s="178">
        <v>21</v>
      </c>
      <c r="M374" s="178">
        <f>G374*(1+L374/100)</f>
        <v>0</v>
      </c>
      <c r="N374" s="176">
        <v>2.59206</v>
      </c>
      <c r="O374" s="176">
        <f>ROUND(E374*N374,2)</f>
        <v>0.02</v>
      </c>
      <c r="P374" s="176">
        <v>0</v>
      </c>
      <c r="Q374" s="176">
        <f>ROUND(E374*P374,2)</f>
        <v>0</v>
      </c>
      <c r="R374" s="178" t="s">
        <v>602</v>
      </c>
      <c r="S374" s="178" t="s">
        <v>323</v>
      </c>
      <c r="T374" s="179" t="s">
        <v>399</v>
      </c>
      <c r="U374" s="158">
        <v>5.3330000000000002</v>
      </c>
      <c r="V374" s="158">
        <f>ROUND(E374*U374,2)</f>
        <v>0.04</v>
      </c>
      <c r="W374" s="158"/>
      <c r="X374" s="158" t="s">
        <v>387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388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260" t="s">
        <v>603</v>
      </c>
      <c r="D375" s="261"/>
      <c r="E375" s="261"/>
      <c r="F375" s="261"/>
      <c r="G375" s="261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7"/>
      <c r="Z375" s="147"/>
      <c r="AA375" s="147"/>
      <c r="AB375" s="147"/>
      <c r="AC375" s="147"/>
      <c r="AD375" s="147"/>
      <c r="AE375" s="147"/>
      <c r="AF375" s="147"/>
      <c r="AG375" s="147" t="s">
        <v>401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5" t="s">
        <v>604</v>
      </c>
      <c r="D376" s="160"/>
      <c r="E376" s="161"/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382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5" t="s">
        <v>605</v>
      </c>
      <c r="D377" s="160"/>
      <c r="E377" s="161">
        <v>6.9300000000000004E-3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382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245"/>
      <c r="D378" s="246"/>
      <c r="E378" s="246"/>
      <c r="F378" s="246"/>
      <c r="G378" s="246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329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73">
        <v>56</v>
      </c>
      <c r="B379" s="174" t="s">
        <v>606</v>
      </c>
      <c r="C379" s="184" t="s">
        <v>607</v>
      </c>
      <c r="D379" s="175" t="s">
        <v>476</v>
      </c>
      <c r="E379" s="176">
        <v>4</v>
      </c>
      <c r="F379" s="177"/>
      <c r="G379" s="178">
        <f>ROUND(E379*F379,2)</f>
        <v>0</v>
      </c>
      <c r="H379" s="177"/>
      <c r="I379" s="178">
        <f>ROUND(E379*H379,2)</f>
        <v>0</v>
      </c>
      <c r="J379" s="177"/>
      <c r="K379" s="178">
        <f>ROUND(E379*J379,2)</f>
        <v>0</v>
      </c>
      <c r="L379" s="178">
        <v>21</v>
      </c>
      <c r="M379" s="178">
        <f>G379*(1+L379/100)</f>
        <v>0</v>
      </c>
      <c r="N379" s="176">
        <v>0</v>
      </c>
      <c r="O379" s="176">
        <f>ROUND(E379*N379,2)</f>
        <v>0</v>
      </c>
      <c r="P379" s="176">
        <v>1.256E-2</v>
      </c>
      <c r="Q379" s="176">
        <f>ROUND(E379*P379,2)</f>
        <v>0.05</v>
      </c>
      <c r="R379" s="178" t="s">
        <v>608</v>
      </c>
      <c r="S379" s="178" t="s">
        <v>323</v>
      </c>
      <c r="T379" s="179" t="s">
        <v>399</v>
      </c>
      <c r="U379" s="158">
        <v>2.7</v>
      </c>
      <c r="V379" s="158">
        <f>ROUND(E379*U379,2)</f>
        <v>10.8</v>
      </c>
      <c r="W379" s="158"/>
      <c r="X379" s="158" t="s">
        <v>387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388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5" t="s">
        <v>604</v>
      </c>
      <c r="D380" s="160"/>
      <c r="E380" s="161"/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7"/>
      <c r="Z380" s="147"/>
      <c r="AA380" s="147"/>
      <c r="AB380" s="147"/>
      <c r="AC380" s="147"/>
      <c r="AD380" s="147"/>
      <c r="AE380" s="147"/>
      <c r="AF380" s="147"/>
      <c r="AG380" s="147" t="s">
        <v>382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5" t="s">
        <v>252</v>
      </c>
      <c r="D381" s="160"/>
      <c r="E381" s="161">
        <v>4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7"/>
      <c r="Z381" s="147"/>
      <c r="AA381" s="147"/>
      <c r="AB381" s="147"/>
      <c r="AC381" s="147"/>
      <c r="AD381" s="147"/>
      <c r="AE381" s="147"/>
      <c r="AF381" s="147"/>
      <c r="AG381" s="147" t="s">
        <v>382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245"/>
      <c r="D382" s="246"/>
      <c r="E382" s="246"/>
      <c r="F382" s="246"/>
      <c r="G382" s="246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329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22.5" outlineLevel="1" x14ac:dyDescent="0.2">
      <c r="A383" s="173">
        <v>57</v>
      </c>
      <c r="B383" s="174" t="s">
        <v>609</v>
      </c>
      <c r="C383" s="184" t="s">
        <v>610</v>
      </c>
      <c r="D383" s="175" t="s">
        <v>476</v>
      </c>
      <c r="E383" s="176">
        <v>4</v>
      </c>
      <c r="F383" s="177"/>
      <c r="G383" s="178">
        <f>ROUND(E383*F383,2)</f>
        <v>0</v>
      </c>
      <c r="H383" s="177"/>
      <c r="I383" s="178">
        <f>ROUND(E383*H383,2)</f>
        <v>0</v>
      </c>
      <c r="J383" s="177"/>
      <c r="K383" s="178">
        <f>ROUND(E383*J383,2)</f>
        <v>0</v>
      </c>
      <c r="L383" s="178">
        <v>21</v>
      </c>
      <c r="M383" s="178">
        <f>G383*(1+L383/100)</f>
        <v>0</v>
      </c>
      <c r="N383" s="176">
        <v>2.2499999999999998E-3</v>
      </c>
      <c r="O383" s="176">
        <f>ROUND(E383*N383,2)</f>
        <v>0.01</v>
      </c>
      <c r="P383" s="176">
        <v>0</v>
      </c>
      <c r="Q383" s="176">
        <f>ROUND(E383*P383,2)</f>
        <v>0</v>
      </c>
      <c r="R383" s="178" t="s">
        <v>608</v>
      </c>
      <c r="S383" s="178" t="s">
        <v>323</v>
      </c>
      <c r="T383" s="179" t="s">
        <v>399</v>
      </c>
      <c r="U383" s="158">
        <v>1.7889999999999999</v>
      </c>
      <c r="V383" s="158">
        <f>ROUND(E383*U383,2)</f>
        <v>7.16</v>
      </c>
      <c r="W383" s="158"/>
      <c r="X383" s="158" t="s">
        <v>387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388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5" t="s">
        <v>604</v>
      </c>
      <c r="D384" s="160"/>
      <c r="E384" s="161"/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382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5" t="s">
        <v>252</v>
      </c>
      <c r="D385" s="160"/>
      <c r="E385" s="161">
        <v>4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382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245"/>
      <c r="D386" s="246"/>
      <c r="E386" s="246"/>
      <c r="F386" s="246"/>
      <c r="G386" s="246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329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22.5" outlineLevel="1" x14ac:dyDescent="0.2">
      <c r="A387" s="173">
        <v>58</v>
      </c>
      <c r="B387" s="174" t="s">
        <v>611</v>
      </c>
      <c r="C387" s="184" t="s">
        <v>612</v>
      </c>
      <c r="D387" s="175" t="s">
        <v>397</v>
      </c>
      <c r="E387" s="176">
        <v>17</v>
      </c>
      <c r="F387" s="177"/>
      <c r="G387" s="178">
        <f>ROUND(E387*F387,2)</f>
        <v>0</v>
      </c>
      <c r="H387" s="177"/>
      <c r="I387" s="178">
        <f>ROUND(E387*H387,2)</f>
        <v>0</v>
      </c>
      <c r="J387" s="177"/>
      <c r="K387" s="178">
        <f>ROUND(E387*J387,2)</f>
        <v>0</v>
      </c>
      <c r="L387" s="178">
        <v>21</v>
      </c>
      <c r="M387" s="178">
        <f>G387*(1+L387/100)</f>
        <v>0</v>
      </c>
      <c r="N387" s="176">
        <v>6.0000000000000002E-5</v>
      </c>
      <c r="O387" s="176">
        <f>ROUND(E387*N387,2)</f>
        <v>0</v>
      </c>
      <c r="P387" s="176">
        <v>0</v>
      </c>
      <c r="Q387" s="176">
        <f>ROUND(E387*P387,2)</f>
        <v>0</v>
      </c>
      <c r="R387" s="178"/>
      <c r="S387" s="178" t="s">
        <v>344</v>
      </c>
      <c r="T387" s="179" t="s">
        <v>324</v>
      </c>
      <c r="U387" s="158">
        <v>0.87</v>
      </c>
      <c r="V387" s="158">
        <f>ROUND(E387*U387,2)</f>
        <v>14.79</v>
      </c>
      <c r="W387" s="158"/>
      <c r="X387" s="158" t="s">
        <v>387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547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5" t="s">
        <v>613</v>
      </c>
      <c r="D388" s="160"/>
      <c r="E388" s="161"/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382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5" t="s">
        <v>614</v>
      </c>
      <c r="D389" s="160"/>
      <c r="E389" s="161">
        <v>17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382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245"/>
      <c r="D390" s="246"/>
      <c r="E390" s="246"/>
      <c r="F390" s="246"/>
      <c r="G390" s="246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329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3">
        <v>59</v>
      </c>
      <c r="B391" s="174" t="s">
        <v>615</v>
      </c>
      <c r="C391" s="184" t="s">
        <v>616</v>
      </c>
      <c r="D391" s="175" t="s">
        <v>577</v>
      </c>
      <c r="E391" s="176">
        <v>5</v>
      </c>
      <c r="F391" s="177"/>
      <c r="G391" s="178">
        <f>ROUND(E391*F391,2)</f>
        <v>0</v>
      </c>
      <c r="H391" s="177"/>
      <c r="I391" s="178">
        <f>ROUND(E391*H391,2)</f>
        <v>0</v>
      </c>
      <c r="J391" s="177"/>
      <c r="K391" s="178">
        <f>ROUND(E391*J391,2)</f>
        <v>0</v>
      </c>
      <c r="L391" s="178">
        <v>21</v>
      </c>
      <c r="M391" s="178">
        <f>G391*(1+L391/100)</f>
        <v>0</v>
      </c>
      <c r="N391" s="176">
        <v>6.5300000000000002E-3</v>
      </c>
      <c r="O391" s="176">
        <f>ROUND(E391*N391,2)</f>
        <v>0.03</v>
      </c>
      <c r="P391" s="176">
        <v>0</v>
      </c>
      <c r="Q391" s="176">
        <f>ROUND(E391*P391,2)</f>
        <v>0</v>
      </c>
      <c r="R391" s="178"/>
      <c r="S391" s="178" t="s">
        <v>344</v>
      </c>
      <c r="T391" s="179" t="s">
        <v>324</v>
      </c>
      <c r="U391" s="158">
        <v>1.67</v>
      </c>
      <c r="V391" s="158">
        <f>ROUND(E391*U391,2)</f>
        <v>8.35</v>
      </c>
      <c r="W391" s="158"/>
      <c r="X391" s="158" t="s">
        <v>387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388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5" t="s">
        <v>617</v>
      </c>
      <c r="D392" s="160"/>
      <c r="E392" s="161"/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382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5" t="s">
        <v>265</v>
      </c>
      <c r="D393" s="160"/>
      <c r="E393" s="161">
        <v>5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7"/>
      <c r="Z393" s="147"/>
      <c r="AA393" s="147"/>
      <c r="AB393" s="147"/>
      <c r="AC393" s="147"/>
      <c r="AD393" s="147"/>
      <c r="AE393" s="147"/>
      <c r="AF393" s="147"/>
      <c r="AG393" s="147" t="s">
        <v>382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245"/>
      <c r="D394" s="246"/>
      <c r="E394" s="246"/>
      <c r="F394" s="246"/>
      <c r="G394" s="246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329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73">
        <v>60</v>
      </c>
      <c r="B395" s="174" t="s">
        <v>618</v>
      </c>
      <c r="C395" s="184" t="s">
        <v>619</v>
      </c>
      <c r="D395" s="175" t="s">
        <v>338</v>
      </c>
      <c r="E395" s="176">
        <v>10</v>
      </c>
      <c r="F395" s="177"/>
      <c r="G395" s="178">
        <f>ROUND(E395*F395,2)</f>
        <v>0</v>
      </c>
      <c r="H395" s="177"/>
      <c r="I395" s="178">
        <f>ROUND(E395*H395,2)</f>
        <v>0</v>
      </c>
      <c r="J395" s="177"/>
      <c r="K395" s="178">
        <f>ROUND(E395*J395,2)</f>
        <v>0</v>
      </c>
      <c r="L395" s="178">
        <v>21</v>
      </c>
      <c r="M395" s="178">
        <f>G395*(1+L395/100)</f>
        <v>0</v>
      </c>
      <c r="N395" s="176">
        <v>6.0000000000000002E-5</v>
      </c>
      <c r="O395" s="176">
        <f>ROUND(E395*N395,2)</f>
        <v>0</v>
      </c>
      <c r="P395" s="176">
        <v>0</v>
      </c>
      <c r="Q395" s="176">
        <f>ROUND(E395*P395,2)</f>
        <v>0</v>
      </c>
      <c r="R395" s="178"/>
      <c r="S395" s="178" t="s">
        <v>344</v>
      </c>
      <c r="T395" s="179" t="s">
        <v>324</v>
      </c>
      <c r="U395" s="158">
        <v>0.87</v>
      </c>
      <c r="V395" s="158">
        <f>ROUND(E395*U395,2)</f>
        <v>8.6999999999999993</v>
      </c>
      <c r="W395" s="158"/>
      <c r="X395" s="158" t="s">
        <v>387</v>
      </c>
      <c r="Y395" s="147"/>
      <c r="Z395" s="147"/>
      <c r="AA395" s="147"/>
      <c r="AB395" s="147"/>
      <c r="AC395" s="147"/>
      <c r="AD395" s="147"/>
      <c r="AE395" s="147"/>
      <c r="AF395" s="147"/>
      <c r="AG395" s="147" t="s">
        <v>547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249"/>
      <c r="D396" s="250"/>
      <c r="E396" s="250"/>
      <c r="F396" s="250"/>
      <c r="G396" s="250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329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73">
        <v>61</v>
      </c>
      <c r="B397" s="174" t="s">
        <v>620</v>
      </c>
      <c r="C397" s="184" t="s">
        <v>621</v>
      </c>
      <c r="D397" s="175" t="s">
        <v>577</v>
      </c>
      <c r="E397" s="176">
        <v>1</v>
      </c>
      <c r="F397" s="177"/>
      <c r="G397" s="178">
        <f>ROUND(E397*F397,2)</f>
        <v>0</v>
      </c>
      <c r="H397" s="177"/>
      <c r="I397" s="178">
        <f>ROUND(E397*H397,2)</f>
        <v>0</v>
      </c>
      <c r="J397" s="177"/>
      <c r="K397" s="178">
        <f>ROUND(E397*J397,2)</f>
        <v>0</v>
      </c>
      <c r="L397" s="178">
        <v>21</v>
      </c>
      <c r="M397" s="178">
        <f>G397*(1+L397/100)</f>
        <v>0</v>
      </c>
      <c r="N397" s="176">
        <v>6.0000000000000002E-5</v>
      </c>
      <c r="O397" s="176">
        <f>ROUND(E397*N397,2)</f>
        <v>0</v>
      </c>
      <c r="P397" s="176">
        <v>0</v>
      </c>
      <c r="Q397" s="176">
        <f>ROUND(E397*P397,2)</f>
        <v>0</v>
      </c>
      <c r="R397" s="178"/>
      <c r="S397" s="178" t="s">
        <v>344</v>
      </c>
      <c r="T397" s="179" t="s">
        <v>324</v>
      </c>
      <c r="U397" s="158">
        <v>0.87</v>
      </c>
      <c r="V397" s="158">
        <f>ROUND(E397*U397,2)</f>
        <v>0.87</v>
      </c>
      <c r="W397" s="158"/>
      <c r="X397" s="158" t="s">
        <v>387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547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249"/>
      <c r="D398" s="250"/>
      <c r="E398" s="250"/>
      <c r="F398" s="250"/>
      <c r="G398" s="250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329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73">
        <v>62</v>
      </c>
      <c r="B399" s="174" t="s">
        <v>622</v>
      </c>
      <c r="C399" s="184" t="s">
        <v>623</v>
      </c>
      <c r="D399" s="175" t="s">
        <v>577</v>
      </c>
      <c r="E399" s="176">
        <v>10</v>
      </c>
      <c r="F399" s="177"/>
      <c r="G399" s="178">
        <f>ROUND(E399*F399,2)</f>
        <v>0</v>
      </c>
      <c r="H399" s="177"/>
      <c r="I399" s="178">
        <f>ROUND(E399*H399,2)</f>
        <v>0</v>
      </c>
      <c r="J399" s="177"/>
      <c r="K399" s="178">
        <f>ROUND(E399*J399,2)</f>
        <v>0</v>
      </c>
      <c r="L399" s="178">
        <v>21</v>
      </c>
      <c r="M399" s="178">
        <f>G399*(1+L399/100)</f>
        <v>0</v>
      </c>
      <c r="N399" s="176">
        <v>6.0000000000000002E-5</v>
      </c>
      <c r="O399" s="176">
        <f>ROUND(E399*N399,2)</f>
        <v>0</v>
      </c>
      <c r="P399" s="176">
        <v>0</v>
      </c>
      <c r="Q399" s="176">
        <f>ROUND(E399*P399,2)</f>
        <v>0</v>
      </c>
      <c r="R399" s="178"/>
      <c r="S399" s="178" t="s">
        <v>344</v>
      </c>
      <c r="T399" s="179" t="s">
        <v>324</v>
      </c>
      <c r="U399" s="158">
        <v>0.87</v>
      </c>
      <c r="V399" s="158">
        <f>ROUND(E399*U399,2)</f>
        <v>8.6999999999999993</v>
      </c>
      <c r="W399" s="158"/>
      <c r="X399" s="158" t="s">
        <v>387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547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5" t="s">
        <v>617</v>
      </c>
      <c r="D400" s="160"/>
      <c r="E400" s="161"/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382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5" t="s">
        <v>624</v>
      </c>
      <c r="D401" s="160"/>
      <c r="E401" s="161">
        <v>10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382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245"/>
      <c r="D402" s="246"/>
      <c r="E402" s="246"/>
      <c r="F402" s="246"/>
      <c r="G402" s="246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329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73">
        <v>63</v>
      </c>
      <c r="B403" s="174" t="s">
        <v>625</v>
      </c>
      <c r="C403" s="184" t="s">
        <v>626</v>
      </c>
      <c r="D403" s="175" t="s">
        <v>577</v>
      </c>
      <c r="E403" s="176">
        <v>10</v>
      </c>
      <c r="F403" s="177"/>
      <c r="G403" s="178">
        <f>ROUND(E403*F403,2)</f>
        <v>0</v>
      </c>
      <c r="H403" s="177"/>
      <c r="I403" s="178">
        <f>ROUND(E403*H403,2)</f>
        <v>0</v>
      </c>
      <c r="J403" s="177"/>
      <c r="K403" s="178">
        <f>ROUND(E403*J403,2)</f>
        <v>0</v>
      </c>
      <c r="L403" s="178">
        <v>21</v>
      </c>
      <c r="M403" s="178">
        <f>G403*(1+L403/100)</f>
        <v>0</v>
      </c>
      <c r="N403" s="176">
        <v>6.0000000000000002E-5</v>
      </c>
      <c r="O403" s="176">
        <f>ROUND(E403*N403,2)</f>
        <v>0</v>
      </c>
      <c r="P403" s="176">
        <v>0</v>
      </c>
      <c r="Q403" s="176">
        <f>ROUND(E403*P403,2)</f>
        <v>0</v>
      </c>
      <c r="R403" s="178"/>
      <c r="S403" s="178" t="s">
        <v>344</v>
      </c>
      <c r="T403" s="179" t="s">
        <v>324</v>
      </c>
      <c r="U403" s="158">
        <v>0.87</v>
      </c>
      <c r="V403" s="158">
        <f>ROUND(E403*U403,2)</f>
        <v>8.6999999999999993</v>
      </c>
      <c r="W403" s="158"/>
      <c r="X403" s="158" t="s">
        <v>387</v>
      </c>
      <c r="Y403" s="147"/>
      <c r="Z403" s="147"/>
      <c r="AA403" s="147"/>
      <c r="AB403" s="147"/>
      <c r="AC403" s="147"/>
      <c r="AD403" s="147"/>
      <c r="AE403" s="147"/>
      <c r="AF403" s="147"/>
      <c r="AG403" s="147" t="s">
        <v>547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5" t="s">
        <v>617</v>
      </c>
      <c r="D404" s="160"/>
      <c r="E404" s="161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382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5" t="s">
        <v>624</v>
      </c>
      <c r="D405" s="160"/>
      <c r="E405" s="161">
        <v>10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382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245"/>
      <c r="D406" s="246"/>
      <c r="E406" s="246"/>
      <c r="F406" s="246"/>
      <c r="G406" s="246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7"/>
      <c r="Z406" s="147"/>
      <c r="AA406" s="147"/>
      <c r="AB406" s="147"/>
      <c r="AC406" s="147"/>
      <c r="AD406" s="147"/>
      <c r="AE406" s="147"/>
      <c r="AF406" s="147"/>
      <c r="AG406" s="147" t="s">
        <v>329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73">
        <v>64</v>
      </c>
      <c r="B407" s="174" t="s">
        <v>627</v>
      </c>
      <c r="C407" s="184" t="s">
        <v>628</v>
      </c>
      <c r="D407" s="175" t="s">
        <v>338</v>
      </c>
      <c r="E407" s="176">
        <v>20</v>
      </c>
      <c r="F407" s="177"/>
      <c r="G407" s="178">
        <f>ROUND(E407*F407,2)</f>
        <v>0</v>
      </c>
      <c r="H407" s="177"/>
      <c r="I407" s="178">
        <f>ROUND(E407*H407,2)</f>
        <v>0</v>
      </c>
      <c r="J407" s="177"/>
      <c r="K407" s="178">
        <f>ROUND(E407*J407,2)</f>
        <v>0</v>
      </c>
      <c r="L407" s="178">
        <v>21</v>
      </c>
      <c r="M407" s="178">
        <f>G407*(1+L407/100)</f>
        <v>0</v>
      </c>
      <c r="N407" s="176">
        <v>6.0000000000000002E-5</v>
      </c>
      <c r="O407" s="176">
        <f>ROUND(E407*N407,2)</f>
        <v>0</v>
      </c>
      <c r="P407" s="176">
        <v>0</v>
      </c>
      <c r="Q407" s="176">
        <f>ROUND(E407*P407,2)</f>
        <v>0</v>
      </c>
      <c r="R407" s="178"/>
      <c r="S407" s="178" t="s">
        <v>344</v>
      </c>
      <c r="T407" s="179" t="s">
        <v>324</v>
      </c>
      <c r="U407" s="158">
        <v>0.87</v>
      </c>
      <c r="V407" s="158">
        <f>ROUND(E407*U407,2)</f>
        <v>17.399999999999999</v>
      </c>
      <c r="W407" s="158"/>
      <c r="X407" s="158" t="s">
        <v>387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547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249"/>
      <c r="D408" s="250"/>
      <c r="E408" s="250"/>
      <c r="F408" s="250"/>
      <c r="G408" s="250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329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73">
        <v>65</v>
      </c>
      <c r="B409" s="174" t="s">
        <v>629</v>
      </c>
      <c r="C409" s="184" t="s">
        <v>630</v>
      </c>
      <c r="D409" s="175" t="s">
        <v>577</v>
      </c>
      <c r="E409" s="176">
        <v>1</v>
      </c>
      <c r="F409" s="177"/>
      <c r="G409" s="178">
        <f>ROUND(E409*F409,2)</f>
        <v>0</v>
      </c>
      <c r="H409" s="177"/>
      <c r="I409" s="178">
        <f>ROUND(E409*H409,2)</f>
        <v>0</v>
      </c>
      <c r="J409" s="177"/>
      <c r="K409" s="178">
        <f>ROUND(E409*J409,2)</f>
        <v>0</v>
      </c>
      <c r="L409" s="178">
        <v>21</v>
      </c>
      <c r="M409" s="178">
        <f>G409*(1+L409/100)</f>
        <v>0</v>
      </c>
      <c r="N409" s="176">
        <v>6.0000000000000002E-5</v>
      </c>
      <c r="O409" s="176">
        <f>ROUND(E409*N409,2)</f>
        <v>0</v>
      </c>
      <c r="P409" s="176">
        <v>0</v>
      </c>
      <c r="Q409" s="176">
        <f>ROUND(E409*P409,2)</f>
        <v>0</v>
      </c>
      <c r="R409" s="178"/>
      <c r="S409" s="178" t="s">
        <v>344</v>
      </c>
      <c r="T409" s="179" t="s">
        <v>324</v>
      </c>
      <c r="U409" s="158">
        <v>0.87</v>
      </c>
      <c r="V409" s="158">
        <f>ROUND(E409*U409,2)</f>
        <v>0.87</v>
      </c>
      <c r="W409" s="158"/>
      <c r="X409" s="158" t="s">
        <v>387</v>
      </c>
      <c r="Y409" s="147"/>
      <c r="Z409" s="147"/>
      <c r="AA409" s="147"/>
      <c r="AB409" s="147"/>
      <c r="AC409" s="147"/>
      <c r="AD409" s="147"/>
      <c r="AE409" s="147"/>
      <c r="AF409" s="147"/>
      <c r="AG409" s="147" t="s">
        <v>547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49"/>
      <c r="D410" s="250"/>
      <c r="E410" s="250"/>
      <c r="F410" s="250"/>
      <c r="G410" s="250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329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73">
        <v>66</v>
      </c>
      <c r="B411" s="174" t="s">
        <v>634</v>
      </c>
      <c r="C411" s="184" t="s">
        <v>635</v>
      </c>
      <c r="D411" s="175" t="s">
        <v>577</v>
      </c>
      <c r="E411" s="176">
        <v>1</v>
      </c>
      <c r="F411" s="177"/>
      <c r="G411" s="178">
        <f>ROUND(E411*F411,2)</f>
        <v>0</v>
      </c>
      <c r="H411" s="177"/>
      <c r="I411" s="178">
        <f>ROUND(E411*H411,2)</f>
        <v>0</v>
      </c>
      <c r="J411" s="177"/>
      <c r="K411" s="178">
        <f>ROUND(E411*J411,2)</f>
        <v>0</v>
      </c>
      <c r="L411" s="178">
        <v>21</v>
      </c>
      <c r="M411" s="178">
        <f>G411*(1+L411/100)</f>
        <v>0</v>
      </c>
      <c r="N411" s="176">
        <v>6.0000000000000002E-5</v>
      </c>
      <c r="O411" s="176">
        <f>ROUND(E411*N411,2)</f>
        <v>0</v>
      </c>
      <c r="P411" s="176">
        <v>0</v>
      </c>
      <c r="Q411" s="176">
        <f>ROUND(E411*P411,2)</f>
        <v>0</v>
      </c>
      <c r="R411" s="178"/>
      <c r="S411" s="178" t="s">
        <v>344</v>
      </c>
      <c r="T411" s="179" t="s">
        <v>324</v>
      </c>
      <c r="U411" s="158">
        <v>0.87</v>
      </c>
      <c r="V411" s="158">
        <f>ROUND(E411*U411,2)</f>
        <v>0.87</v>
      </c>
      <c r="W411" s="158"/>
      <c r="X411" s="158" t="s">
        <v>387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547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249"/>
      <c r="D412" s="250"/>
      <c r="E412" s="250"/>
      <c r="F412" s="250"/>
      <c r="G412" s="250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329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3">
        <v>67</v>
      </c>
      <c r="B413" s="174" t="s">
        <v>636</v>
      </c>
      <c r="C413" s="184" t="s">
        <v>637</v>
      </c>
      <c r="D413" s="175" t="s">
        <v>411</v>
      </c>
      <c r="E413" s="176">
        <v>1</v>
      </c>
      <c r="F413" s="177"/>
      <c r="G413" s="178">
        <f>ROUND(E413*F413,2)</f>
        <v>0</v>
      </c>
      <c r="H413" s="177"/>
      <c r="I413" s="178">
        <f>ROUND(E413*H413,2)</f>
        <v>0</v>
      </c>
      <c r="J413" s="177"/>
      <c r="K413" s="178">
        <f>ROUND(E413*J413,2)</f>
        <v>0</v>
      </c>
      <c r="L413" s="178">
        <v>21</v>
      </c>
      <c r="M413" s="178">
        <f>G413*(1+L413/100)</f>
        <v>0</v>
      </c>
      <c r="N413" s="176">
        <v>0</v>
      </c>
      <c r="O413" s="176">
        <f>ROUND(E413*N413,2)</f>
        <v>0</v>
      </c>
      <c r="P413" s="176">
        <v>3.2000000000000001E-2</v>
      </c>
      <c r="Q413" s="176">
        <f>ROUND(E413*P413,2)</f>
        <v>0.03</v>
      </c>
      <c r="R413" s="178"/>
      <c r="S413" s="178" t="s">
        <v>344</v>
      </c>
      <c r="T413" s="179" t="s">
        <v>324</v>
      </c>
      <c r="U413" s="158">
        <v>0.83699999999999997</v>
      </c>
      <c r="V413" s="158">
        <f>ROUND(E413*U413,2)</f>
        <v>0.84</v>
      </c>
      <c r="W413" s="158"/>
      <c r="X413" s="158" t="s">
        <v>387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388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5" t="s">
        <v>599</v>
      </c>
      <c r="D414" s="160"/>
      <c r="E414" s="161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382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5" t="s">
        <v>219</v>
      </c>
      <c r="D415" s="160"/>
      <c r="E415" s="161">
        <v>1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7"/>
      <c r="Z415" s="147"/>
      <c r="AA415" s="147"/>
      <c r="AB415" s="147"/>
      <c r="AC415" s="147"/>
      <c r="AD415" s="147"/>
      <c r="AE415" s="147"/>
      <c r="AF415" s="147"/>
      <c r="AG415" s="147" t="s">
        <v>382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245"/>
      <c r="D416" s="246"/>
      <c r="E416" s="246"/>
      <c r="F416" s="246"/>
      <c r="G416" s="246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329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ht="22.5" outlineLevel="1" x14ac:dyDescent="0.2">
      <c r="A417" s="173">
        <v>68</v>
      </c>
      <c r="B417" s="174" t="s">
        <v>638</v>
      </c>
      <c r="C417" s="184" t="s">
        <v>639</v>
      </c>
      <c r="D417" s="175" t="s">
        <v>338</v>
      </c>
      <c r="E417" s="176">
        <v>20</v>
      </c>
      <c r="F417" s="177"/>
      <c r="G417" s="178">
        <f>ROUND(E417*F417,2)</f>
        <v>0</v>
      </c>
      <c r="H417" s="177"/>
      <c r="I417" s="178">
        <f>ROUND(E417*H417,2)</f>
        <v>0</v>
      </c>
      <c r="J417" s="177"/>
      <c r="K417" s="178">
        <f>ROUND(E417*J417,2)</f>
        <v>0</v>
      </c>
      <c r="L417" s="178">
        <v>21</v>
      </c>
      <c r="M417" s="178">
        <f>G417*(1+L417/100)</f>
        <v>0</v>
      </c>
      <c r="N417" s="176">
        <v>0</v>
      </c>
      <c r="O417" s="176">
        <f>ROUND(E417*N417,2)</f>
        <v>0</v>
      </c>
      <c r="P417" s="176">
        <v>0</v>
      </c>
      <c r="Q417" s="176">
        <f>ROUND(E417*P417,2)</f>
        <v>0</v>
      </c>
      <c r="R417" s="178"/>
      <c r="S417" s="178" t="s">
        <v>344</v>
      </c>
      <c r="T417" s="179" t="s">
        <v>324</v>
      </c>
      <c r="U417" s="158">
        <v>0</v>
      </c>
      <c r="V417" s="158">
        <f>ROUND(E417*U417,2)</f>
        <v>0</v>
      </c>
      <c r="W417" s="158"/>
      <c r="X417" s="158" t="s">
        <v>586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587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85" t="s">
        <v>640</v>
      </c>
      <c r="D418" s="160"/>
      <c r="E418" s="161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382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5" t="s">
        <v>234</v>
      </c>
      <c r="D419" s="160"/>
      <c r="E419" s="161">
        <v>20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382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245"/>
      <c r="D420" s="246"/>
      <c r="E420" s="246"/>
      <c r="F420" s="246"/>
      <c r="G420" s="246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329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2.5" outlineLevel="1" x14ac:dyDescent="0.2">
      <c r="A421" s="173">
        <v>69</v>
      </c>
      <c r="B421" s="174" t="s">
        <v>641</v>
      </c>
      <c r="C421" s="184" t="s">
        <v>642</v>
      </c>
      <c r="D421" s="175" t="s">
        <v>577</v>
      </c>
      <c r="E421" s="176">
        <v>1</v>
      </c>
      <c r="F421" s="177"/>
      <c r="G421" s="178">
        <f>ROUND(E421*F421,2)</f>
        <v>0</v>
      </c>
      <c r="H421" s="177"/>
      <c r="I421" s="178">
        <f>ROUND(E421*H421,2)</f>
        <v>0</v>
      </c>
      <c r="J421" s="177"/>
      <c r="K421" s="178">
        <f>ROUND(E421*J421,2)</f>
        <v>0</v>
      </c>
      <c r="L421" s="178">
        <v>21</v>
      </c>
      <c r="M421" s="178">
        <f>G421*(1+L421/100)</f>
        <v>0</v>
      </c>
      <c r="N421" s="176">
        <v>0</v>
      </c>
      <c r="O421" s="176">
        <f>ROUND(E421*N421,2)</f>
        <v>0</v>
      </c>
      <c r="P421" s="176">
        <v>0</v>
      </c>
      <c r="Q421" s="176">
        <f>ROUND(E421*P421,2)</f>
        <v>0</v>
      </c>
      <c r="R421" s="178"/>
      <c r="S421" s="178" t="s">
        <v>344</v>
      </c>
      <c r="T421" s="179" t="s">
        <v>324</v>
      </c>
      <c r="U421" s="158">
        <v>0</v>
      </c>
      <c r="V421" s="158">
        <f>ROUND(E421*U421,2)</f>
        <v>0</v>
      </c>
      <c r="W421" s="158"/>
      <c r="X421" s="158" t="s">
        <v>586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587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49"/>
      <c r="D422" s="250"/>
      <c r="E422" s="250"/>
      <c r="F422" s="250"/>
      <c r="G422" s="250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329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x14ac:dyDescent="0.2">
      <c r="A423" s="163" t="s">
        <v>318</v>
      </c>
      <c r="B423" s="164" t="s">
        <v>157</v>
      </c>
      <c r="C423" s="183" t="s">
        <v>158</v>
      </c>
      <c r="D423" s="165"/>
      <c r="E423" s="166"/>
      <c r="F423" s="167"/>
      <c r="G423" s="167">
        <f>SUMIF(AG424:AG606,"&lt;&gt;NOR",G424:G606)</f>
        <v>0</v>
      </c>
      <c r="H423" s="167"/>
      <c r="I423" s="167">
        <f>SUM(I424:I606)</f>
        <v>0</v>
      </c>
      <c r="J423" s="167"/>
      <c r="K423" s="167">
        <f>SUM(K424:K606)</f>
        <v>0</v>
      </c>
      <c r="L423" s="167"/>
      <c r="M423" s="167">
        <f>SUM(M424:M606)</f>
        <v>0</v>
      </c>
      <c r="N423" s="166"/>
      <c r="O423" s="166">
        <f>SUM(O424:O606)</f>
        <v>0.04</v>
      </c>
      <c r="P423" s="166"/>
      <c r="Q423" s="166">
        <f>SUM(Q424:Q606)</f>
        <v>32.04</v>
      </c>
      <c r="R423" s="167"/>
      <c r="S423" s="167"/>
      <c r="T423" s="168"/>
      <c r="U423" s="162"/>
      <c r="V423" s="162">
        <f>SUM(V424:V606)</f>
        <v>343.81000000000006</v>
      </c>
      <c r="W423" s="162"/>
      <c r="X423" s="162"/>
      <c r="AG423" t="s">
        <v>319</v>
      </c>
    </row>
    <row r="424" spans="1:60" outlineLevel="1" x14ac:dyDescent="0.2">
      <c r="A424" s="173">
        <v>70</v>
      </c>
      <c r="B424" s="174" t="s">
        <v>648</v>
      </c>
      <c r="C424" s="184" t="s">
        <v>649</v>
      </c>
      <c r="D424" s="175" t="s">
        <v>397</v>
      </c>
      <c r="E424" s="176">
        <v>16.984999999999999</v>
      </c>
      <c r="F424" s="177"/>
      <c r="G424" s="178">
        <f>ROUND(E424*F424,2)</f>
        <v>0</v>
      </c>
      <c r="H424" s="177"/>
      <c r="I424" s="178">
        <f>ROUND(E424*H424,2)</f>
        <v>0</v>
      </c>
      <c r="J424" s="177"/>
      <c r="K424" s="178">
        <f>ROUND(E424*J424,2)</f>
        <v>0</v>
      </c>
      <c r="L424" s="178">
        <v>21</v>
      </c>
      <c r="M424" s="178">
        <f>G424*(1+L424/100)</f>
        <v>0</v>
      </c>
      <c r="N424" s="176">
        <v>6.7000000000000002E-4</v>
      </c>
      <c r="O424" s="176">
        <f>ROUND(E424*N424,2)</f>
        <v>0.01</v>
      </c>
      <c r="P424" s="176">
        <v>0.20399999999999999</v>
      </c>
      <c r="Q424" s="176">
        <f>ROUND(E424*P424,2)</f>
        <v>3.46</v>
      </c>
      <c r="R424" s="178" t="s">
        <v>608</v>
      </c>
      <c r="S424" s="178" t="s">
        <v>323</v>
      </c>
      <c r="T424" s="179" t="s">
        <v>399</v>
      </c>
      <c r="U424" s="158">
        <v>0.25</v>
      </c>
      <c r="V424" s="158">
        <f>ROUND(E424*U424,2)</f>
        <v>4.25</v>
      </c>
      <c r="W424" s="158"/>
      <c r="X424" s="158" t="s">
        <v>387</v>
      </c>
      <c r="Y424" s="147"/>
      <c r="Z424" s="147"/>
      <c r="AA424" s="147"/>
      <c r="AB424" s="147"/>
      <c r="AC424" s="147"/>
      <c r="AD424" s="147"/>
      <c r="AE424" s="147"/>
      <c r="AF424" s="147"/>
      <c r="AG424" s="147" t="s">
        <v>388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2.5" outlineLevel="1" x14ac:dyDescent="0.2">
      <c r="A425" s="154"/>
      <c r="B425" s="155"/>
      <c r="C425" s="260" t="s">
        <v>650</v>
      </c>
      <c r="D425" s="261"/>
      <c r="E425" s="261"/>
      <c r="F425" s="261"/>
      <c r="G425" s="261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401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80" t="str">
        <f>C425</f>
        <v>nebo vybourání otvorů průřezové plochy přes 4 m2 v příčkách, včetně pomocného lešení o výšce podlahy do 1900 mm a pro zatížení do 1,5 kPa  (150 kg/m2),</v>
      </c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5" t="s">
        <v>2088</v>
      </c>
      <c r="D426" s="160"/>
      <c r="E426" s="161"/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7"/>
      <c r="Z426" s="147"/>
      <c r="AA426" s="147"/>
      <c r="AB426" s="147"/>
      <c r="AC426" s="147"/>
      <c r="AD426" s="147"/>
      <c r="AE426" s="147"/>
      <c r="AF426" s="147"/>
      <c r="AG426" s="147" t="s">
        <v>382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5" t="s">
        <v>2147</v>
      </c>
      <c r="D427" s="160"/>
      <c r="E427" s="161">
        <v>19.38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382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5" t="s">
        <v>2148</v>
      </c>
      <c r="D428" s="160"/>
      <c r="E428" s="161">
        <v>-5.46</v>
      </c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7"/>
      <c r="Z428" s="147"/>
      <c r="AA428" s="147"/>
      <c r="AB428" s="147"/>
      <c r="AC428" s="147"/>
      <c r="AD428" s="147"/>
      <c r="AE428" s="147"/>
      <c r="AF428" s="147"/>
      <c r="AG428" s="147" t="s">
        <v>382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5" t="s">
        <v>2149</v>
      </c>
      <c r="D429" s="160"/>
      <c r="E429" s="161">
        <v>5.2649999999999997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7"/>
      <c r="Z429" s="147"/>
      <c r="AA429" s="147"/>
      <c r="AB429" s="147"/>
      <c r="AC429" s="147"/>
      <c r="AD429" s="147"/>
      <c r="AE429" s="147"/>
      <c r="AF429" s="147"/>
      <c r="AG429" s="147" t="s">
        <v>382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5" t="s">
        <v>2150</v>
      </c>
      <c r="D430" s="160"/>
      <c r="E430" s="161">
        <v>-2.2000000000000002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382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245"/>
      <c r="D431" s="246"/>
      <c r="E431" s="246"/>
      <c r="F431" s="246"/>
      <c r="G431" s="246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329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ht="22.5" outlineLevel="1" x14ac:dyDescent="0.2">
      <c r="A432" s="173">
        <v>71</v>
      </c>
      <c r="B432" s="174" t="s">
        <v>652</v>
      </c>
      <c r="C432" s="184" t="s">
        <v>653</v>
      </c>
      <c r="D432" s="175" t="s">
        <v>391</v>
      </c>
      <c r="E432" s="176">
        <v>0.67500000000000004</v>
      </c>
      <c r="F432" s="177"/>
      <c r="G432" s="178">
        <f>ROUND(E432*F432,2)</f>
        <v>0</v>
      </c>
      <c r="H432" s="177"/>
      <c r="I432" s="178">
        <f>ROUND(E432*H432,2)</f>
        <v>0</v>
      </c>
      <c r="J432" s="177"/>
      <c r="K432" s="178">
        <f>ROUND(E432*J432,2)</f>
        <v>0</v>
      </c>
      <c r="L432" s="178">
        <v>21</v>
      </c>
      <c r="M432" s="178">
        <f>G432*(1+L432/100)</f>
        <v>0</v>
      </c>
      <c r="N432" s="176">
        <v>0</v>
      </c>
      <c r="O432" s="176">
        <f>ROUND(E432*N432,2)</f>
        <v>0</v>
      </c>
      <c r="P432" s="176">
        <v>2.2000000000000002</v>
      </c>
      <c r="Q432" s="176">
        <f>ROUND(E432*P432,2)</f>
        <v>1.49</v>
      </c>
      <c r="R432" s="178" t="s">
        <v>608</v>
      </c>
      <c r="S432" s="178" t="s">
        <v>323</v>
      </c>
      <c r="T432" s="179" t="s">
        <v>399</v>
      </c>
      <c r="U432" s="158">
        <v>10.88</v>
      </c>
      <c r="V432" s="158">
        <f>ROUND(E432*U432,2)</f>
        <v>7.34</v>
      </c>
      <c r="W432" s="158"/>
      <c r="X432" s="158" t="s">
        <v>387</v>
      </c>
      <c r="Y432" s="147"/>
      <c r="Z432" s="147"/>
      <c r="AA432" s="147"/>
      <c r="AB432" s="147"/>
      <c r="AC432" s="147"/>
      <c r="AD432" s="147"/>
      <c r="AE432" s="147"/>
      <c r="AF432" s="147"/>
      <c r="AG432" s="147" t="s">
        <v>388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5" t="s">
        <v>654</v>
      </c>
      <c r="D433" s="160"/>
      <c r="E433" s="161"/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382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5" t="s">
        <v>2088</v>
      </c>
      <c r="D434" s="160"/>
      <c r="E434" s="161"/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382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5" t="s">
        <v>655</v>
      </c>
      <c r="D435" s="160"/>
      <c r="E435" s="161"/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47"/>
      <c r="Z435" s="147"/>
      <c r="AA435" s="147"/>
      <c r="AB435" s="147"/>
      <c r="AC435" s="147"/>
      <c r="AD435" s="147"/>
      <c r="AE435" s="147"/>
      <c r="AF435" s="147"/>
      <c r="AG435" s="147" t="s">
        <v>382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5" t="s">
        <v>2151</v>
      </c>
      <c r="D436" s="160"/>
      <c r="E436" s="161">
        <v>0.67500000000000004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382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245"/>
      <c r="D437" s="246"/>
      <c r="E437" s="246"/>
      <c r="F437" s="246"/>
      <c r="G437" s="246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329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22.5" outlineLevel="1" x14ac:dyDescent="0.2">
      <c r="A438" s="173">
        <v>72</v>
      </c>
      <c r="B438" s="174" t="s">
        <v>657</v>
      </c>
      <c r="C438" s="184" t="s">
        <v>658</v>
      </c>
      <c r="D438" s="175" t="s">
        <v>391</v>
      </c>
      <c r="E438" s="176">
        <v>0.93600000000000005</v>
      </c>
      <c r="F438" s="177"/>
      <c r="G438" s="178">
        <f>ROUND(E438*F438,2)</f>
        <v>0</v>
      </c>
      <c r="H438" s="177"/>
      <c r="I438" s="178">
        <f>ROUND(E438*H438,2)</f>
        <v>0</v>
      </c>
      <c r="J438" s="177"/>
      <c r="K438" s="178">
        <f>ROUND(E438*J438,2)</f>
        <v>0</v>
      </c>
      <c r="L438" s="178">
        <v>21</v>
      </c>
      <c r="M438" s="178">
        <f>G438*(1+L438/100)</f>
        <v>0</v>
      </c>
      <c r="N438" s="176">
        <v>0</v>
      </c>
      <c r="O438" s="176">
        <f>ROUND(E438*N438,2)</f>
        <v>0</v>
      </c>
      <c r="P438" s="176">
        <v>2.2000000000000002</v>
      </c>
      <c r="Q438" s="176">
        <f>ROUND(E438*P438,2)</f>
        <v>2.06</v>
      </c>
      <c r="R438" s="178" t="s">
        <v>608</v>
      </c>
      <c r="S438" s="178" t="s">
        <v>323</v>
      </c>
      <c r="T438" s="179" t="s">
        <v>399</v>
      </c>
      <c r="U438" s="158">
        <v>7.2</v>
      </c>
      <c r="V438" s="158">
        <f>ROUND(E438*U438,2)</f>
        <v>6.74</v>
      </c>
      <c r="W438" s="158"/>
      <c r="X438" s="158" t="s">
        <v>387</v>
      </c>
      <c r="Y438" s="147"/>
      <c r="Z438" s="147"/>
      <c r="AA438" s="147"/>
      <c r="AB438" s="147"/>
      <c r="AC438" s="147"/>
      <c r="AD438" s="147"/>
      <c r="AE438" s="147"/>
      <c r="AF438" s="147"/>
      <c r="AG438" s="147" t="s">
        <v>388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5" t="s">
        <v>654</v>
      </c>
      <c r="D439" s="160"/>
      <c r="E439" s="161"/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382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5" t="s">
        <v>2088</v>
      </c>
      <c r="D440" s="160"/>
      <c r="E440" s="161"/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7"/>
      <c r="Z440" s="147"/>
      <c r="AA440" s="147"/>
      <c r="AB440" s="147"/>
      <c r="AC440" s="147"/>
      <c r="AD440" s="147"/>
      <c r="AE440" s="147"/>
      <c r="AF440" s="147"/>
      <c r="AG440" s="147" t="s">
        <v>382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5" t="s">
        <v>655</v>
      </c>
      <c r="D441" s="160"/>
      <c r="E441" s="161"/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7"/>
      <c r="Z441" s="147"/>
      <c r="AA441" s="147"/>
      <c r="AB441" s="147"/>
      <c r="AC441" s="147"/>
      <c r="AD441" s="147"/>
      <c r="AE441" s="147"/>
      <c r="AF441" s="147"/>
      <c r="AG441" s="147" t="s">
        <v>382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5" t="s">
        <v>2152</v>
      </c>
      <c r="D442" s="160"/>
      <c r="E442" s="161">
        <v>0.93600000000000005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382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245"/>
      <c r="D443" s="246"/>
      <c r="E443" s="246"/>
      <c r="F443" s="246"/>
      <c r="G443" s="246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7"/>
      <c r="Z443" s="147"/>
      <c r="AA443" s="147"/>
      <c r="AB443" s="147"/>
      <c r="AC443" s="147"/>
      <c r="AD443" s="147"/>
      <c r="AE443" s="147"/>
      <c r="AF443" s="147"/>
      <c r="AG443" s="147" t="s">
        <v>329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22.5" outlineLevel="1" x14ac:dyDescent="0.2">
      <c r="A444" s="173">
        <v>73</v>
      </c>
      <c r="B444" s="174" t="s">
        <v>660</v>
      </c>
      <c r="C444" s="184" t="s">
        <v>661</v>
      </c>
      <c r="D444" s="175" t="s">
        <v>397</v>
      </c>
      <c r="E444" s="176">
        <v>130</v>
      </c>
      <c r="F444" s="177"/>
      <c r="G444" s="178">
        <f>ROUND(E444*F444,2)</f>
        <v>0</v>
      </c>
      <c r="H444" s="177"/>
      <c r="I444" s="178">
        <f>ROUND(E444*H444,2)</f>
        <v>0</v>
      </c>
      <c r="J444" s="177"/>
      <c r="K444" s="178">
        <f>ROUND(E444*J444,2)</f>
        <v>0</v>
      </c>
      <c r="L444" s="178">
        <v>21</v>
      </c>
      <c r="M444" s="178">
        <f>G444*(1+L444/100)</f>
        <v>0</v>
      </c>
      <c r="N444" s="176">
        <v>0</v>
      </c>
      <c r="O444" s="176">
        <f>ROUND(E444*N444,2)</f>
        <v>0</v>
      </c>
      <c r="P444" s="176">
        <v>1.26E-2</v>
      </c>
      <c r="Q444" s="176">
        <f>ROUND(E444*P444,2)</f>
        <v>1.64</v>
      </c>
      <c r="R444" s="178" t="s">
        <v>608</v>
      </c>
      <c r="S444" s="178" t="s">
        <v>323</v>
      </c>
      <c r="T444" s="179" t="s">
        <v>399</v>
      </c>
      <c r="U444" s="158">
        <v>0.33</v>
      </c>
      <c r="V444" s="158">
        <f>ROUND(E444*U444,2)</f>
        <v>42.9</v>
      </c>
      <c r="W444" s="158"/>
      <c r="X444" s="158" t="s">
        <v>387</v>
      </c>
      <c r="Y444" s="147"/>
      <c r="Z444" s="147"/>
      <c r="AA444" s="147"/>
      <c r="AB444" s="147"/>
      <c r="AC444" s="147"/>
      <c r="AD444" s="147"/>
      <c r="AE444" s="147"/>
      <c r="AF444" s="147"/>
      <c r="AG444" s="147" t="s">
        <v>388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5" t="s">
        <v>516</v>
      </c>
      <c r="D445" s="160"/>
      <c r="E445" s="161"/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382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5" t="s">
        <v>541</v>
      </c>
      <c r="D446" s="160"/>
      <c r="E446" s="161"/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382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5" t="s">
        <v>2135</v>
      </c>
      <c r="D447" s="160"/>
      <c r="E447" s="161">
        <v>118.8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7"/>
      <c r="Z447" s="147"/>
      <c r="AA447" s="147"/>
      <c r="AB447" s="147"/>
      <c r="AC447" s="147"/>
      <c r="AD447" s="147"/>
      <c r="AE447" s="147"/>
      <c r="AF447" s="147"/>
      <c r="AG447" s="147" t="s">
        <v>382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85" t="s">
        <v>543</v>
      </c>
      <c r="D448" s="160"/>
      <c r="E448" s="161"/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7"/>
      <c r="Z448" s="147"/>
      <c r="AA448" s="147"/>
      <c r="AB448" s="147"/>
      <c r="AC448" s="147"/>
      <c r="AD448" s="147"/>
      <c r="AE448" s="147"/>
      <c r="AF448" s="147"/>
      <c r="AG448" s="147" t="s">
        <v>382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5" t="s">
        <v>2136</v>
      </c>
      <c r="D449" s="160"/>
      <c r="E449" s="161">
        <v>11.2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7"/>
      <c r="Z449" s="147"/>
      <c r="AA449" s="147"/>
      <c r="AB449" s="147"/>
      <c r="AC449" s="147"/>
      <c r="AD449" s="147"/>
      <c r="AE449" s="147"/>
      <c r="AF449" s="147"/>
      <c r="AG449" s="147" t="s">
        <v>382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45"/>
      <c r="D450" s="246"/>
      <c r="E450" s="246"/>
      <c r="F450" s="246"/>
      <c r="G450" s="246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329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2.5" outlineLevel="1" x14ac:dyDescent="0.2">
      <c r="A451" s="173">
        <v>74</v>
      </c>
      <c r="B451" s="174" t="s">
        <v>662</v>
      </c>
      <c r="C451" s="184" t="s">
        <v>663</v>
      </c>
      <c r="D451" s="175" t="s">
        <v>391</v>
      </c>
      <c r="E451" s="176">
        <v>1.611</v>
      </c>
      <c r="F451" s="177"/>
      <c r="G451" s="178">
        <f>ROUND(E451*F451,2)</f>
        <v>0</v>
      </c>
      <c r="H451" s="177"/>
      <c r="I451" s="178">
        <f>ROUND(E451*H451,2)</f>
        <v>0</v>
      </c>
      <c r="J451" s="177"/>
      <c r="K451" s="178">
        <f>ROUND(E451*J451,2)</f>
        <v>0</v>
      </c>
      <c r="L451" s="178">
        <v>21</v>
      </c>
      <c r="M451" s="178">
        <f>G451*(1+L451/100)</f>
        <v>0</v>
      </c>
      <c r="N451" s="176">
        <v>0</v>
      </c>
      <c r="O451" s="176">
        <f>ROUND(E451*N451,2)</f>
        <v>0</v>
      </c>
      <c r="P451" s="176">
        <v>0</v>
      </c>
      <c r="Q451" s="176">
        <f>ROUND(E451*P451,2)</f>
        <v>0</v>
      </c>
      <c r="R451" s="178" t="s">
        <v>608</v>
      </c>
      <c r="S451" s="178" t="s">
        <v>323</v>
      </c>
      <c r="T451" s="179" t="s">
        <v>399</v>
      </c>
      <c r="U451" s="158">
        <v>4.83</v>
      </c>
      <c r="V451" s="158">
        <f>ROUND(E451*U451,2)</f>
        <v>7.78</v>
      </c>
      <c r="W451" s="158"/>
      <c r="X451" s="158" t="s">
        <v>387</v>
      </c>
      <c r="Y451" s="147"/>
      <c r="Z451" s="147"/>
      <c r="AA451" s="147"/>
      <c r="AB451" s="147"/>
      <c r="AC451" s="147"/>
      <c r="AD451" s="147"/>
      <c r="AE451" s="147"/>
      <c r="AF451" s="147"/>
      <c r="AG451" s="147" t="s">
        <v>388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5" t="s">
        <v>2088</v>
      </c>
      <c r="D452" s="160"/>
      <c r="E452" s="161"/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7"/>
      <c r="Z452" s="147"/>
      <c r="AA452" s="147"/>
      <c r="AB452" s="147"/>
      <c r="AC452" s="147"/>
      <c r="AD452" s="147"/>
      <c r="AE452" s="147"/>
      <c r="AF452" s="147"/>
      <c r="AG452" s="147" t="s">
        <v>382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5" t="s">
        <v>655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382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5" t="s">
        <v>2151</v>
      </c>
      <c r="D454" s="160"/>
      <c r="E454" s="161">
        <v>0.67500000000000004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382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5" t="s">
        <v>2088</v>
      </c>
      <c r="D455" s="160"/>
      <c r="E455" s="161"/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382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5" t="s">
        <v>655</v>
      </c>
      <c r="D456" s="160"/>
      <c r="E456" s="161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7"/>
      <c r="Z456" s="147"/>
      <c r="AA456" s="147"/>
      <c r="AB456" s="147"/>
      <c r="AC456" s="147"/>
      <c r="AD456" s="147"/>
      <c r="AE456" s="147"/>
      <c r="AF456" s="147"/>
      <c r="AG456" s="147" t="s">
        <v>382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5" t="s">
        <v>2152</v>
      </c>
      <c r="D457" s="160"/>
      <c r="E457" s="161">
        <v>0.93600000000000005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382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245"/>
      <c r="D458" s="246"/>
      <c r="E458" s="246"/>
      <c r="F458" s="246"/>
      <c r="G458" s="246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7"/>
      <c r="Z458" s="147"/>
      <c r="AA458" s="147"/>
      <c r="AB458" s="147"/>
      <c r="AC458" s="147"/>
      <c r="AD458" s="147"/>
      <c r="AE458" s="147"/>
      <c r="AF458" s="147"/>
      <c r="AG458" s="147" t="s">
        <v>329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73">
        <v>75</v>
      </c>
      <c r="B459" s="174" t="s">
        <v>664</v>
      </c>
      <c r="C459" s="184" t="s">
        <v>665</v>
      </c>
      <c r="D459" s="175" t="s">
        <v>397</v>
      </c>
      <c r="E459" s="176">
        <v>3.8</v>
      </c>
      <c r="F459" s="177"/>
      <c r="G459" s="178">
        <f>ROUND(E459*F459,2)</f>
        <v>0</v>
      </c>
      <c r="H459" s="177"/>
      <c r="I459" s="178">
        <f>ROUND(E459*H459,2)</f>
        <v>0</v>
      </c>
      <c r="J459" s="177"/>
      <c r="K459" s="178">
        <f>ROUND(E459*J459,2)</f>
        <v>0</v>
      </c>
      <c r="L459" s="178">
        <v>21</v>
      </c>
      <c r="M459" s="178">
        <f>G459*(1+L459/100)</f>
        <v>0</v>
      </c>
      <c r="N459" s="176">
        <v>0</v>
      </c>
      <c r="O459" s="176">
        <f>ROUND(E459*N459,2)</f>
        <v>0</v>
      </c>
      <c r="P459" s="176">
        <v>0.02</v>
      </c>
      <c r="Q459" s="176">
        <f>ROUND(E459*P459,2)</f>
        <v>0.08</v>
      </c>
      <c r="R459" s="178" t="s">
        <v>608</v>
      </c>
      <c r="S459" s="178" t="s">
        <v>323</v>
      </c>
      <c r="T459" s="179" t="s">
        <v>399</v>
      </c>
      <c r="U459" s="158">
        <v>0.15</v>
      </c>
      <c r="V459" s="158">
        <f>ROUND(E459*U459,2)</f>
        <v>0.56999999999999995</v>
      </c>
      <c r="W459" s="158"/>
      <c r="X459" s="158" t="s">
        <v>387</v>
      </c>
      <c r="Y459" s="147"/>
      <c r="Z459" s="147"/>
      <c r="AA459" s="147"/>
      <c r="AB459" s="147"/>
      <c r="AC459" s="147"/>
      <c r="AD459" s="147"/>
      <c r="AE459" s="147"/>
      <c r="AF459" s="147"/>
      <c r="AG459" s="147" t="s">
        <v>388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260" t="s">
        <v>666</v>
      </c>
      <c r="D460" s="261"/>
      <c r="E460" s="261"/>
      <c r="F460" s="261"/>
      <c r="G460" s="261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7"/>
      <c r="Z460" s="147"/>
      <c r="AA460" s="147"/>
      <c r="AB460" s="147"/>
      <c r="AC460" s="147"/>
      <c r="AD460" s="147"/>
      <c r="AE460" s="147"/>
      <c r="AF460" s="147"/>
      <c r="AG460" s="147" t="s">
        <v>401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5" t="s">
        <v>2088</v>
      </c>
      <c r="D461" s="160"/>
      <c r="E461" s="161"/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382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5" t="s">
        <v>667</v>
      </c>
      <c r="D462" s="160"/>
      <c r="E462" s="161"/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382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5" t="s">
        <v>2153</v>
      </c>
      <c r="D463" s="160"/>
      <c r="E463" s="161">
        <v>3.8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382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245"/>
      <c r="D464" s="246"/>
      <c r="E464" s="246"/>
      <c r="F464" s="246"/>
      <c r="G464" s="246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329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73">
        <v>76</v>
      </c>
      <c r="B465" s="174" t="s">
        <v>669</v>
      </c>
      <c r="C465" s="184" t="s">
        <v>670</v>
      </c>
      <c r="D465" s="175" t="s">
        <v>411</v>
      </c>
      <c r="E465" s="176">
        <v>2</v>
      </c>
      <c r="F465" s="177"/>
      <c r="G465" s="178">
        <f>ROUND(E465*F465,2)</f>
        <v>0</v>
      </c>
      <c r="H465" s="177"/>
      <c r="I465" s="178">
        <f>ROUND(E465*H465,2)</f>
        <v>0</v>
      </c>
      <c r="J465" s="177"/>
      <c r="K465" s="178">
        <f>ROUND(E465*J465,2)</f>
        <v>0</v>
      </c>
      <c r="L465" s="178">
        <v>21</v>
      </c>
      <c r="M465" s="178">
        <f>G465*(1+L465/100)</f>
        <v>0</v>
      </c>
      <c r="N465" s="176">
        <v>0</v>
      </c>
      <c r="O465" s="176">
        <f>ROUND(E465*N465,2)</f>
        <v>0</v>
      </c>
      <c r="P465" s="176">
        <v>0</v>
      </c>
      <c r="Q465" s="176">
        <f>ROUND(E465*P465,2)</f>
        <v>0</v>
      </c>
      <c r="R465" s="178" t="s">
        <v>608</v>
      </c>
      <c r="S465" s="178" t="s">
        <v>323</v>
      </c>
      <c r="T465" s="179" t="s">
        <v>399</v>
      </c>
      <c r="U465" s="158">
        <v>0.05</v>
      </c>
      <c r="V465" s="158">
        <f>ROUND(E465*U465,2)</f>
        <v>0.1</v>
      </c>
      <c r="W465" s="158"/>
      <c r="X465" s="158" t="s">
        <v>387</v>
      </c>
      <c r="Y465" s="147"/>
      <c r="Z465" s="147"/>
      <c r="AA465" s="147"/>
      <c r="AB465" s="147"/>
      <c r="AC465" s="147"/>
      <c r="AD465" s="147"/>
      <c r="AE465" s="147"/>
      <c r="AF465" s="147"/>
      <c r="AG465" s="147" t="s">
        <v>501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260" t="s">
        <v>671</v>
      </c>
      <c r="D466" s="261"/>
      <c r="E466" s="261"/>
      <c r="F466" s="261"/>
      <c r="G466" s="261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7"/>
      <c r="Z466" s="147"/>
      <c r="AA466" s="147"/>
      <c r="AB466" s="147"/>
      <c r="AC466" s="147"/>
      <c r="AD466" s="147"/>
      <c r="AE466" s="147"/>
      <c r="AF466" s="147"/>
      <c r="AG466" s="147" t="s">
        <v>401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5" t="s">
        <v>2088</v>
      </c>
      <c r="D467" s="160"/>
      <c r="E467" s="161"/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382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5" t="s">
        <v>232</v>
      </c>
      <c r="D468" s="160"/>
      <c r="E468" s="161">
        <v>2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382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245"/>
      <c r="D469" s="246"/>
      <c r="E469" s="246"/>
      <c r="F469" s="246"/>
      <c r="G469" s="246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7"/>
      <c r="Z469" s="147"/>
      <c r="AA469" s="147"/>
      <c r="AB469" s="147"/>
      <c r="AC469" s="147"/>
      <c r="AD469" s="147"/>
      <c r="AE469" s="147"/>
      <c r="AF469" s="147"/>
      <c r="AG469" s="147" t="s">
        <v>329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73">
        <v>77</v>
      </c>
      <c r="B470" s="174" t="s">
        <v>672</v>
      </c>
      <c r="C470" s="184" t="s">
        <v>673</v>
      </c>
      <c r="D470" s="175" t="s">
        <v>411</v>
      </c>
      <c r="E470" s="176">
        <v>1</v>
      </c>
      <c r="F470" s="177"/>
      <c r="G470" s="178">
        <f>ROUND(E470*F470,2)</f>
        <v>0</v>
      </c>
      <c r="H470" s="177"/>
      <c r="I470" s="178">
        <f>ROUND(E470*H470,2)</f>
        <v>0</v>
      </c>
      <c r="J470" s="177"/>
      <c r="K470" s="178">
        <f>ROUND(E470*J470,2)</f>
        <v>0</v>
      </c>
      <c r="L470" s="178">
        <v>21</v>
      </c>
      <c r="M470" s="178">
        <f>G470*(1+L470/100)</f>
        <v>0</v>
      </c>
      <c r="N470" s="176">
        <v>0</v>
      </c>
      <c r="O470" s="176">
        <f>ROUND(E470*N470,2)</f>
        <v>0</v>
      </c>
      <c r="P470" s="176">
        <v>0</v>
      </c>
      <c r="Q470" s="176">
        <f>ROUND(E470*P470,2)</f>
        <v>0</v>
      </c>
      <c r="R470" s="178" t="s">
        <v>608</v>
      </c>
      <c r="S470" s="178" t="s">
        <v>323</v>
      </c>
      <c r="T470" s="179" t="s">
        <v>399</v>
      </c>
      <c r="U470" s="158">
        <v>0.09</v>
      </c>
      <c r="V470" s="158">
        <f>ROUND(E470*U470,2)</f>
        <v>0.09</v>
      </c>
      <c r="W470" s="158"/>
      <c r="X470" s="158" t="s">
        <v>387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388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260" t="s">
        <v>671</v>
      </c>
      <c r="D471" s="261"/>
      <c r="E471" s="261"/>
      <c r="F471" s="261"/>
      <c r="G471" s="261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401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5" t="s">
        <v>2088</v>
      </c>
      <c r="D472" s="160"/>
      <c r="E472" s="161"/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382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5" t="s">
        <v>219</v>
      </c>
      <c r="D473" s="160"/>
      <c r="E473" s="161">
        <v>1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382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245"/>
      <c r="D474" s="246"/>
      <c r="E474" s="246"/>
      <c r="F474" s="246"/>
      <c r="G474" s="246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47"/>
      <c r="Z474" s="147"/>
      <c r="AA474" s="147"/>
      <c r="AB474" s="147"/>
      <c r="AC474" s="147"/>
      <c r="AD474" s="147"/>
      <c r="AE474" s="147"/>
      <c r="AF474" s="147"/>
      <c r="AG474" s="147" t="s">
        <v>329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33.75" outlineLevel="1" x14ac:dyDescent="0.2">
      <c r="A475" s="173">
        <v>78</v>
      </c>
      <c r="B475" s="174" t="s">
        <v>674</v>
      </c>
      <c r="C475" s="184" t="s">
        <v>675</v>
      </c>
      <c r="D475" s="175" t="s">
        <v>397</v>
      </c>
      <c r="E475" s="176">
        <v>4.2</v>
      </c>
      <c r="F475" s="177"/>
      <c r="G475" s="178">
        <f>ROUND(E475*F475,2)</f>
        <v>0</v>
      </c>
      <c r="H475" s="177"/>
      <c r="I475" s="178">
        <f>ROUND(E475*H475,2)</f>
        <v>0</v>
      </c>
      <c r="J475" s="177"/>
      <c r="K475" s="178">
        <f>ROUND(E475*J475,2)</f>
        <v>0</v>
      </c>
      <c r="L475" s="178">
        <v>21</v>
      </c>
      <c r="M475" s="178">
        <f>G475*(1+L475/100)</f>
        <v>0</v>
      </c>
      <c r="N475" s="176">
        <v>0</v>
      </c>
      <c r="O475" s="176">
        <f>ROUND(E475*N475,2)</f>
        <v>0</v>
      </c>
      <c r="P475" s="176">
        <v>0</v>
      </c>
      <c r="Q475" s="176">
        <f>ROUND(E475*P475,2)</f>
        <v>0</v>
      </c>
      <c r="R475" s="178" t="s">
        <v>608</v>
      </c>
      <c r="S475" s="178" t="s">
        <v>323</v>
      </c>
      <c r="T475" s="179" t="s">
        <v>399</v>
      </c>
      <c r="U475" s="158">
        <v>0.94</v>
      </c>
      <c r="V475" s="158">
        <f>ROUND(E475*U475,2)</f>
        <v>3.95</v>
      </c>
      <c r="W475" s="158"/>
      <c r="X475" s="158" t="s">
        <v>387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388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251" t="s">
        <v>392</v>
      </c>
      <c r="D476" s="252"/>
      <c r="E476" s="252"/>
      <c r="F476" s="252"/>
      <c r="G476" s="252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328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5" t="s">
        <v>2088</v>
      </c>
      <c r="D477" s="160"/>
      <c r="E477" s="161"/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382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5" t="s">
        <v>1833</v>
      </c>
      <c r="D478" s="160"/>
      <c r="E478" s="161">
        <v>4.2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382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245"/>
      <c r="D479" s="246"/>
      <c r="E479" s="246"/>
      <c r="F479" s="246"/>
      <c r="G479" s="246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329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ht="33.75" outlineLevel="1" x14ac:dyDescent="0.2">
      <c r="A480" s="173">
        <v>79</v>
      </c>
      <c r="B480" s="174" t="s">
        <v>677</v>
      </c>
      <c r="C480" s="184" t="s">
        <v>678</v>
      </c>
      <c r="D480" s="175" t="s">
        <v>397</v>
      </c>
      <c r="E480" s="176">
        <v>2.2000000000000002</v>
      </c>
      <c r="F480" s="177"/>
      <c r="G480" s="178">
        <f>ROUND(E480*F480,2)</f>
        <v>0</v>
      </c>
      <c r="H480" s="177"/>
      <c r="I480" s="178">
        <f>ROUND(E480*H480,2)</f>
        <v>0</v>
      </c>
      <c r="J480" s="177"/>
      <c r="K480" s="178">
        <f>ROUND(E480*J480,2)</f>
        <v>0</v>
      </c>
      <c r="L480" s="178">
        <v>21</v>
      </c>
      <c r="M480" s="178">
        <f>G480*(1+L480/100)</f>
        <v>0</v>
      </c>
      <c r="N480" s="176">
        <v>1E-3</v>
      </c>
      <c r="O480" s="176">
        <f>ROUND(E480*N480,2)</f>
        <v>0</v>
      </c>
      <c r="P480" s="176">
        <v>6.3E-2</v>
      </c>
      <c r="Q480" s="176">
        <f>ROUND(E480*P480,2)</f>
        <v>0.14000000000000001</v>
      </c>
      <c r="R480" s="178" t="s">
        <v>608</v>
      </c>
      <c r="S480" s="178" t="s">
        <v>323</v>
      </c>
      <c r="T480" s="179" t="s">
        <v>399</v>
      </c>
      <c r="U480" s="158">
        <v>0.72</v>
      </c>
      <c r="V480" s="158">
        <f>ROUND(E480*U480,2)</f>
        <v>1.58</v>
      </c>
      <c r="W480" s="158"/>
      <c r="X480" s="158" t="s">
        <v>387</v>
      </c>
      <c r="Y480" s="147"/>
      <c r="Z480" s="147"/>
      <c r="AA480" s="147"/>
      <c r="AB480" s="147"/>
      <c r="AC480" s="147"/>
      <c r="AD480" s="147"/>
      <c r="AE480" s="147"/>
      <c r="AF480" s="147"/>
      <c r="AG480" s="147" t="s">
        <v>388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85" t="s">
        <v>2088</v>
      </c>
      <c r="D481" s="160"/>
      <c r="E481" s="161"/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7"/>
      <c r="Z481" s="147"/>
      <c r="AA481" s="147"/>
      <c r="AB481" s="147"/>
      <c r="AC481" s="147"/>
      <c r="AD481" s="147"/>
      <c r="AE481" s="147"/>
      <c r="AF481" s="147"/>
      <c r="AG481" s="147" t="s">
        <v>382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5" t="s">
        <v>2154</v>
      </c>
      <c r="D482" s="160"/>
      <c r="E482" s="161">
        <v>2.2000000000000002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7"/>
      <c r="Z482" s="147"/>
      <c r="AA482" s="147"/>
      <c r="AB482" s="147"/>
      <c r="AC482" s="147"/>
      <c r="AD482" s="147"/>
      <c r="AE482" s="147"/>
      <c r="AF482" s="147"/>
      <c r="AG482" s="147" t="s">
        <v>382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245"/>
      <c r="D483" s="246"/>
      <c r="E483" s="246"/>
      <c r="F483" s="246"/>
      <c r="G483" s="246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7"/>
      <c r="Z483" s="147"/>
      <c r="AA483" s="147"/>
      <c r="AB483" s="147"/>
      <c r="AC483" s="147"/>
      <c r="AD483" s="147"/>
      <c r="AE483" s="147"/>
      <c r="AF483" s="147"/>
      <c r="AG483" s="147" t="s">
        <v>329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73">
        <v>80</v>
      </c>
      <c r="B484" s="174" t="s">
        <v>680</v>
      </c>
      <c r="C484" s="184" t="s">
        <v>681</v>
      </c>
      <c r="D484" s="175" t="s">
        <v>476</v>
      </c>
      <c r="E484" s="176">
        <v>24.092500000000001</v>
      </c>
      <c r="F484" s="177"/>
      <c r="G484" s="178">
        <f>ROUND(E484*F484,2)</f>
        <v>0</v>
      </c>
      <c r="H484" s="177"/>
      <c r="I484" s="178">
        <f>ROUND(E484*H484,2)</f>
        <v>0</v>
      </c>
      <c r="J484" s="177"/>
      <c r="K484" s="178">
        <f>ROUND(E484*J484,2)</f>
        <v>0</v>
      </c>
      <c r="L484" s="178">
        <v>21</v>
      </c>
      <c r="M484" s="178">
        <f>G484*(1+L484/100)</f>
        <v>0</v>
      </c>
      <c r="N484" s="176">
        <v>0</v>
      </c>
      <c r="O484" s="176">
        <f>ROUND(E484*N484,2)</f>
        <v>0</v>
      </c>
      <c r="P484" s="176">
        <v>4.6000000000000001E-4</v>
      </c>
      <c r="Q484" s="176">
        <f>ROUND(E484*P484,2)</f>
        <v>0.01</v>
      </c>
      <c r="R484" s="178" t="s">
        <v>608</v>
      </c>
      <c r="S484" s="178" t="s">
        <v>323</v>
      </c>
      <c r="T484" s="179" t="s">
        <v>399</v>
      </c>
      <c r="U484" s="158">
        <v>0.9</v>
      </c>
      <c r="V484" s="158">
        <f>ROUND(E484*U484,2)</f>
        <v>21.68</v>
      </c>
      <c r="W484" s="158"/>
      <c r="X484" s="158" t="s">
        <v>387</v>
      </c>
      <c r="Y484" s="147"/>
      <c r="Z484" s="147"/>
      <c r="AA484" s="147"/>
      <c r="AB484" s="147"/>
      <c r="AC484" s="147"/>
      <c r="AD484" s="147"/>
      <c r="AE484" s="147"/>
      <c r="AF484" s="147"/>
      <c r="AG484" s="147" t="s">
        <v>388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5" t="s">
        <v>2088</v>
      </c>
      <c r="D485" s="160"/>
      <c r="E485" s="161"/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382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5" t="s">
        <v>2140</v>
      </c>
      <c r="D486" s="160"/>
      <c r="E486" s="161">
        <v>24.092500000000001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7"/>
      <c r="Z486" s="147"/>
      <c r="AA486" s="147"/>
      <c r="AB486" s="147"/>
      <c r="AC486" s="147"/>
      <c r="AD486" s="147"/>
      <c r="AE486" s="147"/>
      <c r="AF486" s="147"/>
      <c r="AG486" s="147" t="s">
        <v>382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245"/>
      <c r="D487" s="246"/>
      <c r="E487" s="246"/>
      <c r="F487" s="246"/>
      <c r="G487" s="246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7"/>
      <c r="Z487" s="147"/>
      <c r="AA487" s="147"/>
      <c r="AB487" s="147"/>
      <c r="AC487" s="147"/>
      <c r="AD487" s="147"/>
      <c r="AE487" s="147"/>
      <c r="AF487" s="147"/>
      <c r="AG487" s="147" t="s">
        <v>329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2.5" outlineLevel="1" x14ac:dyDescent="0.2">
      <c r="A488" s="173">
        <v>81</v>
      </c>
      <c r="B488" s="174" t="s">
        <v>2155</v>
      </c>
      <c r="C488" s="184" t="s">
        <v>2156</v>
      </c>
      <c r="D488" s="175" t="s">
        <v>476</v>
      </c>
      <c r="E488" s="176">
        <v>10.119999999999999</v>
      </c>
      <c r="F488" s="177"/>
      <c r="G488" s="178">
        <f>ROUND(E488*F488,2)</f>
        <v>0</v>
      </c>
      <c r="H488" s="177"/>
      <c r="I488" s="178">
        <f>ROUND(E488*H488,2)</f>
        <v>0</v>
      </c>
      <c r="J488" s="177"/>
      <c r="K488" s="178">
        <f>ROUND(E488*J488,2)</f>
        <v>0</v>
      </c>
      <c r="L488" s="178">
        <v>21</v>
      </c>
      <c r="M488" s="178">
        <f>G488*(1+L488/100)</f>
        <v>0</v>
      </c>
      <c r="N488" s="176">
        <v>0</v>
      </c>
      <c r="O488" s="176">
        <f>ROUND(E488*N488,2)</f>
        <v>0</v>
      </c>
      <c r="P488" s="176">
        <v>4.2000000000000003E-2</v>
      </c>
      <c r="Q488" s="176">
        <f>ROUND(E488*P488,2)</f>
        <v>0.43</v>
      </c>
      <c r="R488" s="178" t="s">
        <v>608</v>
      </c>
      <c r="S488" s="178" t="s">
        <v>323</v>
      </c>
      <c r="T488" s="179" t="s">
        <v>399</v>
      </c>
      <c r="U488" s="158">
        <v>0.71499999999999997</v>
      </c>
      <c r="V488" s="158">
        <f>ROUND(E488*U488,2)</f>
        <v>7.24</v>
      </c>
      <c r="W488" s="158"/>
      <c r="X488" s="158" t="s">
        <v>387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388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5" t="s">
        <v>2024</v>
      </c>
      <c r="D489" s="160"/>
      <c r="E489" s="161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382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5" t="s">
        <v>2157</v>
      </c>
      <c r="D490" s="160"/>
      <c r="E490" s="161">
        <v>2.76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7"/>
      <c r="Z490" s="147"/>
      <c r="AA490" s="147"/>
      <c r="AB490" s="147"/>
      <c r="AC490" s="147"/>
      <c r="AD490" s="147"/>
      <c r="AE490" s="147"/>
      <c r="AF490" s="147"/>
      <c r="AG490" s="147" t="s">
        <v>382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5" t="s">
        <v>2158</v>
      </c>
      <c r="D491" s="160"/>
      <c r="E491" s="161">
        <v>7.36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7"/>
      <c r="Z491" s="147"/>
      <c r="AA491" s="147"/>
      <c r="AB491" s="147"/>
      <c r="AC491" s="147"/>
      <c r="AD491" s="147"/>
      <c r="AE491" s="147"/>
      <c r="AF491" s="147"/>
      <c r="AG491" s="147" t="s">
        <v>382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245"/>
      <c r="D492" s="246"/>
      <c r="E492" s="246"/>
      <c r="F492" s="246"/>
      <c r="G492" s="246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47"/>
      <c r="Z492" s="147"/>
      <c r="AA492" s="147"/>
      <c r="AB492" s="147"/>
      <c r="AC492" s="147"/>
      <c r="AD492" s="147"/>
      <c r="AE492" s="147"/>
      <c r="AF492" s="147"/>
      <c r="AG492" s="147" t="s">
        <v>329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73">
        <v>82</v>
      </c>
      <c r="B493" s="174" t="s">
        <v>685</v>
      </c>
      <c r="C493" s="184" t="s">
        <v>686</v>
      </c>
      <c r="D493" s="175" t="s">
        <v>476</v>
      </c>
      <c r="E493" s="176">
        <v>12.673</v>
      </c>
      <c r="F493" s="177"/>
      <c r="G493" s="178">
        <f>ROUND(E493*F493,2)</f>
        <v>0</v>
      </c>
      <c r="H493" s="177"/>
      <c r="I493" s="178">
        <f>ROUND(E493*H493,2)</f>
        <v>0</v>
      </c>
      <c r="J493" s="177"/>
      <c r="K493" s="178">
        <f>ROUND(E493*J493,2)</f>
        <v>0</v>
      </c>
      <c r="L493" s="178">
        <v>21</v>
      </c>
      <c r="M493" s="178">
        <f>G493*(1+L493/100)</f>
        <v>0</v>
      </c>
      <c r="N493" s="176">
        <v>0</v>
      </c>
      <c r="O493" s="176">
        <f>ROUND(E493*N493,2)</f>
        <v>0</v>
      </c>
      <c r="P493" s="176">
        <v>3.3000000000000002E-2</v>
      </c>
      <c r="Q493" s="176">
        <f>ROUND(E493*P493,2)</f>
        <v>0.42</v>
      </c>
      <c r="R493" s="178" t="s">
        <v>608</v>
      </c>
      <c r="S493" s="178" t="s">
        <v>323</v>
      </c>
      <c r="T493" s="179" t="s">
        <v>399</v>
      </c>
      <c r="U493" s="158">
        <v>0.93</v>
      </c>
      <c r="V493" s="158">
        <f>ROUND(E493*U493,2)</f>
        <v>11.79</v>
      </c>
      <c r="W493" s="158"/>
      <c r="X493" s="158" t="s">
        <v>387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388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260" t="s">
        <v>687</v>
      </c>
      <c r="D494" s="261"/>
      <c r="E494" s="261"/>
      <c r="F494" s="261"/>
      <c r="G494" s="261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7"/>
      <c r="Z494" s="147"/>
      <c r="AA494" s="147"/>
      <c r="AB494" s="147"/>
      <c r="AC494" s="147"/>
      <c r="AD494" s="147"/>
      <c r="AE494" s="147"/>
      <c r="AF494" s="147"/>
      <c r="AG494" s="147" t="s">
        <v>401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5" t="s">
        <v>654</v>
      </c>
      <c r="D495" s="160"/>
      <c r="E495" s="161"/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7"/>
      <c r="Z495" s="147"/>
      <c r="AA495" s="147"/>
      <c r="AB495" s="147"/>
      <c r="AC495" s="147"/>
      <c r="AD495" s="147"/>
      <c r="AE495" s="147"/>
      <c r="AF495" s="147"/>
      <c r="AG495" s="147" t="s">
        <v>382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5" t="s">
        <v>2088</v>
      </c>
      <c r="D496" s="160"/>
      <c r="E496" s="161"/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382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5" t="s">
        <v>655</v>
      </c>
      <c r="D497" s="160"/>
      <c r="E497" s="161"/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382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5" t="s">
        <v>2159</v>
      </c>
      <c r="D498" s="160"/>
      <c r="E498" s="161">
        <v>12.673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7"/>
      <c r="Z498" s="147"/>
      <c r="AA498" s="147"/>
      <c r="AB498" s="147"/>
      <c r="AC498" s="147"/>
      <c r="AD498" s="147"/>
      <c r="AE498" s="147"/>
      <c r="AF498" s="147"/>
      <c r="AG498" s="147" t="s">
        <v>382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245"/>
      <c r="D499" s="246"/>
      <c r="E499" s="246"/>
      <c r="F499" s="246"/>
      <c r="G499" s="246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7"/>
      <c r="Z499" s="147"/>
      <c r="AA499" s="147"/>
      <c r="AB499" s="147"/>
      <c r="AC499" s="147"/>
      <c r="AD499" s="147"/>
      <c r="AE499" s="147"/>
      <c r="AF499" s="147"/>
      <c r="AG499" s="147" t="s">
        <v>329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2.5" outlineLevel="1" x14ac:dyDescent="0.2">
      <c r="A500" s="173">
        <v>83</v>
      </c>
      <c r="B500" s="174" t="s">
        <v>689</v>
      </c>
      <c r="C500" s="184" t="s">
        <v>690</v>
      </c>
      <c r="D500" s="175" t="s">
        <v>397</v>
      </c>
      <c r="E500" s="176">
        <v>236.34450000000001</v>
      </c>
      <c r="F500" s="177"/>
      <c r="G500" s="178">
        <f>ROUND(E500*F500,2)</f>
        <v>0</v>
      </c>
      <c r="H500" s="177"/>
      <c r="I500" s="178">
        <f>ROUND(E500*H500,2)</f>
        <v>0</v>
      </c>
      <c r="J500" s="177"/>
      <c r="K500" s="178">
        <f>ROUND(E500*J500,2)</f>
        <v>0</v>
      </c>
      <c r="L500" s="178">
        <v>21</v>
      </c>
      <c r="M500" s="178">
        <f>G500*(1+L500/100)</f>
        <v>0</v>
      </c>
      <c r="N500" s="176">
        <v>0</v>
      </c>
      <c r="O500" s="176">
        <f>ROUND(E500*N500,2)</f>
        <v>0</v>
      </c>
      <c r="P500" s="176">
        <v>4.5999999999999999E-2</v>
      </c>
      <c r="Q500" s="176">
        <f>ROUND(E500*P500,2)</f>
        <v>10.87</v>
      </c>
      <c r="R500" s="178" t="s">
        <v>608</v>
      </c>
      <c r="S500" s="178" t="s">
        <v>323</v>
      </c>
      <c r="T500" s="179" t="s">
        <v>399</v>
      </c>
      <c r="U500" s="158">
        <v>0.26</v>
      </c>
      <c r="V500" s="158">
        <f>ROUND(E500*U500,2)</f>
        <v>61.45</v>
      </c>
      <c r="W500" s="158"/>
      <c r="X500" s="158" t="s">
        <v>387</v>
      </c>
      <c r="Y500" s="147"/>
      <c r="Z500" s="147"/>
      <c r="AA500" s="147"/>
      <c r="AB500" s="147"/>
      <c r="AC500" s="147"/>
      <c r="AD500" s="147"/>
      <c r="AE500" s="147"/>
      <c r="AF500" s="147"/>
      <c r="AG500" s="147" t="s">
        <v>388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5" t="s">
        <v>2160</v>
      </c>
      <c r="D501" s="160"/>
      <c r="E501" s="161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382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5" t="s">
        <v>2113</v>
      </c>
      <c r="D502" s="160"/>
      <c r="E502" s="161">
        <v>12.2475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382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5" t="s">
        <v>494</v>
      </c>
      <c r="D503" s="160"/>
      <c r="E503" s="161"/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7"/>
      <c r="Z503" s="147"/>
      <c r="AA503" s="147"/>
      <c r="AB503" s="147"/>
      <c r="AC503" s="147"/>
      <c r="AD503" s="147"/>
      <c r="AE503" s="147"/>
      <c r="AF503" s="147"/>
      <c r="AG503" s="147" t="s">
        <v>382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5" t="s">
        <v>2096</v>
      </c>
      <c r="D504" s="160"/>
      <c r="E504" s="161"/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382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22.5" outlineLevel="1" x14ac:dyDescent="0.2">
      <c r="A505" s="154"/>
      <c r="B505" s="155"/>
      <c r="C505" s="185" t="s">
        <v>2097</v>
      </c>
      <c r="D505" s="160"/>
      <c r="E505" s="161">
        <v>89.842500000000001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7"/>
      <c r="Z505" s="147"/>
      <c r="AA505" s="147"/>
      <c r="AB505" s="147"/>
      <c r="AC505" s="147"/>
      <c r="AD505" s="147"/>
      <c r="AE505" s="147"/>
      <c r="AF505" s="147"/>
      <c r="AG505" s="147" t="s">
        <v>382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5" t="s">
        <v>2098</v>
      </c>
      <c r="D506" s="160"/>
      <c r="E506" s="161">
        <v>-10.119999999999999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382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5" t="s">
        <v>2099</v>
      </c>
      <c r="D507" s="160"/>
      <c r="E507" s="161"/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7"/>
      <c r="Z507" s="147"/>
      <c r="AA507" s="147"/>
      <c r="AB507" s="147"/>
      <c r="AC507" s="147"/>
      <c r="AD507" s="147"/>
      <c r="AE507" s="147"/>
      <c r="AF507" s="147"/>
      <c r="AG507" s="147" t="s">
        <v>382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5" t="s">
        <v>2100</v>
      </c>
      <c r="D508" s="160"/>
      <c r="E508" s="161">
        <v>6.58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382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5" t="s">
        <v>2101</v>
      </c>
      <c r="D509" s="160"/>
      <c r="E509" s="161"/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382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85" t="s">
        <v>2102</v>
      </c>
      <c r="D510" s="160"/>
      <c r="E510" s="161">
        <v>91.2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382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85" t="s">
        <v>2103</v>
      </c>
      <c r="D511" s="160"/>
      <c r="E511" s="161">
        <v>-20.945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47"/>
      <c r="Z511" s="147"/>
      <c r="AA511" s="147"/>
      <c r="AB511" s="147"/>
      <c r="AC511" s="147"/>
      <c r="AD511" s="147"/>
      <c r="AE511" s="147"/>
      <c r="AF511" s="147"/>
      <c r="AG511" s="147" t="s">
        <v>382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5" t="s">
        <v>2104</v>
      </c>
      <c r="D512" s="160"/>
      <c r="E512" s="161"/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7"/>
      <c r="Z512" s="147"/>
      <c r="AA512" s="147"/>
      <c r="AB512" s="147"/>
      <c r="AC512" s="147"/>
      <c r="AD512" s="147"/>
      <c r="AE512" s="147"/>
      <c r="AF512" s="147"/>
      <c r="AG512" s="147" t="s">
        <v>382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5" t="s">
        <v>1844</v>
      </c>
      <c r="D513" s="160"/>
      <c r="E513" s="161">
        <v>2.2400000000000002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382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5" t="s">
        <v>2105</v>
      </c>
      <c r="D514" s="160"/>
      <c r="E514" s="161">
        <v>-1.575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382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85" t="s">
        <v>2106</v>
      </c>
      <c r="D515" s="160"/>
      <c r="E515" s="161"/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7"/>
      <c r="Z515" s="147"/>
      <c r="AA515" s="147"/>
      <c r="AB515" s="147"/>
      <c r="AC515" s="147"/>
      <c r="AD515" s="147"/>
      <c r="AE515" s="147"/>
      <c r="AF515" s="147"/>
      <c r="AG515" s="147" t="s">
        <v>382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54"/>
      <c r="B516" s="155"/>
      <c r="C516" s="185" t="s">
        <v>2107</v>
      </c>
      <c r="D516" s="160"/>
      <c r="E516" s="161">
        <v>38.774999999999999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7"/>
      <c r="Z516" s="147"/>
      <c r="AA516" s="147"/>
      <c r="AB516" s="147"/>
      <c r="AC516" s="147"/>
      <c r="AD516" s="147"/>
      <c r="AE516" s="147"/>
      <c r="AF516" s="147"/>
      <c r="AG516" s="147" t="s">
        <v>382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5" t="s">
        <v>2108</v>
      </c>
      <c r="D517" s="160"/>
      <c r="E517" s="161">
        <v>-9.1199999999999992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382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185" t="s">
        <v>2109</v>
      </c>
      <c r="D518" s="160"/>
      <c r="E518" s="161"/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7"/>
      <c r="Z518" s="147"/>
      <c r="AA518" s="147"/>
      <c r="AB518" s="147"/>
      <c r="AC518" s="147"/>
      <c r="AD518" s="147"/>
      <c r="AE518" s="147"/>
      <c r="AF518" s="147"/>
      <c r="AG518" s="147" t="s">
        <v>382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5" t="s">
        <v>2110</v>
      </c>
      <c r="D519" s="160"/>
      <c r="E519" s="161">
        <v>29.04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382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5" t="s">
        <v>2111</v>
      </c>
      <c r="D520" s="160"/>
      <c r="E520" s="161">
        <v>-3.0750000000000002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7"/>
      <c r="Z520" s="147"/>
      <c r="AA520" s="147"/>
      <c r="AB520" s="147"/>
      <c r="AC520" s="147"/>
      <c r="AD520" s="147"/>
      <c r="AE520" s="147"/>
      <c r="AF520" s="147"/>
      <c r="AG520" s="147" t="s">
        <v>382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85" t="s">
        <v>697</v>
      </c>
      <c r="D521" s="160"/>
      <c r="E521" s="161"/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7"/>
      <c r="Z521" s="147"/>
      <c r="AA521" s="147"/>
      <c r="AB521" s="147"/>
      <c r="AC521" s="147"/>
      <c r="AD521" s="147"/>
      <c r="AE521" s="147"/>
      <c r="AF521" s="147"/>
      <c r="AG521" s="147" t="s">
        <v>382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5" t="s">
        <v>2161</v>
      </c>
      <c r="D522" s="160"/>
      <c r="E522" s="161">
        <v>11.2545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382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245"/>
      <c r="D523" s="246"/>
      <c r="E523" s="246"/>
      <c r="F523" s="246"/>
      <c r="G523" s="246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329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73">
        <v>84</v>
      </c>
      <c r="B524" s="174" t="s">
        <v>699</v>
      </c>
      <c r="C524" s="184" t="s">
        <v>700</v>
      </c>
      <c r="D524" s="175" t="s">
        <v>397</v>
      </c>
      <c r="E524" s="176">
        <v>236.34450000000001</v>
      </c>
      <c r="F524" s="177"/>
      <c r="G524" s="178">
        <f>ROUND(E524*F524,2)</f>
        <v>0</v>
      </c>
      <c r="H524" s="177"/>
      <c r="I524" s="178">
        <f>ROUND(E524*H524,2)</f>
        <v>0</v>
      </c>
      <c r="J524" s="177"/>
      <c r="K524" s="178">
        <f>ROUND(E524*J524,2)</f>
        <v>0</v>
      </c>
      <c r="L524" s="178">
        <v>21</v>
      </c>
      <c r="M524" s="178">
        <f>G524*(1+L524/100)</f>
        <v>0</v>
      </c>
      <c r="N524" s="176">
        <v>0</v>
      </c>
      <c r="O524" s="176">
        <f>ROUND(E524*N524,2)</f>
        <v>0</v>
      </c>
      <c r="P524" s="176">
        <v>1.4E-2</v>
      </c>
      <c r="Q524" s="176">
        <f>ROUND(E524*P524,2)</f>
        <v>3.31</v>
      </c>
      <c r="R524" s="178" t="s">
        <v>608</v>
      </c>
      <c r="S524" s="178" t="s">
        <v>323</v>
      </c>
      <c r="T524" s="179" t="s">
        <v>399</v>
      </c>
      <c r="U524" s="158">
        <v>0.22</v>
      </c>
      <c r="V524" s="158">
        <f>ROUND(E524*U524,2)</f>
        <v>52</v>
      </c>
      <c r="W524" s="158"/>
      <c r="X524" s="158" t="s">
        <v>387</v>
      </c>
      <c r="Y524" s="147"/>
      <c r="Z524" s="147"/>
      <c r="AA524" s="147"/>
      <c r="AB524" s="147"/>
      <c r="AC524" s="147"/>
      <c r="AD524" s="147"/>
      <c r="AE524" s="147"/>
      <c r="AF524" s="147"/>
      <c r="AG524" s="147" t="s">
        <v>388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5" t="s">
        <v>2160</v>
      </c>
      <c r="D525" s="160"/>
      <c r="E525" s="161"/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382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5" t="s">
        <v>2113</v>
      </c>
      <c r="D526" s="160"/>
      <c r="E526" s="161">
        <v>12.2475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382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5" t="s">
        <v>494</v>
      </c>
      <c r="D527" s="160"/>
      <c r="E527" s="161"/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7"/>
      <c r="Z527" s="147"/>
      <c r="AA527" s="147"/>
      <c r="AB527" s="147"/>
      <c r="AC527" s="147"/>
      <c r="AD527" s="147"/>
      <c r="AE527" s="147"/>
      <c r="AF527" s="147"/>
      <c r="AG527" s="147" t="s">
        <v>382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85" t="s">
        <v>2096</v>
      </c>
      <c r="D528" s="160"/>
      <c r="E528" s="161"/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47"/>
      <c r="Z528" s="147"/>
      <c r="AA528" s="147"/>
      <c r="AB528" s="147"/>
      <c r="AC528" s="147"/>
      <c r="AD528" s="147"/>
      <c r="AE528" s="147"/>
      <c r="AF528" s="147"/>
      <c r="AG528" s="147" t="s">
        <v>382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ht="22.5" outlineLevel="1" x14ac:dyDescent="0.2">
      <c r="A529" s="154"/>
      <c r="B529" s="155"/>
      <c r="C529" s="185" t="s">
        <v>2097</v>
      </c>
      <c r="D529" s="160"/>
      <c r="E529" s="161">
        <v>89.842500000000001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7"/>
      <c r="Z529" s="147"/>
      <c r="AA529" s="147"/>
      <c r="AB529" s="147"/>
      <c r="AC529" s="147"/>
      <c r="AD529" s="147"/>
      <c r="AE529" s="147"/>
      <c r="AF529" s="147"/>
      <c r="AG529" s="147" t="s">
        <v>382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5" t="s">
        <v>2098</v>
      </c>
      <c r="D530" s="160"/>
      <c r="E530" s="161">
        <v>-10.119999999999999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7"/>
      <c r="Z530" s="147"/>
      <c r="AA530" s="147"/>
      <c r="AB530" s="147"/>
      <c r="AC530" s="147"/>
      <c r="AD530" s="147"/>
      <c r="AE530" s="147"/>
      <c r="AF530" s="147"/>
      <c r="AG530" s="147" t="s">
        <v>382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5" t="s">
        <v>2099</v>
      </c>
      <c r="D531" s="160"/>
      <c r="E531" s="161"/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382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5" t="s">
        <v>2100</v>
      </c>
      <c r="D532" s="160"/>
      <c r="E532" s="161">
        <v>6.58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47"/>
      <c r="Z532" s="147"/>
      <c r="AA532" s="147"/>
      <c r="AB532" s="147"/>
      <c r="AC532" s="147"/>
      <c r="AD532" s="147"/>
      <c r="AE532" s="147"/>
      <c r="AF532" s="147"/>
      <c r="AG532" s="147" t="s">
        <v>382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185" t="s">
        <v>2101</v>
      </c>
      <c r="D533" s="160"/>
      <c r="E533" s="161"/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382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5" t="s">
        <v>2102</v>
      </c>
      <c r="D534" s="160"/>
      <c r="E534" s="161">
        <v>91.2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47"/>
      <c r="Z534" s="147"/>
      <c r="AA534" s="147"/>
      <c r="AB534" s="147"/>
      <c r="AC534" s="147"/>
      <c r="AD534" s="147"/>
      <c r="AE534" s="147"/>
      <c r="AF534" s="147"/>
      <c r="AG534" s="147" t="s">
        <v>382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85" t="s">
        <v>2103</v>
      </c>
      <c r="D535" s="160"/>
      <c r="E535" s="161">
        <v>-20.945</v>
      </c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382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5" t="s">
        <v>2104</v>
      </c>
      <c r="D536" s="160"/>
      <c r="E536" s="161"/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47"/>
      <c r="Z536" s="147"/>
      <c r="AA536" s="147"/>
      <c r="AB536" s="147"/>
      <c r="AC536" s="147"/>
      <c r="AD536" s="147"/>
      <c r="AE536" s="147"/>
      <c r="AF536" s="147"/>
      <c r="AG536" s="147" t="s">
        <v>382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5" t="s">
        <v>1844</v>
      </c>
      <c r="D537" s="160"/>
      <c r="E537" s="161">
        <v>2.2400000000000002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382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185" t="s">
        <v>2105</v>
      </c>
      <c r="D538" s="160"/>
      <c r="E538" s="161">
        <v>-1.575</v>
      </c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382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5" t="s">
        <v>2106</v>
      </c>
      <c r="D539" s="160"/>
      <c r="E539" s="161"/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7"/>
      <c r="Z539" s="147"/>
      <c r="AA539" s="147"/>
      <c r="AB539" s="147"/>
      <c r="AC539" s="147"/>
      <c r="AD539" s="147"/>
      <c r="AE539" s="147"/>
      <c r="AF539" s="147"/>
      <c r="AG539" s="147" t="s">
        <v>382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85" t="s">
        <v>2107</v>
      </c>
      <c r="D540" s="160"/>
      <c r="E540" s="161">
        <v>38.774999999999999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7"/>
      <c r="Z540" s="147"/>
      <c r="AA540" s="147"/>
      <c r="AB540" s="147"/>
      <c r="AC540" s="147"/>
      <c r="AD540" s="147"/>
      <c r="AE540" s="147"/>
      <c r="AF540" s="147"/>
      <c r="AG540" s="147" t="s">
        <v>382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85" t="s">
        <v>2108</v>
      </c>
      <c r="D541" s="160"/>
      <c r="E541" s="161">
        <v>-9.1199999999999992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382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85" t="s">
        <v>2109</v>
      </c>
      <c r="D542" s="160"/>
      <c r="E542" s="161"/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7"/>
      <c r="Z542" s="147"/>
      <c r="AA542" s="147"/>
      <c r="AB542" s="147"/>
      <c r="AC542" s="147"/>
      <c r="AD542" s="147"/>
      <c r="AE542" s="147"/>
      <c r="AF542" s="147"/>
      <c r="AG542" s="147" t="s">
        <v>382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185" t="s">
        <v>2110</v>
      </c>
      <c r="D543" s="160"/>
      <c r="E543" s="161">
        <v>29.04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382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5" t="s">
        <v>2111</v>
      </c>
      <c r="D544" s="160"/>
      <c r="E544" s="161">
        <v>-3.0750000000000002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7"/>
      <c r="Z544" s="147"/>
      <c r="AA544" s="147"/>
      <c r="AB544" s="147"/>
      <c r="AC544" s="147"/>
      <c r="AD544" s="147"/>
      <c r="AE544" s="147"/>
      <c r="AF544" s="147"/>
      <c r="AG544" s="147" t="s">
        <v>382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5" t="s">
        <v>697</v>
      </c>
      <c r="D545" s="160"/>
      <c r="E545" s="161"/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7"/>
      <c r="Z545" s="147"/>
      <c r="AA545" s="147"/>
      <c r="AB545" s="147"/>
      <c r="AC545" s="147"/>
      <c r="AD545" s="147"/>
      <c r="AE545" s="147"/>
      <c r="AF545" s="147"/>
      <c r="AG545" s="147" t="s">
        <v>382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5" t="s">
        <v>2161</v>
      </c>
      <c r="D546" s="160"/>
      <c r="E546" s="161">
        <v>11.2545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7"/>
      <c r="Z546" s="147"/>
      <c r="AA546" s="147"/>
      <c r="AB546" s="147"/>
      <c r="AC546" s="147"/>
      <c r="AD546" s="147"/>
      <c r="AE546" s="147"/>
      <c r="AF546" s="147"/>
      <c r="AG546" s="147" t="s">
        <v>382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245"/>
      <c r="D547" s="246"/>
      <c r="E547" s="246"/>
      <c r="F547" s="246"/>
      <c r="G547" s="246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7"/>
      <c r="Z547" s="147"/>
      <c r="AA547" s="147"/>
      <c r="AB547" s="147"/>
      <c r="AC547" s="147"/>
      <c r="AD547" s="147"/>
      <c r="AE547" s="147"/>
      <c r="AF547" s="147"/>
      <c r="AG547" s="147" t="s">
        <v>329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22.5" outlineLevel="1" x14ac:dyDescent="0.2">
      <c r="A548" s="173">
        <v>85</v>
      </c>
      <c r="B548" s="174" t="s">
        <v>701</v>
      </c>
      <c r="C548" s="184" t="s">
        <v>702</v>
      </c>
      <c r="D548" s="175" t="s">
        <v>397</v>
      </c>
      <c r="E548" s="176">
        <v>2.56</v>
      </c>
      <c r="F548" s="177"/>
      <c r="G548" s="178">
        <f>ROUND(E548*F548,2)</f>
        <v>0</v>
      </c>
      <c r="H548" s="177"/>
      <c r="I548" s="178">
        <f>ROUND(E548*H548,2)</f>
        <v>0</v>
      </c>
      <c r="J548" s="177"/>
      <c r="K548" s="178">
        <f>ROUND(E548*J548,2)</f>
        <v>0</v>
      </c>
      <c r="L548" s="178">
        <v>21</v>
      </c>
      <c r="M548" s="178">
        <f>G548*(1+L548/100)</f>
        <v>0</v>
      </c>
      <c r="N548" s="176">
        <v>0</v>
      </c>
      <c r="O548" s="176">
        <f>ROUND(E548*N548,2)</f>
        <v>0</v>
      </c>
      <c r="P548" s="176">
        <v>6.8000000000000005E-2</v>
      </c>
      <c r="Q548" s="176">
        <f>ROUND(E548*P548,2)</f>
        <v>0.17</v>
      </c>
      <c r="R548" s="178" t="s">
        <v>608</v>
      </c>
      <c r="S548" s="178" t="s">
        <v>323</v>
      </c>
      <c r="T548" s="179" t="s">
        <v>399</v>
      </c>
      <c r="U548" s="158">
        <v>0.48</v>
      </c>
      <c r="V548" s="158">
        <f>ROUND(E548*U548,2)</f>
        <v>1.23</v>
      </c>
      <c r="W548" s="158"/>
      <c r="X548" s="158" t="s">
        <v>387</v>
      </c>
      <c r="Y548" s="147"/>
      <c r="Z548" s="147"/>
      <c r="AA548" s="147"/>
      <c r="AB548" s="147"/>
      <c r="AC548" s="147"/>
      <c r="AD548" s="147"/>
      <c r="AE548" s="147"/>
      <c r="AF548" s="147"/>
      <c r="AG548" s="147" t="s">
        <v>388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260" t="s">
        <v>703</v>
      </c>
      <c r="D549" s="261"/>
      <c r="E549" s="261"/>
      <c r="F549" s="261"/>
      <c r="G549" s="261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47"/>
      <c r="Z549" s="147"/>
      <c r="AA549" s="147"/>
      <c r="AB549" s="147"/>
      <c r="AC549" s="147"/>
      <c r="AD549" s="147"/>
      <c r="AE549" s="147"/>
      <c r="AF549" s="147"/>
      <c r="AG549" s="147" t="s">
        <v>401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5" t="s">
        <v>2088</v>
      </c>
      <c r="D550" s="160"/>
      <c r="E550" s="161"/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382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5" t="s">
        <v>2124</v>
      </c>
      <c r="D551" s="160"/>
      <c r="E551" s="161">
        <v>2.56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382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245"/>
      <c r="D552" s="246"/>
      <c r="E552" s="246"/>
      <c r="F552" s="246"/>
      <c r="G552" s="246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7"/>
      <c r="Z552" s="147"/>
      <c r="AA552" s="147"/>
      <c r="AB552" s="147"/>
      <c r="AC552" s="147"/>
      <c r="AD552" s="147"/>
      <c r="AE552" s="147"/>
      <c r="AF552" s="147"/>
      <c r="AG552" s="147" t="s">
        <v>329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73">
        <v>86</v>
      </c>
      <c r="B553" s="174" t="s">
        <v>704</v>
      </c>
      <c r="C553" s="184" t="s">
        <v>705</v>
      </c>
      <c r="D553" s="175" t="s">
        <v>397</v>
      </c>
      <c r="E553" s="176">
        <v>57.112499999999997</v>
      </c>
      <c r="F553" s="177"/>
      <c r="G553" s="178">
        <f>ROUND(E553*F553,2)</f>
        <v>0</v>
      </c>
      <c r="H553" s="177"/>
      <c r="I553" s="178">
        <f>ROUND(E553*H553,2)</f>
        <v>0</v>
      </c>
      <c r="J553" s="177"/>
      <c r="K553" s="178">
        <f>ROUND(E553*J553,2)</f>
        <v>0</v>
      </c>
      <c r="L553" s="178">
        <v>21</v>
      </c>
      <c r="M553" s="178">
        <f>G553*(1+L553/100)</f>
        <v>0</v>
      </c>
      <c r="N553" s="176">
        <v>0</v>
      </c>
      <c r="O553" s="176">
        <f>ROUND(E553*N553,2)</f>
        <v>0</v>
      </c>
      <c r="P553" s="176">
        <v>5.0000000000000001E-3</v>
      </c>
      <c r="Q553" s="176">
        <f>ROUND(E553*P553,2)</f>
        <v>0.28999999999999998</v>
      </c>
      <c r="R553" s="178" t="s">
        <v>706</v>
      </c>
      <c r="S553" s="178" t="s">
        <v>323</v>
      </c>
      <c r="T553" s="179" t="s">
        <v>399</v>
      </c>
      <c r="U553" s="158">
        <v>0.51</v>
      </c>
      <c r="V553" s="158">
        <f>ROUND(E553*U553,2)</f>
        <v>29.13</v>
      </c>
      <c r="W553" s="158"/>
      <c r="X553" s="158" t="s">
        <v>387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388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5" t="s">
        <v>2088</v>
      </c>
      <c r="D554" s="160"/>
      <c r="E554" s="161"/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382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5" t="s">
        <v>707</v>
      </c>
      <c r="D555" s="160"/>
      <c r="E555" s="161"/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382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/>
      <c r="B556" s="155"/>
      <c r="C556" s="185" t="s">
        <v>2162</v>
      </c>
      <c r="D556" s="160"/>
      <c r="E556" s="161">
        <v>57.112499999999997</v>
      </c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7"/>
      <c r="Z556" s="147"/>
      <c r="AA556" s="147"/>
      <c r="AB556" s="147"/>
      <c r="AC556" s="147"/>
      <c r="AD556" s="147"/>
      <c r="AE556" s="147"/>
      <c r="AF556" s="147"/>
      <c r="AG556" s="147" t="s">
        <v>382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245"/>
      <c r="D557" s="246"/>
      <c r="E557" s="246"/>
      <c r="F557" s="246"/>
      <c r="G557" s="246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7"/>
      <c r="Z557" s="147"/>
      <c r="AA557" s="147"/>
      <c r="AB557" s="147"/>
      <c r="AC557" s="147"/>
      <c r="AD557" s="147"/>
      <c r="AE557" s="147"/>
      <c r="AF557" s="147"/>
      <c r="AG557" s="147" t="s">
        <v>329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73">
        <v>87</v>
      </c>
      <c r="B558" s="174" t="s">
        <v>709</v>
      </c>
      <c r="C558" s="184" t="s">
        <v>710</v>
      </c>
      <c r="D558" s="175" t="s">
        <v>397</v>
      </c>
      <c r="E558" s="176">
        <v>57.112499999999997</v>
      </c>
      <c r="F558" s="177"/>
      <c r="G558" s="178">
        <f>ROUND(E558*F558,2)</f>
        <v>0</v>
      </c>
      <c r="H558" s="177"/>
      <c r="I558" s="178">
        <f>ROUND(E558*H558,2)</f>
        <v>0</v>
      </c>
      <c r="J558" s="177"/>
      <c r="K558" s="178">
        <f>ROUND(E558*J558,2)</f>
        <v>0</v>
      </c>
      <c r="L558" s="178">
        <v>21</v>
      </c>
      <c r="M558" s="178">
        <f>G558*(1+L558/100)</f>
        <v>0</v>
      </c>
      <c r="N558" s="176">
        <v>0</v>
      </c>
      <c r="O558" s="176">
        <f>ROUND(E558*N558,2)</f>
        <v>0</v>
      </c>
      <c r="P558" s="176">
        <v>2E-3</v>
      </c>
      <c r="Q558" s="176">
        <f>ROUND(E558*P558,2)</f>
        <v>0.11</v>
      </c>
      <c r="R558" s="178" t="s">
        <v>706</v>
      </c>
      <c r="S558" s="178" t="s">
        <v>323</v>
      </c>
      <c r="T558" s="179" t="s">
        <v>399</v>
      </c>
      <c r="U558" s="158">
        <v>0.1</v>
      </c>
      <c r="V558" s="158">
        <f>ROUND(E558*U558,2)</f>
        <v>5.71</v>
      </c>
      <c r="W558" s="158"/>
      <c r="X558" s="158" t="s">
        <v>387</v>
      </c>
      <c r="Y558" s="147"/>
      <c r="Z558" s="147"/>
      <c r="AA558" s="147"/>
      <c r="AB558" s="147"/>
      <c r="AC558" s="147"/>
      <c r="AD558" s="147"/>
      <c r="AE558" s="147"/>
      <c r="AF558" s="147"/>
      <c r="AG558" s="147" t="s">
        <v>388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85" t="s">
        <v>2088</v>
      </c>
      <c r="D559" s="160"/>
      <c r="E559" s="161"/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382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185" t="s">
        <v>707</v>
      </c>
      <c r="D560" s="160"/>
      <c r="E560" s="161"/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47"/>
      <c r="Z560" s="147"/>
      <c r="AA560" s="147"/>
      <c r="AB560" s="147"/>
      <c r="AC560" s="147"/>
      <c r="AD560" s="147"/>
      <c r="AE560" s="147"/>
      <c r="AF560" s="147"/>
      <c r="AG560" s="147" t="s">
        <v>382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85" t="s">
        <v>2162</v>
      </c>
      <c r="D561" s="160"/>
      <c r="E561" s="161">
        <v>57.112499999999997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47"/>
      <c r="Z561" s="147"/>
      <c r="AA561" s="147"/>
      <c r="AB561" s="147"/>
      <c r="AC561" s="147"/>
      <c r="AD561" s="147"/>
      <c r="AE561" s="147"/>
      <c r="AF561" s="147"/>
      <c r="AG561" s="147" t="s">
        <v>382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245"/>
      <c r="D562" s="246"/>
      <c r="E562" s="246"/>
      <c r="F562" s="246"/>
      <c r="G562" s="246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329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ht="22.5" outlineLevel="1" x14ac:dyDescent="0.2">
      <c r="A563" s="173">
        <v>88</v>
      </c>
      <c r="B563" s="174" t="s">
        <v>711</v>
      </c>
      <c r="C563" s="184" t="s">
        <v>712</v>
      </c>
      <c r="D563" s="175" t="s">
        <v>397</v>
      </c>
      <c r="E563" s="176">
        <v>57.112499999999997</v>
      </c>
      <c r="F563" s="177"/>
      <c r="G563" s="178">
        <f>ROUND(E563*F563,2)</f>
        <v>0</v>
      </c>
      <c r="H563" s="177"/>
      <c r="I563" s="178">
        <f>ROUND(E563*H563,2)</f>
        <v>0</v>
      </c>
      <c r="J563" s="177"/>
      <c r="K563" s="178">
        <f>ROUND(E563*J563,2)</f>
        <v>0</v>
      </c>
      <c r="L563" s="178">
        <v>21</v>
      </c>
      <c r="M563" s="178">
        <f>G563*(1+L563/100)</f>
        <v>0</v>
      </c>
      <c r="N563" s="176">
        <v>0</v>
      </c>
      <c r="O563" s="176">
        <f>ROUND(E563*N563,2)</f>
        <v>0</v>
      </c>
      <c r="P563" s="176">
        <v>1E-3</v>
      </c>
      <c r="Q563" s="176">
        <f>ROUND(E563*P563,2)</f>
        <v>0.06</v>
      </c>
      <c r="R563" s="178" t="s">
        <v>713</v>
      </c>
      <c r="S563" s="178" t="s">
        <v>323</v>
      </c>
      <c r="T563" s="179" t="s">
        <v>399</v>
      </c>
      <c r="U563" s="158">
        <v>0.26</v>
      </c>
      <c r="V563" s="158">
        <f>ROUND(E563*U563,2)</f>
        <v>14.85</v>
      </c>
      <c r="W563" s="158"/>
      <c r="X563" s="158" t="s">
        <v>387</v>
      </c>
      <c r="Y563" s="147"/>
      <c r="Z563" s="147"/>
      <c r="AA563" s="147"/>
      <c r="AB563" s="147"/>
      <c r="AC563" s="147"/>
      <c r="AD563" s="147"/>
      <c r="AE563" s="147"/>
      <c r="AF563" s="147"/>
      <c r="AG563" s="147" t="s">
        <v>501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85" t="s">
        <v>470</v>
      </c>
      <c r="D564" s="160"/>
      <c r="E564" s="161"/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7"/>
      <c r="Z564" s="147"/>
      <c r="AA564" s="147"/>
      <c r="AB564" s="147"/>
      <c r="AC564" s="147"/>
      <c r="AD564" s="147"/>
      <c r="AE564" s="147"/>
      <c r="AF564" s="147"/>
      <c r="AG564" s="147" t="s">
        <v>382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85" t="s">
        <v>2163</v>
      </c>
      <c r="D565" s="160"/>
      <c r="E565" s="161"/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47"/>
      <c r="Z565" s="147"/>
      <c r="AA565" s="147"/>
      <c r="AB565" s="147"/>
      <c r="AC565" s="147"/>
      <c r="AD565" s="147"/>
      <c r="AE565" s="147"/>
      <c r="AF565" s="147"/>
      <c r="AG565" s="147" t="s">
        <v>382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85" t="s">
        <v>2162</v>
      </c>
      <c r="D566" s="160"/>
      <c r="E566" s="161">
        <v>57.112499999999997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382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245"/>
      <c r="D567" s="246"/>
      <c r="E567" s="246"/>
      <c r="F567" s="246"/>
      <c r="G567" s="246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329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ht="22.5" outlineLevel="1" x14ac:dyDescent="0.2">
      <c r="A568" s="173">
        <v>89</v>
      </c>
      <c r="B568" s="174" t="s">
        <v>716</v>
      </c>
      <c r="C568" s="184" t="s">
        <v>717</v>
      </c>
      <c r="D568" s="175" t="s">
        <v>397</v>
      </c>
      <c r="E568" s="176">
        <v>50.82</v>
      </c>
      <c r="F568" s="177"/>
      <c r="G568" s="178">
        <f>ROUND(E568*F568,2)</f>
        <v>0</v>
      </c>
      <c r="H568" s="177"/>
      <c r="I568" s="178">
        <f>ROUND(E568*H568,2)</f>
        <v>0</v>
      </c>
      <c r="J568" s="177"/>
      <c r="K568" s="178">
        <f>ROUND(E568*J568,2)</f>
        <v>0</v>
      </c>
      <c r="L568" s="178">
        <v>21</v>
      </c>
      <c r="M568" s="178">
        <f>G568*(1+L568/100)</f>
        <v>0</v>
      </c>
      <c r="N568" s="176">
        <v>0</v>
      </c>
      <c r="O568" s="176">
        <f>ROUND(E568*N568,2)</f>
        <v>0</v>
      </c>
      <c r="P568" s="176">
        <v>1E-3</v>
      </c>
      <c r="Q568" s="176">
        <f>ROUND(E568*P568,2)</f>
        <v>0.05</v>
      </c>
      <c r="R568" s="178" t="s">
        <v>713</v>
      </c>
      <c r="S568" s="178" t="s">
        <v>323</v>
      </c>
      <c r="T568" s="179" t="s">
        <v>399</v>
      </c>
      <c r="U568" s="158">
        <v>0.27</v>
      </c>
      <c r="V568" s="158">
        <f>ROUND(E568*U568,2)</f>
        <v>13.72</v>
      </c>
      <c r="W568" s="158"/>
      <c r="X568" s="158" t="s">
        <v>387</v>
      </c>
      <c r="Y568" s="147"/>
      <c r="Z568" s="147"/>
      <c r="AA568" s="147"/>
      <c r="AB568" s="147"/>
      <c r="AC568" s="147"/>
      <c r="AD568" s="147"/>
      <c r="AE568" s="147"/>
      <c r="AF568" s="147"/>
      <c r="AG568" s="147" t="s">
        <v>388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85" t="s">
        <v>470</v>
      </c>
      <c r="D569" s="160"/>
      <c r="E569" s="161"/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7"/>
      <c r="Z569" s="147"/>
      <c r="AA569" s="147"/>
      <c r="AB569" s="147"/>
      <c r="AC569" s="147"/>
      <c r="AD569" s="147"/>
      <c r="AE569" s="147"/>
      <c r="AF569" s="147"/>
      <c r="AG569" s="147" t="s">
        <v>382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5" t="s">
        <v>2163</v>
      </c>
      <c r="D570" s="160"/>
      <c r="E570" s="161"/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7"/>
      <c r="Z570" s="147"/>
      <c r="AA570" s="147"/>
      <c r="AB570" s="147"/>
      <c r="AC570" s="147"/>
      <c r="AD570" s="147"/>
      <c r="AE570" s="147"/>
      <c r="AF570" s="147"/>
      <c r="AG570" s="147" t="s">
        <v>382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5" t="s">
        <v>2164</v>
      </c>
      <c r="D571" s="160"/>
      <c r="E571" s="161">
        <v>10.9725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382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5" t="s">
        <v>2164</v>
      </c>
      <c r="D572" s="160"/>
      <c r="E572" s="161">
        <v>10.9725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382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5" t="s">
        <v>2165</v>
      </c>
      <c r="D573" s="160"/>
      <c r="E573" s="161">
        <v>13.86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382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185" t="s">
        <v>2166</v>
      </c>
      <c r="D574" s="160"/>
      <c r="E574" s="161">
        <v>15.015000000000001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7"/>
      <c r="Z574" s="147"/>
      <c r="AA574" s="147"/>
      <c r="AB574" s="147"/>
      <c r="AC574" s="147"/>
      <c r="AD574" s="147"/>
      <c r="AE574" s="147"/>
      <c r="AF574" s="147"/>
      <c r="AG574" s="147" t="s">
        <v>382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245"/>
      <c r="D575" s="246"/>
      <c r="E575" s="246"/>
      <c r="F575" s="246"/>
      <c r="G575" s="246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329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73">
        <v>90</v>
      </c>
      <c r="B576" s="174" t="s">
        <v>730</v>
      </c>
      <c r="C576" s="184" t="s">
        <v>731</v>
      </c>
      <c r="D576" s="175" t="s">
        <v>397</v>
      </c>
      <c r="E576" s="176">
        <v>40.22</v>
      </c>
      <c r="F576" s="177"/>
      <c r="G576" s="178">
        <f>ROUND(E576*F576,2)</f>
        <v>0</v>
      </c>
      <c r="H576" s="177"/>
      <c r="I576" s="178">
        <f>ROUND(E576*H576,2)</f>
        <v>0</v>
      </c>
      <c r="J576" s="177"/>
      <c r="K576" s="178">
        <f>ROUND(E576*J576,2)</f>
        <v>0</v>
      </c>
      <c r="L576" s="178">
        <v>21</v>
      </c>
      <c r="M576" s="178">
        <f>G576*(1+L576/100)</f>
        <v>0</v>
      </c>
      <c r="N576" s="176">
        <v>6.7000000000000002E-4</v>
      </c>
      <c r="O576" s="176">
        <f>ROUND(E576*N576,2)</f>
        <v>0.03</v>
      </c>
      <c r="P576" s="176">
        <v>0.15</v>
      </c>
      <c r="Q576" s="176">
        <f>ROUND(E576*P576,2)</f>
        <v>6.03</v>
      </c>
      <c r="R576" s="178"/>
      <c r="S576" s="178" t="s">
        <v>344</v>
      </c>
      <c r="T576" s="179" t="s">
        <v>324</v>
      </c>
      <c r="U576" s="158">
        <v>0.36</v>
      </c>
      <c r="V576" s="158">
        <f>ROUND(E576*U576,2)</f>
        <v>14.48</v>
      </c>
      <c r="W576" s="158"/>
      <c r="X576" s="158" t="s">
        <v>387</v>
      </c>
      <c r="Y576" s="147"/>
      <c r="Z576" s="147"/>
      <c r="AA576" s="147"/>
      <c r="AB576" s="147"/>
      <c r="AC576" s="147"/>
      <c r="AD576" s="147"/>
      <c r="AE576" s="147"/>
      <c r="AF576" s="147"/>
      <c r="AG576" s="147" t="s">
        <v>388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85" t="s">
        <v>728</v>
      </c>
      <c r="D577" s="160"/>
      <c r="E577" s="161"/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382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5" t="s">
        <v>2088</v>
      </c>
      <c r="D578" s="160"/>
      <c r="E578" s="161"/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7"/>
      <c r="Z578" s="147"/>
      <c r="AA578" s="147"/>
      <c r="AB578" s="147"/>
      <c r="AC578" s="147"/>
      <c r="AD578" s="147"/>
      <c r="AE578" s="147"/>
      <c r="AF578" s="147"/>
      <c r="AG578" s="147" t="s">
        <v>382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5" t="s">
        <v>2167</v>
      </c>
      <c r="D579" s="160"/>
      <c r="E579" s="161">
        <v>45.22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382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85" t="s">
        <v>2168</v>
      </c>
      <c r="D580" s="160"/>
      <c r="E580" s="161">
        <v>-5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47"/>
      <c r="Z580" s="147"/>
      <c r="AA580" s="147"/>
      <c r="AB580" s="147"/>
      <c r="AC580" s="147"/>
      <c r="AD580" s="147"/>
      <c r="AE580" s="147"/>
      <c r="AF580" s="147"/>
      <c r="AG580" s="147" t="s">
        <v>382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245"/>
      <c r="D581" s="246"/>
      <c r="E581" s="246"/>
      <c r="F581" s="246"/>
      <c r="G581" s="246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329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73">
        <v>91</v>
      </c>
      <c r="B582" s="174" t="s">
        <v>740</v>
      </c>
      <c r="C582" s="184" t="s">
        <v>741</v>
      </c>
      <c r="D582" s="175" t="s">
        <v>449</v>
      </c>
      <c r="E582" s="176">
        <v>9.6925000000000008</v>
      </c>
      <c r="F582" s="177"/>
      <c r="G582" s="178">
        <f>ROUND(E582*F582,2)</f>
        <v>0</v>
      </c>
      <c r="H582" s="177"/>
      <c r="I582" s="178">
        <f>ROUND(E582*H582,2)</f>
        <v>0</v>
      </c>
      <c r="J582" s="177"/>
      <c r="K582" s="178">
        <f>ROUND(E582*J582,2)</f>
        <v>0</v>
      </c>
      <c r="L582" s="178">
        <v>21</v>
      </c>
      <c r="M582" s="178">
        <f>G582*(1+L582/100)</f>
        <v>0</v>
      </c>
      <c r="N582" s="176">
        <v>0</v>
      </c>
      <c r="O582" s="176">
        <f>ROUND(E582*N582,2)</f>
        <v>0</v>
      </c>
      <c r="P582" s="176">
        <v>0</v>
      </c>
      <c r="Q582" s="176">
        <f>ROUND(E582*P582,2)</f>
        <v>0</v>
      </c>
      <c r="R582" s="178"/>
      <c r="S582" s="178" t="s">
        <v>344</v>
      </c>
      <c r="T582" s="179" t="s">
        <v>324</v>
      </c>
      <c r="U582" s="158">
        <v>0</v>
      </c>
      <c r="V582" s="158">
        <f>ROUND(E582*U582,2)</f>
        <v>0</v>
      </c>
      <c r="W582" s="158"/>
      <c r="X582" s="158" t="s">
        <v>387</v>
      </c>
      <c r="Y582" s="147"/>
      <c r="Z582" s="147"/>
      <c r="AA582" s="147"/>
      <c r="AB582" s="147"/>
      <c r="AC582" s="147"/>
      <c r="AD582" s="147"/>
      <c r="AE582" s="147"/>
      <c r="AF582" s="147"/>
      <c r="AG582" s="147" t="s">
        <v>388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185" t="s">
        <v>2088</v>
      </c>
      <c r="D583" s="160"/>
      <c r="E583" s="161"/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47"/>
      <c r="Z583" s="147"/>
      <c r="AA583" s="147"/>
      <c r="AB583" s="147"/>
      <c r="AC583" s="147"/>
      <c r="AD583" s="147"/>
      <c r="AE583" s="147"/>
      <c r="AF583" s="147"/>
      <c r="AG583" s="147" t="s">
        <v>382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5" t="s">
        <v>742</v>
      </c>
      <c r="D584" s="160"/>
      <c r="E584" s="161"/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47"/>
      <c r="Z584" s="147"/>
      <c r="AA584" s="147"/>
      <c r="AB584" s="147"/>
      <c r="AC584" s="147"/>
      <c r="AD584" s="147"/>
      <c r="AE584" s="147"/>
      <c r="AF584" s="147"/>
      <c r="AG584" s="147" t="s">
        <v>382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185" t="s">
        <v>2169</v>
      </c>
      <c r="D585" s="160"/>
      <c r="E585" s="161">
        <v>7.06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382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5" t="s">
        <v>2170</v>
      </c>
      <c r="D586" s="160"/>
      <c r="E586" s="161"/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47"/>
      <c r="Z586" s="147"/>
      <c r="AA586" s="147"/>
      <c r="AB586" s="147"/>
      <c r="AC586" s="147"/>
      <c r="AD586" s="147"/>
      <c r="AE586" s="147"/>
      <c r="AF586" s="147"/>
      <c r="AG586" s="147" t="s">
        <v>382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5" t="s">
        <v>2171</v>
      </c>
      <c r="D587" s="160"/>
      <c r="E587" s="161">
        <v>2.6324999999999998</v>
      </c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382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245"/>
      <c r="D588" s="246"/>
      <c r="E588" s="246"/>
      <c r="F588" s="246"/>
      <c r="G588" s="246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47"/>
      <c r="Z588" s="147"/>
      <c r="AA588" s="147"/>
      <c r="AB588" s="147"/>
      <c r="AC588" s="147"/>
      <c r="AD588" s="147"/>
      <c r="AE588" s="147"/>
      <c r="AF588" s="147"/>
      <c r="AG588" s="147" t="s">
        <v>329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73">
        <v>92</v>
      </c>
      <c r="B589" s="174" t="s">
        <v>2172</v>
      </c>
      <c r="C589" s="184" t="s">
        <v>2173</v>
      </c>
      <c r="D589" s="175" t="s">
        <v>577</v>
      </c>
      <c r="E589" s="176">
        <v>2</v>
      </c>
      <c r="F589" s="177"/>
      <c r="G589" s="178">
        <f>ROUND(E589*F589,2)</f>
        <v>0</v>
      </c>
      <c r="H589" s="177"/>
      <c r="I589" s="178">
        <f>ROUND(E589*H589,2)</f>
        <v>0</v>
      </c>
      <c r="J589" s="177"/>
      <c r="K589" s="178">
        <f>ROUND(E589*J589,2)</f>
        <v>0</v>
      </c>
      <c r="L589" s="178">
        <v>21</v>
      </c>
      <c r="M589" s="178">
        <f>G589*(1+L589/100)</f>
        <v>0</v>
      </c>
      <c r="N589" s="176">
        <v>0</v>
      </c>
      <c r="O589" s="176">
        <f>ROUND(E589*N589,2)</f>
        <v>0</v>
      </c>
      <c r="P589" s="176">
        <v>0</v>
      </c>
      <c r="Q589" s="176">
        <f>ROUND(E589*P589,2)</f>
        <v>0</v>
      </c>
      <c r="R589" s="178"/>
      <c r="S589" s="178" t="s">
        <v>344</v>
      </c>
      <c r="T589" s="179" t="s">
        <v>324</v>
      </c>
      <c r="U589" s="158">
        <v>0</v>
      </c>
      <c r="V589" s="158">
        <f>ROUND(E589*U589,2)</f>
        <v>0</v>
      </c>
      <c r="W589" s="158"/>
      <c r="X589" s="158" t="s">
        <v>387</v>
      </c>
      <c r="Y589" s="147"/>
      <c r="Z589" s="147"/>
      <c r="AA589" s="147"/>
      <c r="AB589" s="147"/>
      <c r="AC589" s="147"/>
      <c r="AD589" s="147"/>
      <c r="AE589" s="147"/>
      <c r="AF589" s="147"/>
      <c r="AG589" s="147" t="s">
        <v>388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85" t="s">
        <v>2088</v>
      </c>
      <c r="D590" s="160"/>
      <c r="E590" s="161"/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7"/>
      <c r="Z590" s="147"/>
      <c r="AA590" s="147"/>
      <c r="AB590" s="147"/>
      <c r="AC590" s="147"/>
      <c r="AD590" s="147"/>
      <c r="AE590" s="147"/>
      <c r="AF590" s="147"/>
      <c r="AG590" s="147" t="s">
        <v>382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185" t="s">
        <v>232</v>
      </c>
      <c r="D591" s="160"/>
      <c r="E591" s="161">
        <v>2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382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245"/>
      <c r="D592" s="246"/>
      <c r="E592" s="246"/>
      <c r="F592" s="246"/>
      <c r="G592" s="246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47"/>
      <c r="Z592" s="147"/>
      <c r="AA592" s="147"/>
      <c r="AB592" s="147"/>
      <c r="AC592" s="147"/>
      <c r="AD592" s="147"/>
      <c r="AE592" s="147"/>
      <c r="AF592" s="147"/>
      <c r="AG592" s="147" t="s">
        <v>329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73">
        <v>93</v>
      </c>
      <c r="B593" s="174" t="s">
        <v>754</v>
      </c>
      <c r="C593" s="184" t="s">
        <v>755</v>
      </c>
      <c r="D593" s="175" t="s">
        <v>397</v>
      </c>
      <c r="E593" s="176">
        <v>130</v>
      </c>
      <c r="F593" s="177"/>
      <c r="G593" s="178">
        <f>ROUND(E593*F593,2)</f>
        <v>0</v>
      </c>
      <c r="H593" s="177"/>
      <c r="I593" s="178">
        <f>ROUND(E593*H593,2)</f>
        <v>0</v>
      </c>
      <c r="J593" s="177"/>
      <c r="K593" s="178">
        <f>ROUND(E593*J593,2)</f>
        <v>0</v>
      </c>
      <c r="L593" s="178">
        <v>21</v>
      </c>
      <c r="M593" s="178">
        <f>G593*(1+L593/100)</f>
        <v>0</v>
      </c>
      <c r="N593" s="176">
        <v>0</v>
      </c>
      <c r="O593" s="176">
        <f>ROUND(E593*N593,2)</f>
        <v>0</v>
      </c>
      <c r="P593" s="176">
        <v>0</v>
      </c>
      <c r="Q593" s="176">
        <f>ROUND(E593*P593,2)</f>
        <v>0</v>
      </c>
      <c r="R593" s="178"/>
      <c r="S593" s="178" t="s">
        <v>344</v>
      </c>
      <c r="T593" s="179" t="s">
        <v>324</v>
      </c>
      <c r="U593" s="158">
        <v>0.17</v>
      </c>
      <c r="V593" s="158">
        <f>ROUND(E593*U593,2)</f>
        <v>22.1</v>
      </c>
      <c r="W593" s="158"/>
      <c r="X593" s="158" t="s">
        <v>387</v>
      </c>
      <c r="Y593" s="147"/>
      <c r="Z593" s="147"/>
      <c r="AA593" s="147"/>
      <c r="AB593" s="147"/>
      <c r="AC593" s="147"/>
      <c r="AD593" s="147"/>
      <c r="AE593" s="147"/>
      <c r="AF593" s="147"/>
      <c r="AG593" s="147" t="s">
        <v>388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185" t="s">
        <v>516</v>
      </c>
      <c r="D594" s="160"/>
      <c r="E594" s="161"/>
      <c r="F594" s="158"/>
      <c r="G594" s="158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7"/>
      <c r="Z594" s="147"/>
      <c r="AA594" s="147"/>
      <c r="AB594" s="147"/>
      <c r="AC594" s="147"/>
      <c r="AD594" s="147"/>
      <c r="AE594" s="147"/>
      <c r="AF594" s="147"/>
      <c r="AG594" s="147" t="s">
        <v>382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54"/>
      <c r="B595" s="155"/>
      <c r="C595" s="185" t="s">
        <v>541</v>
      </c>
      <c r="D595" s="160"/>
      <c r="E595" s="161"/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47"/>
      <c r="Z595" s="147"/>
      <c r="AA595" s="147"/>
      <c r="AB595" s="147"/>
      <c r="AC595" s="147"/>
      <c r="AD595" s="147"/>
      <c r="AE595" s="147"/>
      <c r="AF595" s="147"/>
      <c r="AG595" s="147" t="s">
        <v>382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5" t="s">
        <v>2135</v>
      </c>
      <c r="D596" s="160"/>
      <c r="E596" s="161">
        <v>118.8</v>
      </c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7"/>
      <c r="Z596" s="147"/>
      <c r="AA596" s="147"/>
      <c r="AB596" s="147"/>
      <c r="AC596" s="147"/>
      <c r="AD596" s="147"/>
      <c r="AE596" s="147"/>
      <c r="AF596" s="147"/>
      <c r="AG596" s="147" t="s">
        <v>382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85" t="s">
        <v>543</v>
      </c>
      <c r="D597" s="160"/>
      <c r="E597" s="161"/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47"/>
      <c r="Z597" s="147"/>
      <c r="AA597" s="147"/>
      <c r="AB597" s="147"/>
      <c r="AC597" s="147"/>
      <c r="AD597" s="147"/>
      <c r="AE597" s="147"/>
      <c r="AF597" s="147"/>
      <c r="AG597" s="147" t="s">
        <v>382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85" t="s">
        <v>2136</v>
      </c>
      <c r="D598" s="160"/>
      <c r="E598" s="161">
        <v>11.2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47"/>
      <c r="Z598" s="147"/>
      <c r="AA598" s="147"/>
      <c r="AB598" s="147"/>
      <c r="AC598" s="147"/>
      <c r="AD598" s="147"/>
      <c r="AE598" s="147"/>
      <c r="AF598" s="147"/>
      <c r="AG598" s="147" t="s">
        <v>382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54"/>
      <c r="B599" s="155"/>
      <c r="C599" s="245"/>
      <c r="D599" s="246"/>
      <c r="E599" s="246"/>
      <c r="F599" s="246"/>
      <c r="G599" s="246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47"/>
      <c r="Z599" s="147"/>
      <c r="AA599" s="147"/>
      <c r="AB599" s="147"/>
      <c r="AC599" s="147"/>
      <c r="AD599" s="147"/>
      <c r="AE599" s="147"/>
      <c r="AF599" s="147"/>
      <c r="AG599" s="147" t="s">
        <v>329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73">
        <v>94</v>
      </c>
      <c r="B600" s="174" t="s">
        <v>756</v>
      </c>
      <c r="C600" s="184" t="s">
        <v>757</v>
      </c>
      <c r="D600" s="175" t="s">
        <v>397</v>
      </c>
      <c r="E600" s="176">
        <v>25.745000000000001</v>
      </c>
      <c r="F600" s="177"/>
      <c r="G600" s="178">
        <f>ROUND(E600*F600,2)</f>
        <v>0</v>
      </c>
      <c r="H600" s="177"/>
      <c r="I600" s="178">
        <f>ROUND(E600*H600,2)</f>
        <v>0</v>
      </c>
      <c r="J600" s="177"/>
      <c r="K600" s="178">
        <f>ROUND(E600*J600,2)</f>
        <v>0</v>
      </c>
      <c r="L600" s="178">
        <v>21</v>
      </c>
      <c r="M600" s="178">
        <f>G600*(1+L600/100)</f>
        <v>0</v>
      </c>
      <c r="N600" s="176">
        <v>0</v>
      </c>
      <c r="O600" s="176">
        <f>ROUND(E600*N600,2)</f>
        <v>0</v>
      </c>
      <c r="P600" s="176">
        <v>5.5E-2</v>
      </c>
      <c r="Q600" s="176">
        <f>ROUND(E600*P600,2)</f>
        <v>1.42</v>
      </c>
      <c r="R600" s="178"/>
      <c r="S600" s="178" t="s">
        <v>344</v>
      </c>
      <c r="T600" s="179" t="s">
        <v>324</v>
      </c>
      <c r="U600" s="158">
        <v>0.51</v>
      </c>
      <c r="V600" s="158">
        <f>ROUND(E600*U600,2)</f>
        <v>13.13</v>
      </c>
      <c r="W600" s="158"/>
      <c r="X600" s="158" t="s">
        <v>387</v>
      </c>
      <c r="Y600" s="147"/>
      <c r="Z600" s="147"/>
      <c r="AA600" s="147"/>
      <c r="AB600" s="147"/>
      <c r="AC600" s="147"/>
      <c r="AD600" s="147"/>
      <c r="AE600" s="147"/>
      <c r="AF600" s="147"/>
      <c r="AG600" s="147" t="s">
        <v>388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85" t="s">
        <v>2088</v>
      </c>
      <c r="D601" s="160"/>
      <c r="E601" s="161"/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47"/>
      <c r="Z601" s="147"/>
      <c r="AA601" s="147"/>
      <c r="AB601" s="147"/>
      <c r="AC601" s="147"/>
      <c r="AD601" s="147"/>
      <c r="AE601" s="147"/>
      <c r="AF601" s="147"/>
      <c r="AG601" s="147" t="s">
        <v>382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5" t="s">
        <v>1850</v>
      </c>
      <c r="D602" s="160"/>
      <c r="E602" s="161"/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7"/>
      <c r="Z602" s="147"/>
      <c r="AA602" s="147"/>
      <c r="AB602" s="147"/>
      <c r="AC602" s="147"/>
      <c r="AD602" s="147"/>
      <c r="AE602" s="147"/>
      <c r="AF602" s="147"/>
      <c r="AG602" s="147" t="s">
        <v>382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5" t="s">
        <v>2174</v>
      </c>
      <c r="D603" s="160"/>
      <c r="E603" s="161">
        <v>25.745000000000001</v>
      </c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47"/>
      <c r="Z603" s="147"/>
      <c r="AA603" s="147"/>
      <c r="AB603" s="147"/>
      <c r="AC603" s="147"/>
      <c r="AD603" s="147"/>
      <c r="AE603" s="147"/>
      <c r="AF603" s="147"/>
      <c r="AG603" s="147" t="s">
        <v>382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245"/>
      <c r="D604" s="246"/>
      <c r="E604" s="246"/>
      <c r="F604" s="246"/>
      <c r="G604" s="246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7"/>
      <c r="Z604" s="147"/>
      <c r="AA604" s="147"/>
      <c r="AB604" s="147"/>
      <c r="AC604" s="147"/>
      <c r="AD604" s="147"/>
      <c r="AE604" s="147"/>
      <c r="AF604" s="147"/>
      <c r="AG604" s="147" t="s">
        <v>329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73">
        <v>95</v>
      </c>
      <c r="B605" s="174" t="s">
        <v>765</v>
      </c>
      <c r="C605" s="184" t="s">
        <v>766</v>
      </c>
      <c r="D605" s="175" t="s">
        <v>338</v>
      </c>
      <c r="E605" s="176">
        <v>20</v>
      </c>
      <c r="F605" s="177"/>
      <c r="G605" s="178">
        <f>ROUND(E605*F605,2)</f>
        <v>0</v>
      </c>
      <c r="H605" s="177"/>
      <c r="I605" s="178">
        <f>ROUND(E605*H605,2)</f>
        <v>0</v>
      </c>
      <c r="J605" s="177"/>
      <c r="K605" s="178">
        <f>ROUND(E605*J605,2)</f>
        <v>0</v>
      </c>
      <c r="L605" s="178">
        <v>21</v>
      </c>
      <c r="M605" s="178">
        <f>G605*(1+L605/100)</f>
        <v>0</v>
      </c>
      <c r="N605" s="176">
        <v>0</v>
      </c>
      <c r="O605" s="176">
        <f>ROUND(E605*N605,2)</f>
        <v>0</v>
      </c>
      <c r="P605" s="176">
        <v>0</v>
      </c>
      <c r="Q605" s="176">
        <f>ROUND(E605*P605,2)</f>
        <v>0</v>
      </c>
      <c r="R605" s="178"/>
      <c r="S605" s="178" t="s">
        <v>344</v>
      </c>
      <c r="T605" s="179" t="s">
        <v>324</v>
      </c>
      <c r="U605" s="158">
        <v>0</v>
      </c>
      <c r="V605" s="158">
        <f>ROUND(E605*U605,2)</f>
        <v>0</v>
      </c>
      <c r="W605" s="158"/>
      <c r="X605" s="158" t="s">
        <v>387</v>
      </c>
      <c r="Y605" s="147"/>
      <c r="Z605" s="147"/>
      <c r="AA605" s="147"/>
      <c r="AB605" s="147"/>
      <c r="AC605" s="147"/>
      <c r="AD605" s="147"/>
      <c r="AE605" s="147"/>
      <c r="AF605" s="147"/>
      <c r="AG605" s="147" t="s">
        <v>388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249"/>
      <c r="D606" s="250"/>
      <c r="E606" s="250"/>
      <c r="F606" s="250"/>
      <c r="G606" s="250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7"/>
      <c r="Z606" s="147"/>
      <c r="AA606" s="147"/>
      <c r="AB606" s="147"/>
      <c r="AC606" s="147"/>
      <c r="AD606" s="147"/>
      <c r="AE606" s="147"/>
      <c r="AF606" s="147"/>
      <c r="AG606" s="147" t="s">
        <v>329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x14ac:dyDescent="0.2">
      <c r="A607" s="163" t="s">
        <v>318</v>
      </c>
      <c r="B607" s="164" t="s">
        <v>161</v>
      </c>
      <c r="C607" s="183" t="s">
        <v>162</v>
      </c>
      <c r="D607" s="165"/>
      <c r="E607" s="166"/>
      <c r="F607" s="167"/>
      <c r="G607" s="167">
        <f>SUMIF(AG608:AG614,"&lt;&gt;NOR",G608:G614)</f>
        <v>0</v>
      </c>
      <c r="H607" s="167"/>
      <c r="I607" s="167">
        <f>SUM(I608:I614)</f>
        <v>0</v>
      </c>
      <c r="J607" s="167"/>
      <c r="K607" s="167">
        <f>SUM(K608:K614)</f>
        <v>0</v>
      </c>
      <c r="L607" s="167"/>
      <c r="M607" s="167">
        <f>SUM(M608:M614)</f>
        <v>0</v>
      </c>
      <c r="N607" s="166"/>
      <c r="O607" s="166">
        <f>SUM(O608:O614)</f>
        <v>0</v>
      </c>
      <c r="P607" s="166"/>
      <c r="Q607" s="166">
        <f>SUM(Q608:Q614)</f>
        <v>0</v>
      </c>
      <c r="R607" s="167"/>
      <c r="S607" s="167"/>
      <c r="T607" s="168"/>
      <c r="U607" s="162"/>
      <c r="V607" s="162">
        <f>SUM(V608:V614)</f>
        <v>111.2</v>
      </c>
      <c r="W607" s="162"/>
      <c r="X607" s="162"/>
      <c r="AG607" t="s">
        <v>319</v>
      </c>
    </row>
    <row r="608" spans="1:60" ht="22.5" outlineLevel="1" x14ac:dyDescent="0.2">
      <c r="A608" s="173">
        <v>96</v>
      </c>
      <c r="B608" s="174" t="s">
        <v>767</v>
      </c>
      <c r="C608" s="184" t="s">
        <v>768</v>
      </c>
      <c r="D608" s="175" t="s">
        <v>527</v>
      </c>
      <c r="E608" s="176">
        <v>58.771700000000003</v>
      </c>
      <c r="F608" s="177"/>
      <c r="G608" s="178">
        <f>ROUND(E608*F608,2)</f>
        <v>0</v>
      </c>
      <c r="H608" s="177"/>
      <c r="I608" s="178">
        <f>ROUND(E608*H608,2)</f>
        <v>0</v>
      </c>
      <c r="J608" s="177"/>
      <c r="K608" s="178">
        <f>ROUND(E608*J608,2)</f>
        <v>0</v>
      </c>
      <c r="L608" s="178">
        <v>21</v>
      </c>
      <c r="M608" s="178">
        <f>G608*(1+L608/100)</f>
        <v>0</v>
      </c>
      <c r="N608" s="176">
        <v>0</v>
      </c>
      <c r="O608" s="176">
        <f>ROUND(E608*N608,2)</f>
        <v>0</v>
      </c>
      <c r="P608" s="176">
        <v>0</v>
      </c>
      <c r="Q608" s="176">
        <f>ROUND(E608*P608,2)</f>
        <v>0</v>
      </c>
      <c r="R608" s="178" t="s">
        <v>467</v>
      </c>
      <c r="S608" s="178" t="s">
        <v>323</v>
      </c>
      <c r="T608" s="179" t="s">
        <v>399</v>
      </c>
      <c r="U608" s="158">
        <v>1.8919999999999999</v>
      </c>
      <c r="V608" s="158">
        <f>ROUND(E608*U608,2)</f>
        <v>111.2</v>
      </c>
      <c r="W608" s="158"/>
      <c r="X608" s="158" t="s">
        <v>769</v>
      </c>
      <c r="Y608" s="147"/>
      <c r="Z608" s="147"/>
      <c r="AA608" s="147"/>
      <c r="AB608" s="147"/>
      <c r="AC608" s="147"/>
      <c r="AD608" s="147"/>
      <c r="AE608" s="147"/>
      <c r="AF608" s="147"/>
      <c r="AG608" s="147" t="s">
        <v>770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260" t="s">
        <v>771</v>
      </c>
      <c r="D609" s="261"/>
      <c r="E609" s="261"/>
      <c r="F609" s="261"/>
      <c r="G609" s="261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47"/>
      <c r="Z609" s="147"/>
      <c r="AA609" s="147"/>
      <c r="AB609" s="147"/>
      <c r="AC609" s="147"/>
      <c r="AD609" s="147"/>
      <c r="AE609" s="147"/>
      <c r="AF609" s="147"/>
      <c r="AG609" s="147" t="s">
        <v>401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85" t="s">
        <v>772</v>
      </c>
      <c r="D610" s="160"/>
      <c r="E610" s="161"/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47"/>
      <c r="Z610" s="147"/>
      <c r="AA610" s="147"/>
      <c r="AB610" s="147"/>
      <c r="AC610" s="147"/>
      <c r="AD610" s="147"/>
      <c r="AE610" s="147"/>
      <c r="AF610" s="147"/>
      <c r="AG610" s="147" t="s">
        <v>382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ht="22.5" outlineLevel="1" x14ac:dyDescent="0.2">
      <c r="A611" s="154"/>
      <c r="B611" s="155"/>
      <c r="C611" s="185" t="s">
        <v>2175</v>
      </c>
      <c r="D611" s="160"/>
      <c r="E611" s="161"/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47"/>
      <c r="Z611" s="147"/>
      <c r="AA611" s="147"/>
      <c r="AB611" s="147"/>
      <c r="AC611" s="147"/>
      <c r="AD611" s="147"/>
      <c r="AE611" s="147"/>
      <c r="AF611" s="147"/>
      <c r="AG611" s="147" t="s">
        <v>382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185" t="s">
        <v>2176</v>
      </c>
      <c r="D612" s="160"/>
      <c r="E612" s="161"/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7"/>
      <c r="Z612" s="147"/>
      <c r="AA612" s="147"/>
      <c r="AB612" s="147"/>
      <c r="AC612" s="147"/>
      <c r="AD612" s="147"/>
      <c r="AE612" s="147"/>
      <c r="AF612" s="147"/>
      <c r="AG612" s="147" t="s">
        <v>382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185" t="s">
        <v>2177</v>
      </c>
      <c r="D613" s="160"/>
      <c r="E613" s="161">
        <v>58.771700000000003</v>
      </c>
      <c r="F613" s="158"/>
      <c r="G613" s="158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47"/>
      <c r="Z613" s="147"/>
      <c r="AA613" s="147"/>
      <c r="AB613" s="147"/>
      <c r="AC613" s="147"/>
      <c r="AD613" s="147"/>
      <c r="AE613" s="147"/>
      <c r="AF613" s="147"/>
      <c r="AG613" s="147" t="s">
        <v>382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245"/>
      <c r="D614" s="246"/>
      <c r="E614" s="246"/>
      <c r="F614" s="246"/>
      <c r="G614" s="246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47"/>
      <c r="Z614" s="147"/>
      <c r="AA614" s="147"/>
      <c r="AB614" s="147"/>
      <c r="AC614" s="147"/>
      <c r="AD614" s="147"/>
      <c r="AE614" s="147"/>
      <c r="AF614" s="147"/>
      <c r="AG614" s="147" t="s">
        <v>329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x14ac:dyDescent="0.2">
      <c r="A615" s="163" t="s">
        <v>318</v>
      </c>
      <c r="B615" s="164" t="s">
        <v>163</v>
      </c>
      <c r="C615" s="183" t="s">
        <v>164</v>
      </c>
      <c r="D615" s="165"/>
      <c r="E615" s="166"/>
      <c r="F615" s="167"/>
      <c r="G615" s="167">
        <f>SUMIF(AG616:AG621,"&lt;&gt;NOR",G616:G621)</f>
        <v>0</v>
      </c>
      <c r="H615" s="167"/>
      <c r="I615" s="167">
        <f>SUM(I616:I621)</f>
        <v>0</v>
      </c>
      <c r="J615" s="167"/>
      <c r="K615" s="167">
        <f>SUM(K616:K621)</f>
        <v>0</v>
      </c>
      <c r="L615" s="167"/>
      <c r="M615" s="167">
        <f>SUM(M616:M621)</f>
        <v>0</v>
      </c>
      <c r="N615" s="166"/>
      <c r="O615" s="166">
        <f>SUM(O616:O621)</f>
        <v>0</v>
      </c>
      <c r="P615" s="166"/>
      <c r="Q615" s="166">
        <f>SUM(Q616:Q621)</f>
        <v>0</v>
      </c>
      <c r="R615" s="167"/>
      <c r="S615" s="167"/>
      <c r="T615" s="168"/>
      <c r="U615" s="162"/>
      <c r="V615" s="162">
        <f>SUM(V616:V621)</f>
        <v>0</v>
      </c>
      <c r="W615" s="162"/>
      <c r="X615" s="162"/>
      <c r="AG615" t="s">
        <v>319</v>
      </c>
    </row>
    <row r="616" spans="1:60" outlineLevel="1" x14ac:dyDescent="0.2">
      <c r="A616" s="173">
        <v>97</v>
      </c>
      <c r="B616" s="174" t="s">
        <v>776</v>
      </c>
      <c r="C616" s="184" t="s">
        <v>777</v>
      </c>
      <c r="D616" s="175" t="s">
        <v>577</v>
      </c>
      <c r="E616" s="176">
        <v>2</v>
      </c>
      <c r="F616" s="177"/>
      <c r="G616" s="178">
        <f>ROUND(E616*F616,2)</f>
        <v>0</v>
      </c>
      <c r="H616" s="177"/>
      <c r="I616" s="178">
        <f>ROUND(E616*H616,2)</f>
        <v>0</v>
      </c>
      <c r="J616" s="177"/>
      <c r="K616" s="178">
        <f>ROUND(E616*J616,2)</f>
        <v>0</v>
      </c>
      <c r="L616" s="178">
        <v>21</v>
      </c>
      <c r="M616" s="178">
        <f>G616*(1+L616/100)</f>
        <v>0</v>
      </c>
      <c r="N616" s="176">
        <v>0</v>
      </c>
      <c r="O616" s="176">
        <f>ROUND(E616*N616,2)</f>
        <v>0</v>
      </c>
      <c r="P616" s="176">
        <v>0</v>
      </c>
      <c r="Q616" s="176">
        <f>ROUND(E616*P616,2)</f>
        <v>0</v>
      </c>
      <c r="R616" s="178"/>
      <c r="S616" s="178" t="s">
        <v>344</v>
      </c>
      <c r="T616" s="179" t="s">
        <v>324</v>
      </c>
      <c r="U616" s="158">
        <v>0</v>
      </c>
      <c r="V616" s="158">
        <f>ROUND(E616*U616,2)</f>
        <v>0</v>
      </c>
      <c r="W616" s="158"/>
      <c r="X616" s="158" t="s">
        <v>387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388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249"/>
      <c r="D617" s="250"/>
      <c r="E617" s="250"/>
      <c r="F617" s="250"/>
      <c r="G617" s="250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7"/>
      <c r="Z617" s="147"/>
      <c r="AA617" s="147"/>
      <c r="AB617" s="147"/>
      <c r="AC617" s="147"/>
      <c r="AD617" s="147"/>
      <c r="AE617" s="147"/>
      <c r="AF617" s="147"/>
      <c r="AG617" s="147" t="s">
        <v>329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73">
        <v>98</v>
      </c>
      <c r="B618" s="174" t="s">
        <v>778</v>
      </c>
      <c r="C618" s="184" t="s">
        <v>779</v>
      </c>
      <c r="D618" s="175" t="s">
        <v>577</v>
      </c>
      <c r="E618" s="176">
        <v>20</v>
      </c>
      <c r="F618" s="177"/>
      <c r="G618" s="178">
        <f>ROUND(E618*F618,2)</f>
        <v>0</v>
      </c>
      <c r="H618" s="177"/>
      <c r="I618" s="178">
        <f>ROUND(E618*H618,2)</f>
        <v>0</v>
      </c>
      <c r="J618" s="177"/>
      <c r="K618" s="178">
        <f>ROUND(E618*J618,2)</f>
        <v>0</v>
      </c>
      <c r="L618" s="178">
        <v>21</v>
      </c>
      <c r="M618" s="178">
        <f>G618*(1+L618/100)</f>
        <v>0</v>
      </c>
      <c r="N618" s="176">
        <v>0</v>
      </c>
      <c r="O618" s="176">
        <f>ROUND(E618*N618,2)</f>
        <v>0</v>
      </c>
      <c r="P618" s="176">
        <v>0</v>
      </c>
      <c r="Q618" s="176">
        <f>ROUND(E618*P618,2)</f>
        <v>0</v>
      </c>
      <c r="R618" s="178"/>
      <c r="S618" s="178" t="s">
        <v>344</v>
      </c>
      <c r="T618" s="179" t="s">
        <v>324</v>
      </c>
      <c r="U618" s="158">
        <v>0</v>
      </c>
      <c r="V618" s="158">
        <f>ROUND(E618*U618,2)</f>
        <v>0</v>
      </c>
      <c r="W618" s="158"/>
      <c r="X618" s="158" t="s">
        <v>387</v>
      </c>
      <c r="Y618" s="147"/>
      <c r="Z618" s="147"/>
      <c r="AA618" s="147"/>
      <c r="AB618" s="147"/>
      <c r="AC618" s="147"/>
      <c r="AD618" s="147"/>
      <c r="AE618" s="147"/>
      <c r="AF618" s="147"/>
      <c r="AG618" s="147" t="s">
        <v>388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249"/>
      <c r="D619" s="250"/>
      <c r="E619" s="250"/>
      <c r="F619" s="250"/>
      <c r="G619" s="250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47"/>
      <c r="Z619" s="147"/>
      <c r="AA619" s="147"/>
      <c r="AB619" s="147"/>
      <c r="AC619" s="147"/>
      <c r="AD619" s="147"/>
      <c r="AE619" s="147"/>
      <c r="AF619" s="147"/>
      <c r="AG619" s="147" t="s">
        <v>329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73">
        <v>99</v>
      </c>
      <c r="B620" s="174" t="s">
        <v>780</v>
      </c>
      <c r="C620" s="184" t="s">
        <v>781</v>
      </c>
      <c r="D620" s="175" t="s">
        <v>322</v>
      </c>
      <c r="E620" s="176">
        <v>1</v>
      </c>
      <c r="F620" s="177"/>
      <c r="G620" s="178">
        <f>ROUND(E620*F620,2)</f>
        <v>0</v>
      </c>
      <c r="H620" s="177"/>
      <c r="I620" s="178">
        <f>ROUND(E620*H620,2)</f>
        <v>0</v>
      </c>
      <c r="J620" s="177"/>
      <c r="K620" s="178">
        <f>ROUND(E620*J620,2)</f>
        <v>0</v>
      </c>
      <c r="L620" s="178">
        <v>21</v>
      </c>
      <c r="M620" s="178">
        <f>G620*(1+L620/100)</f>
        <v>0</v>
      </c>
      <c r="N620" s="176">
        <v>0</v>
      </c>
      <c r="O620" s="176">
        <f>ROUND(E620*N620,2)</f>
        <v>0</v>
      </c>
      <c r="P620" s="176">
        <v>0</v>
      </c>
      <c r="Q620" s="176">
        <f>ROUND(E620*P620,2)</f>
        <v>0</v>
      </c>
      <c r="R620" s="178"/>
      <c r="S620" s="178" t="s">
        <v>344</v>
      </c>
      <c r="T620" s="179" t="s">
        <v>324</v>
      </c>
      <c r="U620" s="158">
        <v>0</v>
      </c>
      <c r="V620" s="158">
        <f>ROUND(E620*U620,2)</f>
        <v>0</v>
      </c>
      <c r="W620" s="158"/>
      <c r="X620" s="158" t="s">
        <v>387</v>
      </c>
      <c r="Y620" s="147"/>
      <c r="Z620" s="147"/>
      <c r="AA620" s="147"/>
      <c r="AB620" s="147"/>
      <c r="AC620" s="147"/>
      <c r="AD620" s="147"/>
      <c r="AE620" s="147"/>
      <c r="AF620" s="147"/>
      <c r="AG620" s="147" t="s">
        <v>388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249"/>
      <c r="D621" s="250"/>
      <c r="E621" s="250"/>
      <c r="F621" s="250"/>
      <c r="G621" s="250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47"/>
      <c r="Z621" s="147"/>
      <c r="AA621" s="147"/>
      <c r="AB621" s="147"/>
      <c r="AC621" s="147"/>
      <c r="AD621" s="147"/>
      <c r="AE621" s="147"/>
      <c r="AF621" s="147"/>
      <c r="AG621" s="147" t="s">
        <v>329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x14ac:dyDescent="0.2">
      <c r="A622" s="163" t="s">
        <v>318</v>
      </c>
      <c r="B622" s="164" t="s">
        <v>171</v>
      </c>
      <c r="C622" s="183" t="s">
        <v>172</v>
      </c>
      <c r="D622" s="165"/>
      <c r="E622" s="166"/>
      <c r="F622" s="167"/>
      <c r="G622" s="167">
        <f>SUMIF(AG623:AG636,"&lt;&gt;NOR",G623:G636)</f>
        <v>0</v>
      </c>
      <c r="H622" s="167"/>
      <c r="I622" s="167">
        <f>SUM(I623:I636)</f>
        <v>0</v>
      </c>
      <c r="J622" s="167"/>
      <c r="K622" s="167">
        <f>SUM(K623:K636)</f>
        <v>0</v>
      </c>
      <c r="L622" s="167"/>
      <c r="M622" s="167">
        <f>SUM(M623:M636)</f>
        <v>0</v>
      </c>
      <c r="N622" s="166"/>
      <c r="O622" s="166">
        <f>SUM(O623:O636)</f>
        <v>7.0000000000000007E-2</v>
      </c>
      <c r="P622" s="166"/>
      <c r="Q622" s="166">
        <f>SUM(Q623:Q636)</f>
        <v>0</v>
      </c>
      <c r="R622" s="167"/>
      <c r="S622" s="167"/>
      <c r="T622" s="168"/>
      <c r="U622" s="162"/>
      <c r="V622" s="162">
        <f>SUM(V623:V636)</f>
        <v>7.92</v>
      </c>
      <c r="W622" s="162"/>
      <c r="X622" s="162"/>
      <c r="AG622" t="s">
        <v>319</v>
      </c>
    </row>
    <row r="623" spans="1:60" outlineLevel="1" x14ac:dyDescent="0.2">
      <c r="A623" s="173">
        <v>100</v>
      </c>
      <c r="B623" s="174" t="s">
        <v>782</v>
      </c>
      <c r="C623" s="184" t="s">
        <v>783</v>
      </c>
      <c r="D623" s="175" t="s">
        <v>397</v>
      </c>
      <c r="E623" s="176">
        <v>20.3005</v>
      </c>
      <c r="F623" s="177"/>
      <c r="G623" s="178">
        <f>ROUND(E623*F623,2)</f>
        <v>0</v>
      </c>
      <c r="H623" s="177"/>
      <c r="I623" s="178">
        <f>ROUND(E623*H623,2)</f>
        <v>0</v>
      </c>
      <c r="J623" s="177"/>
      <c r="K623" s="178">
        <f>ROUND(E623*J623,2)</f>
        <v>0</v>
      </c>
      <c r="L623" s="178">
        <v>21</v>
      </c>
      <c r="M623" s="178">
        <f>G623*(1+L623/100)</f>
        <v>0</v>
      </c>
      <c r="N623" s="176">
        <v>3.6800000000000001E-3</v>
      </c>
      <c r="O623" s="176">
        <f>ROUND(E623*N623,2)</f>
        <v>7.0000000000000007E-2</v>
      </c>
      <c r="P623" s="176">
        <v>0</v>
      </c>
      <c r="Q623" s="176">
        <f>ROUND(E623*P623,2)</f>
        <v>0</v>
      </c>
      <c r="R623" s="178"/>
      <c r="S623" s="178" t="s">
        <v>344</v>
      </c>
      <c r="T623" s="179" t="s">
        <v>324</v>
      </c>
      <c r="U623" s="158">
        <v>0.39</v>
      </c>
      <c r="V623" s="158">
        <f>ROUND(E623*U623,2)</f>
        <v>7.92</v>
      </c>
      <c r="W623" s="158"/>
      <c r="X623" s="158" t="s">
        <v>387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388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251" t="s">
        <v>784</v>
      </c>
      <c r="D624" s="252"/>
      <c r="E624" s="252"/>
      <c r="F624" s="252"/>
      <c r="G624" s="252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47"/>
      <c r="Z624" s="147"/>
      <c r="AA624" s="147"/>
      <c r="AB624" s="147"/>
      <c r="AC624" s="147"/>
      <c r="AD624" s="147"/>
      <c r="AE624" s="147"/>
      <c r="AF624" s="147"/>
      <c r="AG624" s="147" t="s">
        <v>328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5" t="s">
        <v>785</v>
      </c>
      <c r="D625" s="160"/>
      <c r="E625" s="161"/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47"/>
      <c r="Z625" s="147"/>
      <c r="AA625" s="147"/>
      <c r="AB625" s="147"/>
      <c r="AC625" s="147"/>
      <c r="AD625" s="147"/>
      <c r="AE625" s="147"/>
      <c r="AF625" s="147"/>
      <c r="AG625" s="147" t="s">
        <v>382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54"/>
      <c r="B626" s="155"/>
      <c r="C626" s="185" t="s">
        <v>786</v>
      </c>
      <c r="D626" s="160"/>
      <c r="E626" s="161"/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47"/>
      <c r="Z626" s="147"/>
      <c r="AA626" s="147"/>
      <c r="AB626" s="147"/>
      <c r="AC626" s="147"/>
      <c r="AD626" s="147"/>
      <c r="AE626" s="147"/>
      <c r="AF626" s="147"/>
      <c r="AG626" s="147" t="s">
        <v>382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185" t="s">
        <v>2178</v>
      </c>
      <c r="D627" s="160"/>
      <c r="E627" s="161">
        <v>9.7004999999999999</v>
      </c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47"/>
      <c r="Z627" s="147"/>
      <c r="AA627" s="147"/>
      <c r="AB627" s="147"/>
      <c r="AC627" s="147"/>
      <c r="AD627" s="147"/>
      <c r="AE627" s="147"/>
      <c r="AF627" s="147"/>
      <c r="AG627" s="147" t="s">
        <v>382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85" t="s">
        <v>516</v>
      </c>
      <c r="D628" s="160"/>
      <c r="E628" s="161"/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47"/>
      <c r="Z628" s="147"/>
      <c r="AA628" s="147"/>
      <c r="AB628" s="147"/>
      <c r="AC628" s="147"/>
      <c r="AD628" s="147"/>
      <c r="AE628" s="147"/>
      <c r="AF628" s="147"/>
      <c r="AG628" s="147" t="s">
        <v>382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5" t="s">
        <v>535</v>
      </c>
      <c r="D629" s="160"/>
      <c r="E629" s="161"/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47"/>
      <c r="Z629" s="147"/>
      <c r="AA629" s="147"/>
      <c r="AB629" s="147"/>
      <c r="AC629" s="147"/>
      <c r="AD629" s="147"/>
      <c r="AE629" s="147"/>
      <c r="AF629" s="147"/>
      <c r="AG629" s="147" t="s">
        <v>382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85" t="s">
        <v>2133</v>
      </c>
      <c r="D630" s="160"/>
      <c r="E630" s="161">
        <v>6.8</v>
      </c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47"/>
      <c r="Z630" s="147"/>
      <c r="AA630" s="147"/>
      <c r="AB630" s="147"/>
      <c r="AC630" s="147"/>
      <c r="AD630" s="147"/>
      <c r="AE630" s="147"/>
      <c r="AF630" s="147"/>
      <c r="AG630" s="147" t="s">
        <v>382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5" t="s">
        <v>517</v>
      </c>
      <c r="D631" s="160"/>
      <c r="E631" s="161"/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47"/>
      <c r="Z631" s="147"/>
      <c r="AA631" s="147"/>
      <c r="AB631" s="147"/>
      <c r="AC631" s="147"/>
      <c r="AD631" s="147"/>
      <c r="AE631" s="147"/>
      <c r="AF631" s="147"/>
      <c r="AG631" s="147" t="s">
        <v>382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185" t="s">
        <v>2153</v>
      </c>
      <c r="D632" s="160"/>
      <c r="E632" s="161">
        <v>3.8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47"/>
      <c r="Z632" s="147"/>
      <c r="AA632" s="147"/>
      <c r="AB632" s="147"/>
      <c r="AC632" s="147"/>
      <c r="AD632" s="147"/>
      <c r="AE632" s="147"/>
      <c r="AF632" s="147"/>
      <c r="AG632" s="147" t="s">
        <v>382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245"/>
      <c r="D633" s="246"/>
      <c r="E633" s="246"/>
      <c r="F633" s="246"/>
      <c r="G633" s="246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47"/>
      <c r="Z633" s="147"/>
      <c r="AA633" s="147"/>
      <c r="AB633" s="147"/>
      <c r="AC633" s="147"/>
      <c r="AD633" s="147"/>
      <c r="AE633" s="147"/>
      <c r="AF633" s="147"/>
      <c r="AG633" s="147" t="s">
        <v>329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>
        <v>101</v>
      </c>
      <c r="B634" s="155" t="s">
        <v>789</v>
      </c>
      <c r="C634" s="189" t="s">
        <v>790</v>
      </c>
      <c r="D634" s="156" t="s">
        <v>0</v>
      </c>
      <c r="E634" s="181"/>
      <c r="F634" s="159"/>
      <c r="G634" s="158">
        <f>ROUND(E634*F634,2)</f>
        <v>0</v>
      </c>
      <c r="H634" s="159"/>
      <c r="I634" s="158">
        <f>ROUND(E634*H634,2)</f>
        <v>0</v>
      </c>
      <c r="J634" s="159"/>
      <c r="K634" s="158">
        <f>ROUND(E634*J634,2)</f>
        <v>0</v>
      </c>
      <c r="L634" s="158">
        <v>21</v>
      </c>
      <c r="M634" s="158">
        <f>G634*(1+L634/100)</f>
        <v>0</v>
      </c>
      <c r="N634" s="157">
        <v>0</v>
      </c>
      <c r="O634" s="157">
        <f>ROUND(E634*N634,2)</f>
        <v>0</v>
      </c>
      <c r="P634" s="157">
        <v>0</v>
      </c>
      <c r="Q634" s="157">
        <f>ROUND(E634*P634,2)</f>
        <v>0</v>
      </c>
      <c r="R634" s="158" t="s">
        <v>791</v>
      </c>
      <c r="S634" s="158" t="s">
        <v>323</v>
      </c>
      <c r="T634" s="158" t="s">
        <v>399</v>
      </c>
      <c r="U634" s="158">
        <v>0</v>
      </c>
      <c r="V634" s="158">
        <f>ROUND(E634*U634,2)</f>
        <v>0</v>
      </c>
      <c r="W634" s="158"/>
      <c r="X634" s="158" t="s">
        <v>769</v>
      </c>
      <c r="Y634" s="147"/>
      <c r="Z634" s="147"/>
      <c r="AA634" s="147"/>
      <c r="AB634" s="147"/>
      <c r="AC634" s="147"/>
      <c r="AD634" s="147"/>
      <c r="AE634" s="147"/>
      <c r="AF634" s="147"/>
      <c r="AG634" s="147" t="s">
        <v>770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262" t="s">
        <v>792</v>
      </c>
      <c r="D635" s="263"/>
      <c r="E635" s="263"/>
      <c r="F635" s="263"/>
      <c r="G635" s="263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47"/>
      <c r="Z635" s="147"/>
      <c r="AA635" s="147"/>
      <c r="AB635" s="147"/>
      <c r="AC635" s="147"/>
      <c r="AD635" s="147"/>
      <c r="AE635" s="147"/>
      <c r="AF635" s="147"/>
      <c r="AG635" s="147" t="s">
        <v>401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245"/>
      <c r="D636" s="246"/>
      <c r="E636" s="246"/>
      <c r="F636" s="246"/>
      <c r="G636" s="246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47"/>
      <c r="Z636" s="147"/>
      <c r="AA636" s="147"/>
      <c r="AB636" s="147"/>
      <c r="AC636" s="147"/>
      <c r="AD636" s="147"/>
      <c r="AE636" s="147"/>
      <c r="AF636" s="147"/>
      <c r="AG636" s="147" t="s">
        <v>329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x14ac:dyDescent="0.2">
      <c r="A637" s="163" t="s">
        <v>318</v>
      </c>
      <c r="B637" s="164" t="s">
        <v>175</v>
      </c>
      <c r="C637" s="183" t="s">
        <v>176</v>
      </c>
      <c r="D637" s="165"/>
      <c r="E637" s="166"/>
      <c r="F637" s="167"/>
      <c r="G637" s="167">
        <f>SUMIF(AG638:AG683,"&lt;&gt;NOR",G638:G683)</f>
        <v>0</v>
      </c>
      <c r="H637" s="167"/>
      <c r="I637" s="167">
        <f>SUM(I638:I683)</f>
        <v>0</v>
      </c>
      <c r="J637" s="167"/>
      <c r="K637" s="167">
        <f>SUM(K638:K683)</f>
        <v>0</v>
      </c>
      <c r="L637" s="167"/>
      <c r="M637" s="167">
        <f>SUM(M638:M683)</f>
        <v>0</v>
      </c>
      <c r="N637" s="166"/>
      <c r="O637" s="166">
        <f>SUM(O638:O683)</f>
        <v>0.09</v>
      </c>
      <c r="P637" s="166"/>
      <c r="Q637" s="166">
        <f>SUM(Q638:Q683)</f>
        <v>0</v>
      </c>
      <c r="R637" s="167"/>
      <c r="S637" s="167"/>
      <c r="T637" s="168"/>
      <c r="U637" s="162"/>
      <c r="V637" s="162">
        <f>SUM(V638:V683)</f>
        <v>4.0999999999999996</v>
      </c>
      <c r="W637" s="162"/>
      <c r="X637" s="162"/>
      <c r="AG637" t="s">
        <v>319</v>
      </c>
    </row>
    <row r="638" spans="1:60" outlineLevel="1" x14ac:dyDescent="0.2">
      <c r="A638" s="173">
        <v>102</v>
      </c>
      <c r="B638" s="174" t="s">
        <v>802</v>
      </c>
      <c r="C638" s="184" t="s">
        <v>803</v>
      </c>
      <c r="D638" s="175" t="s">
        <v>397</v>
      </c>
      <c r="E638" s="176">
        <v>19.100000000000001</v>
      </c>
      <c r="F638" s="177"/>
      <c r="G638" s="178">
        <f>ROUND(E638*F638,2)</f>
        <v>0</v>
      </c>
      <c r="H638" s="177"/>
      <c r="I638" s="178">
        <f>ROUND(E638*H638,2)</f>
        <v>0</v>
      </c>
      <c r="J638" s="177"/>
      <c r="K638" s="178">
        <f>ROUND(E638*J638,2)</f>
        <v>0</v>
      </c>
      <c r="L638" s="178">
        <v>21</v>
      </c>
      <c r="M638" s="178">
        <f>G638*(1+L638/100)</f>
        <v>0</v>
      </c>
      <c r="N638" s="176">
        <v>0</v>
      </c>
      <c r="O638" s="176">
        <f>ROUND(E638*N638,2)</f>
        <v>0</v>
      </c>
      <c r="P638" s="176">
        <v>0</v>
      </c>
      <c r="Q638" s="176">
        <f>ROUND(E638*P638,2)</f>
        <v>0</v>
      </c>
      <c r="R638" s="178" t="s">
        <v>804</v>
      </c>
      <c r="S638" s="178" t="s">
        <v>323</v>
      </c>
      <c r="T638" s="179" t="s">
        <v>399</v>
      </c>
      <c r="U638" s="158">
        <v>0.08</v>
      </c>
      <c r="V638" s="158">
        <f>ROUND(E638*U638,2)</f>
        <v>1.53</v>
      </c>
      <c r="W638" s="158"/>
      <c r="X638" s="158" t="s">
        <v>387</v>
      </c>
      <c r="Y638" s="147"/>
      <c r="Z638" s="147"/>
      <c r="AA638" s="147"/>
      <c r="AB638" s="147"/>
      <c r="AC638" s="147"/>
      <c r="AD638" s="147"/>
      <c r="AE638" s="147"/>
      <c r="AF638" s="147"/>
      <c r="AG638" s="147" t="s">
        <v>388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5" t="s">
        <v>516</v>
      </c>
      <c r="D639" s="160"/>
      <c r="E639" s="161"/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47"/>
      <c r="Z639" s="147"/>
      <c r="AA639" s="147"/>
      <c r="AB639" s="147"/>
      <c r="AC639" s="147"/>
      <c r="AD639" s="147"/>
      <c r="AE639" s="147"/>
      <c r="AF639" s="147"/>
      <c r="AG639" s="147" t="s">
        <v>382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5" t="s">
        <v>533</v>
      </c>
      <c r="D640" s="160"/>
      <c r="E640" s="161"/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47"/>
      <c r="Z640" s="147"/>
      <c r="AA640" s="147"/>
      <c r="AB640" s="147"/>
      <c r="AC640" s="147"/>
      <c r="AD640" s="147"/>
      <c r="AE640" s="147"/>
      <c r="AF640" s="147"/>
      <c r="AG640" s="147" t="s">
        <v>382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5" t="s">
        <v>2132</v>
      </c>
      <c r="D641" s="160"/>
      <c r="E641" s="161">
        <v>4.4000000000000004</v>
      </c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47"/>
      <c r="Z641" s="147"/>
      <c r="AA641" s="147"/>
      <c r="AB641" s="147"/>
      <c r="AC641" s="147"/>
      <c r="AD641" s="147"/>
      <c r="AE641" s="147"/>
      <c r="AF641" s="147"/>
      <c r="AG641" s="147" t="s">
        <v>382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5" t="s">
        <v>535</v>
      </c>
      <c r="D642" s="160"/>
      <c r="E642" s="161"/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47"/>
      <c r="Z642" s="147"/>
      <c r="AA642" s="147"/>
      <c r="AB642" s="147"/>
      <c r="AC642" s="147"/>
      <c r="AD642" s="147"/>
      <c r="AE642" s="147"/>
      <c r="AF642" s="147"/>
      <c r="AG642" s="147" t="s">
        <v>382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5" t="s">
        <v>2133</v>
      </c>
      <c r="D643" s="160"/>
      <c r="E643" s="161">
        <v>6.8</v>
      </c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47"/>
      <c r="Z643" s="147"/>
      <c r="AA643" s="147"/>
      <c r="AB643" s="147"/>
      <c r="AC643" s="147"/>
      <c r="AD643" s="147"/>
      <c r="AE643" s="147"/>
      <c r="AF643" s="147"/>
      <c r="AG643" s="147" t="s">
        <v>382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5" t="s">
        <v>517</v>
      </c>
      <c r="D644" s="160"/>
      <c r="E644" s="161"/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47"/>
      <c r="Z644" s="147"/>
      <c r="AA644" s="147"/>
      <c r="AB644" s="147"/>
      <c r="AC644" s="147"/>
      <c r="AD644" s="147"/>
      <c r="AE644" s="147"/>
      <c r="AF644" s="147"/>
      <c r="AG644" s="147" t="s">
        <v>382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5" t="s">
        <v>2153</v>
      </c>
      <c r="D645" s="160"/>
      <c r="E645" s="161">
        <v>3.8</v>
      </c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47"/>
      <c r="Z645" s="147"/>
      <c r="AA645" s="147"/>
      <c r="AB645" s="147"/>
      <c r="AC645" s="147"/>
      <c r="AD645" s="147"/>
      <c r="AE645" s="147"/>
      <c r="AF645" s="147"/>
      <c r="AG645" s="147" t="s">
        <v>382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5" t="s">
        <v>537</v>
      </c>
      <c r="D646" s="160"/>
      <c r="E646" s="161"/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47"/>
      <c r="Z646" s="147"/>
      <c r="AA646" s="147"/>
      <c r="AB646" s="147"/>
      <c r="AC646" s="147"/>
      <c r="AD646" s="147"/>
      <c r="AE646" s="147"/>
      <c r="AF646" s="147"/>
      <c r="AG646" s="147" t="s">
        <v>382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185" t="s">
        <v>2134</v>
      </c>
      <c r="D647" s="160"/>
      <c r="E647" s="161">
        <v>4.0999999999999996</v>
      </c>
      <c r="F647" s="158"/>
      <c r="G647" s="15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47"/>
      <c r="Z647" s="147"/>
      <c r="AA647" s="147"/>
      <c r="AB647" s="147"/>
      <c r="AC647" s="147"/>
      <c r="AD647" s="147"/>
      <c r="AE647" s="147"/>
      <c r="AF647" s="147"/>
      <c r="AG647" s="147" t="s">
        <v>382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245"/>
      <c r="D648" s="246"/>
      <c r="E648" s="246"/>
      <c r="F648" s="246"/>
      <c r="G648" s="246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47"/>
      <c r="Z648" s="147"/>
      <c r="AA648" s="147"/>
      <c r="AB648" s="147"/>
      <c r="AC648" s="147"/>
      <c r="AD648" s="147"/>
      <c r="AE648" s="147"/>
      <c r="AF648" s="147"/>
      <c r="AG648" s="147" t="s">
        <v>329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ht="22.5" outlineLevel="1" x14ac:dyDescent="0.2">
      <c r="A649" s="173">
        <v>103</v>
      </c>
      <c r="B649" s="174" t="s">
        <v>805</v>
      </c>
      <c r="C649" s="184" t="s">
        <v>806</v>
      </c>
      <c r="D649" s="175" t="s">
        <v>397</v>
      </c>
      <c r="E649" s="176">
        <v>19.100000000000001</v>
      </c>
      <c r="F649" s="177"/>
      <c r="G649" s="178">
        <f>ROUND(E649*F649,2)</f>
        <v>0</v>
      </c>
      <c r="H649" s="177"/>
      <c r="I649" s="178">
        <f>ROUND(E649*H649,2)</f>
        <v>0</v>
      </c>
      <c r="J649" s="177"/>
      <c r="K649" s="178">
        <f>ROUND(E649*J649,2)</f>
        <v>0</v>
      </c>
      <c r="L649" s="178">
        <v>21</v>
      </c>
      <c r="M649" s="178">
        <f>G649*(1+L649/100)</f>
        <v>0</v>
      </c>
      <c r="N649" s="176">
        <v>1.0000000000000001E-5</v>
      </c>
      <c r="O649" s="176">
        <f>ROUND(E649*N649,2)</f>
        <v>0</v>
      </c>
      <c r="P649" s="176">
        <v>0</v>
      </c>
      <c r="Q649" s="176">
        <f>ROUND(E649*P649,2)</f>
        <v>0</v>
      </c>
      <c r="R649" s="178" t="s">
        <v>804</v>
      </c>
      <c r="S649" s="178" t="s">
        <v>323</v>
      </c>
      <c r="T649" s="179" t="s">
        <v>399</v>
      </c>
      <c r="U649" s="158">
        <v>7.0000000000000007E-2</v>
      </c>
      <c r="V649" s="158">
        <f>ROUND(E649*U649,2)</f>
        <v>1.34</v>
      </c>
      <c r="W649" s="158"/>
      <c r="X649" s="158" t="s">
        <v>387</v>
      </c>
      <c r="Y649" s="147"/>
      <c r="Z649" s="147"/>
      <c r="AA649" s="147"/>
      <c r="AB649" s="147"/>
      <c r="AC649" s="147"/>
      <c r="AD649" s="147"/>
      <c r="AE649" s="147"/>
      <c r="AF649" s="147"/>
      <c r="AG649" s="147" t="s">
        <v>388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5" t="s">
        <v>516</v>
      </c>
      <c r="D650" s="160"/>
      <c r="E650" s="161"/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47"/>
      <c r="Z650" s="147"/>
      <c r="AA650" s="147"/>
      <c r="AB650" s="147"/>
      <c r="AC650" s="147"/>
      <c r="AD650" s="147"/>
      <c r="AE650" s="147"/>
      <c r="AF650" s="147"/>
      <c r="AG650" s="147" t="s">
        <v>382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5" t="s">
        <v>533</v>
      </c>
      <c r="D651" s="160"/>
      <c r="E651" s="161"/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47"/>
      <c r="Z651" s="147"/>
      <c r="AA651" s="147"/>
      <c r="AB651" s="147"/>
      <c r="AC651" s="147"/>
      <c r="AD651" s="147"/>
      <c r="AE651" s="147"/>
      <c r="AF651" s="147"/>
      <c r="AG651" s="147" t="s">
        <v>382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5" t="s">
        <v>2132</v>
      </c>
      <c r="D652" s="160"/>
      <c r="E652" s="161">
        <v>4.4000000000000004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47"/>
      <c r="Z652" s="147"/>
      <c r="AA652" s="147"/>
      <c r="AB652" s="147"/>
      <c r="AC652" s="147"/>
      <c r="AD652" s="147"/>
      <c r="AE652" s="147"/>
      <c r="AF652" s="147"/>
      <c r="AG652" s="147" t="s">
        <v>382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5" t="s">
        <v>535</v>
      </c>
      <c r="D653" s="160"/>
      <c r="E653" s="161"/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47"/>
      <c r="Z653" s="147"/>
      <c r="AA653" s="147"/>
      <c r="AB653" s="147"/>
      <c r="AC653" s="147"/>
      <c r="AD653" s="147"/>
      <c r="AE653" s="147"/>
      <c r="AF653" s="147"/>
      <c r="AG653" s="147" t="s">
        <v>382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5" t="s">
        <v>2133</v>
      </c>
      <c r="D654" s="160"/>
      <c r="E654" s="161">
        <v>6.8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47"/>
      <c r="Z654" s="147"/>
      <c r="AA654" s="147"/>
      <c r="AB654" s="147"/>
      <c r="AC654" s="147"/>
      <c r="AD654" s="147"/>
      <c r="AE654" s="147"/>
      <c r="AF654" s="147"/>
      <c r="AG654" s="147" t="s">
        <v>382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185" t="s">
        <v>517</v>
      </c>
      <c r="D655" s="160"/>
      <c r="E655" s="161"/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47"/>
      <c r="Z655" s="147"/>
      <c r="AA655" s="147"/>
      <c r="AB655" s="147"/>
      <c r="AC655" s="147"/>
      <c r="AD655" s="147"/>
      <c r="AE655" s="147"/>
      <c r="AF655" s="147"/>
      <c r="AG655" s="147" t="s">
        <v>382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5" t="s">
        <v>2153</v>
      </c>
      <c r="D656" s="160"/>
      <c r="E656" s="161">
        <v>3.8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47"/>
      <c r="Z656" s="147"/>
      <c r="AA656" s="147"/>
      <c r="AB656" s="147"/>
      <c r="AC656" s="147"/>
      <c r="AD656" s="147"/>
      <c r="AE656" s="147"/>
      <c r="AF656" s="147"/>
      <c r="AG656" s="147" t="s">
        <v>382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5" t="s">
        <v>537</v>
      </c>
      <c r="D657" s="160"/>
      <c r="E657" s="161"/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47"/>
      <c r="Z657" s="147"/>
      <c r="AA657" s="147"/>
      <c r="AB657" s="147"/>
      <c r="AC657" s="147"/>
      <c r="AD657" s="147"/>
      <c r="AE657" s="147"/>
      <c r="AF657" s="147"/>
      <c r="AG657" s="147" t="s">
        <v>382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85" t="s">
        <v>2134</v>
      </c>
      <c r="D658" s="160"/>
      <c r="E658" s="161">
        <v>4.0999999999999996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47"/>
      <c r="Z658" s="147"/>
      <c r="AA658" s="147"/>
      <c r="AB658" s="147"/>
      <c r="AC658" s="147"/>
      <c r="AD658" s="147"/>
      <c r="AE658" s="147"/>
      <c r="AF658" s="147"/>
      <c r="AG658" s="147" t="s">
        <v>382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245"/>
      <c r="D659" s="246"/>
      <c r="E659" s="246"/>
      <c r="F659" s="246"/>
      <c r="G659" s="246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47"/>
      <c r="Z659" s="147"/>
      <c r="AA659" s="147"/>
      <c r="AB659" s="147"/>
      <c r="AC659" s="147"/>
      <c r="AD659" s="147"/>
      <c r="AE659" s="147"/>
      <c r="AF659" s="147"/>
      <c r="AG659" s="147" t="s">
        <v>329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ht="22.5" outlineLevel="1" x14ac:dyDescent="0.2">
      <c r="A660" s="173">
        <v>104</v>
      </c>
      <c r="B660" s="174" t="s">
        <v>807</v>
      </c>
      <c r="C660" s="184" t="s">
        <v>808</v>
      </c>
      <c r="D660" s="175" t="s">
        <v>476</v>
      </c>
      <c r="E660" s="176">
        <v>24.092500000000001</v>
      </c>
      <c r="F660" s="177"/>
      <c r="G660" s="178">
        <f>ROUND(E660*F660,2)</f>
        <v>0</v>
      </c>
      <c r="H660" s="177"/>
      <c r="I660" s="178">
        <f>ROUND(E660*H660,2)</f>
        <v>0</v>
      </c>
      <c r="J660" s="177"/>
      <c r="K660" s="178">
        <f>ROUND(E660*J660,2)</f>
        <v>0</v>
      </c>
      <c r="L660" s="178">
        <v>21</v>
      </c>
      <c r="M660" s="178">
        <f>G660*(1+L660/100)</f>
        <v>0</v>
      </c>
      <c r="N660" s="176">
        <v>4.0000000000000003E-5</v>
      </c>
      <c r="O660" s="176">
        <f>ROUND(E660*N660,2)</f>
        <v>0</v>
      </c>
      <c r="P660" s="176">
        <v>0</v>
      </c>
      <c r="Q660" s="176">
        <f>ROUND(E660*P660,2)</f>
        <v>0</v>
      </c>
      <c r="R660" s="178" t="s">
        <v>804</v>
      </c>
      <c r="S660" s="178" t="s">
        <v>323</v>
      </c>
      <c r="T660" s="179" t="s">
        <v>399</v>
      </c>
      <c r="U660" s="158">
        <v>0.04</v>
      </c>
      <c r="V660" s="158">
        <f>ROUND(E660*U660,2)</f>
        <v>0.96</v>
      </c>
      <c r="W660" s="158"/>
      <c r="X660" s="158" t="s">
        <v>387</v>
      </c>
      <c r="Y660" s="147"/>
      <c r="Z660" s="147"/>
      <c r="AA660" s="147"/>
      <c r="AB660" s="147"/>
      <c r="AC660" s="147"/>
      <c r="AD660" s="147"/>
      <c r="AE660" s="147"/>
      <c r="AF660" s="147"/>
      <c r="AG660" s="147" t="s">
        <v>388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5" t="s">
        <v>2088</v>
      </c>
      <c r="D661" s="160"/>
      <c r="E661" s="161"/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47"/>
      <c r="Z661" s="147"/>
      <c r="AA661" s="147"/>
      <c r="AB661" s="147"/>
      <c r="AC661" s="147"/>
      <c r="AD661" s="147"/>
      <c r="AE661" s="147"/>
      <c r="AF661" s="147"/>
      <c r="AG661" s="147" t="s">
        <v>382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5" t="s">
        <v>2140</v>
      </c>
      <c r="D662" s="160"/>
      <c r="E662" s="161">
        <v>24.092500000000001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47"/>
      <c r="Z662" s="147"/>
      <c r="AA662" s="147"/>
      <c r="AB662" s="147"/>
      <c r="AC662" s="147"/>
      <c r="AD662" s="147"/>
      <c r="AE662" s="147"/>
      <c r="AF662" s="147"/>
      <c r="AG662" s="147" t="s">
        <v>382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245"/>
      <c r="D663" s="246"/>
      <c r="E663" s="246"/>
      <c r="F663" s="246"/>
      <c r="G663" s="246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47"/>
      <c r="Z663" s="147"/>
      <c r="AA663" s="147"/>
      <c r="AB663" s="147"/>
      <c r="AC663" s="147"/>
      <c r="AD663" s="147"/>
      <c r="AE663" s="147"/>
      <c r="AF663" s="147"/>
      <c r="AG663" s="147" t="s">
        <v>329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73">
        <v>105</v>
      </c>
      <c r="B664" s="174" t="s">
        <v>809</v>
      </c>
      <c r="C664" s="184" t="s">
        <v>810</v>
      </c>
      <c r="D664" s="175" t="s">
        <v>397</v>
      </c>
      <c r="E664" s="176">
        <v>6.6412500000000003</v>
      </c>
      <c r="F664" s="177"/>
      <c r="G664" s="178">
        <f>ROUND(E664*F664,2)</f>
        <v>0</v>
      </c>
      <c r="H664" s="177"/>
      <c r="I664" s="178">
        <f>ROUND(E664*H664,2)</f>
        <v>0</v>
      </c>
      <c r="J664" s="177"/>
      <c r="K664" s="178">
        <f>ROUND(E664*J664,2)</f>
        <v>0</v>
      </c>
      <c r="L664" s="178">
        <v>21</v>
      </c>
      <c r="M664" s="178">
        <f>G664*(1+L664/100)</f>
        <v>0</v>
      </c>
      <c r="N664" s="176">
        <v>4.0000000000000003E-5</v>
      </c>
      <c r="O664" s="176">
        <f>ROUND(E664*N664,2)</f>
        <v>0</v>
      </c>
      <c r="P664" s="176">
        <v>0</v>
      </c>
      <c r="Q664" s="176">
        <f>ROUND(E664*P664,2)</f>
        <v>0</v>
      </c>
      <c r="R664" s="178"/>
      <c r="S664" s="178" t="s">
        <v>344</v>
      </c>
      <c r="T664" s="179" t="s">
        <v>324</v>
      </c>
      <c r="U664" s="158">
        <v>0.04</v>
      </c>
      <c r="V664" s="158">
        <f>ROUND(E664*U664,2)</f>
        <v>0.27</v>
      </c>
      <c r="W664" s="158"/>
      <c r="X664" s="158" t="s">
        <v>387</v>
      </c>
      <c r="Y664" s="147"/>
      <c r="Z664" s="147"/>
      <c r="AA664" s="147"/>
      <c r="AB664" s="147"/>
      <c r="AC664" s="147"/>
      <c r="AD664" s="147"/>
      <c r="AE664" s="147"/>
      <c r="AF664" s="147"/>
      <c r="AG664" s="147" t="s">
        <v>547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85" t="s">
        <v>2024</v>
      </c>
      <c r="D665" s="160"/>
      <c r="E665" s="161"/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47"/>
      <c r="Z665" s="147"/>
      <c r="AA665" s="147"/>
      <c r="AB665" s="147"/>
      <c r="AC665" s="147"/>
      <c r="AD665" s="147"/>
      <c r="AE665" s="147"/>
      <c r="AF665" s="147"/>
      <c r="AG665" s="147" t="s">
        <v>382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5" t="s">
        <v>2179</v>
      </c>
      <c r="D666" s="160"/>
      <c r="E666" s="161">
        <v>3.39825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47"/>
      <c r="Z666" s="147"/>
      <c r="AA666" s="147"/>
      <c r="AB666" s="147"/>
      <c r="AC666" s="147"/>
      <c r="AD666" s="147"/>
      <c r="AE666" s="147"/>
      <c r="AF666" s="147"/>
      <c r="AG666" s="147" t="s">
        <v>382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85" t="s">
        <v>2180</v>
      </c>
      <c r="D667" s="160"/>
      <c r="E667" s="161">
        <v>1.56975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47"/>
      <c r="Z667" s="147"/>
      <c r="AA667" s="147"/>
      <c r="AB667" s="147"/>
      <c r="AC667" s="147"/>
      <c r="AD667" s="147"/>
      <c r="AE667" s="147"/>
      <c r="AF667" s="147"/>
      <c r="AG667" s="147" t="s">
        <v>382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185" t="s">
        <v>2181</v>
      </c>
      <c r="D668" s="160"/>
      <c r="E668" s="161">
        <v>1.6732499999999999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47"/>
      <c r="Z668" s="147"/>
      <c r="AA668" s="147"/>
      <c r="AB668" s="147"/>
      <c r="AC668" s="147"/>
      <c r="AD668" s="147"/>
      <c r="AE668" s="147"/>
      <c r="AF668" s="147"/>
      <c r="AG668" s="147" t="s">
        <v>382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245"/>
      <c r="D669" s="246"/>
      <c r="E669" s="246"/>
      <c r="F669" s="246"/>
      <c r="G669" s="246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47"/>
      <c r="Z669" s="147"/>
      <c r="AA669" s="147"/>
      <c r="AB669" s="147"/>
      <c r="AC669" s="147"/>
      <c r="AD669" s="147"/>
      <c r="AE669" s="147"/>
      <c r="AF669" s="147"/>
      <c r="AG669" s="147" t="s">
        <v>329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ht="33.75" outlineLevel="1" x14ac:dyDescent="0.2">
      <c r="A670" s="173">
        <v>106</v>
      </c>
      <c r="B670" s="174" t="s">
        <v>814</v>
      </c>
      <c r="C670" s="184" t="s">
        <v>815</v>
      </c>
      <c r="D670" s="175" t="s">
        <v>397</v>
      </c>
      <c r="E670" s="176">
        <v>19.481999999999999</v>
      </c>
      <c r="F670" s="177"/>
      <c r="G670" s="178">
        <f>ROUND(E670*F670,2)</f>
        <v>0</v>
      </c>
      <c r="H670" s="177"/>
      <c r="I670" s="178">
        <f>ROUND(E670*H670,2)</f>
        <v>0</v>
      </c>
      <c r="J670" s="177"/>
      <c r="K670" s="178">
        <f>ROUND(E670*J670,2)</f>
        <v>0</v>
      </c>
      <c r="L670" s="178">
        <v>21</v>
      </c>
      <c r="M670" s="178">
        <f>G670*(1+L670/100)</f>
        <v>0</v>
      </c>
      <c r="N670" s="176">
        <v>4.4999999999999997E-3</v>
      </c>
      <c r="O670" s="176">
        <f>ROUND(E670*N670,2)</f>
        <v>0.09</v>
      </c>
      <c r="P670" s="176">
        <v>0</v>
      </c>
      <c r="Q670" s="176">
        <f>ROUND(E670*P670,2)</f>
        <v>0</v>
      </c>
      <c r="R670" s="178" t="s">
        <v>816</v>
      </c>
      <c r="S670" s="178" t="s">
        <v>323</v>
      </c>
      <c r="T670" s="179" t="s">
        <v>399</v>
      </c>
      <c r="U670" s="158">
        <v>0</v>
      </c>
      <c r="V670" s="158">
        <f>ROUND(E670*U670,2)</f>
        <v>0</v>
      </c>
      <c r="W670" s="158"/>
      <c r="X670" s="158" t="s">
        <v>817</v>
      </c>
      <c r="Y670" s="147"/>
      <c r="Z670" s="147"/>
      <c r="AA670" s="147"/>
      <c r="AB670" s="147"/>
      <c r="AC670" s="147"/>
      <c r="AD670" s="147"/>
      <c r="AE670" s="147"/>
      <c r="AF670" s="147"/>
      <c r="AG670" s="147" t="s">
        <v>818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185" t="s">
        <v>516</v>
      </c>
      <c r="D671" s="160"/>
      <c r="E671" s="161"/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47"/>
      <c r="Z671" s="147"/>
      <c r="AA671" s="147"/>
      <c r="AB671" s="147"/>
      <c r="AC671" s="147"/>
      <c r="AD671" s="147"/>
      <c r="AE671" s="147"/>
      <c r="AF671" s="147"/>
      <c r="AG671" s="147" t="s">
        <v>382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185" t="s">
        <v>533</v>
      </c>
      <c r="D672" s="160"/>
      <c r="E672" s="161"/>
      <c r="F672" s="158"/>
      <c r="G672" s="158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47"/>
      <c r="Z672" s="147"/>
      <c r="AA672" s="147"/>
      <c r="AB672" s="147"/>
      <c r="AC672" s="147"/>
      <c r="AD672" s="147"/>
      <c r="AE672" s="147"/>
      <c r="AF672" s="147"/>
      <c r="AG672" s="147" t="s">
        <v>382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185" t="s">
        <v>2182</v>
      </c>
      <c r="D673" s="160"/>
      <c r="E673" s="161">
        <v>4.4880000000000004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47"/>
      <c r="Z673" s="147"/>
      <c r="AA673" s="147"/>
      <c r="AB673" s="147"/>
      <c r="AC673" s="147"/>
      <c r="AD673" s="147"/>
      <c r="AE673" s="147"/>
      <c r="AF673" s="147"/>
      <c r="AG673" s="147" t="s">
        <v>382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85" t="s">
        <v>535</v>
      </c>
      <c r="D674" s="160"/>
      <c r="E674" s="161"/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47"/>
      <c r="Z674" s="147"/>
      <c r="AA674" s="147"/>
      <c r="AB674" s="147"/>
      <c r="AC674" s="147"/>
      <c r="AD674" s="147"/>
      <c r="AE674" s="147"/>
      <c r="AF674" s="147"/>
      <c r="AG674" s="147" t="s">
        <v>382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5" t="s">
        <v>2183</v>
      </c>
      <c r="D675" s="160"/>
      <c r="E675" s="161">
        <v>6.9359999999999999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47"/>
      <c r="Z675" s="147"/>
      <c r="AA675" s="147"/>
      <c r="AB675" s="147"/>
      <c r="AC675" s="147"/>
      <c r="AD675" s="147"/>
      <c r="AE675" s="147"/>
      <c r="AF675" s="147"/>
      <c r="AG675" s="147" t="s">
        <v>382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5" t="s">
        <v>517</v>
      </c>
      <c r="D676" s="160"/>
      <c r="E676" s="161"/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47"/>
      <c r="Z676" s="147"/>
      <c r="AA676" s="147"/>
      <c r="AB676" s="147"/>
      <c r="AC676" s="147"/>
      <c r="AD676" s="147"/>
      <c r="AE676" s="147"/>
      <c r="AF676" s="147"/>
      <c r="AG676" s="147" t="s">
        <v>382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54"/>
      <c r="B677" s="155"/>
      <c r="C677" s="185" t="s">
        <v>2184</v>
      </c>
      <c r="D677" s="160"/>
      <c r="E677" s="161">
        <v>3.8759999999999999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47"/>
      <c r="Z677" s="147"/>
      <c r="AA677" s="147"/>
      <c r="AB677" s="147"/>
      <c r="AC677" s="147"/>
      <c r="AD677" s="147"/>
      <c r="AE677" s="147"/>
      <c r="AF677" s="147"/>
      <c r="AG677" s="147" t="s">
        <v>382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5" t="s">
        <v>537</v>
      </c>
      <c r="D678" s="160"/>
      <c r="E678" s="161"/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47"/>
      <c r="Z678" s="147"/>
      <c r="AA678" s="147"/>
      <c r="AB678" s="147"/>
      <c r="AC678" s="147"/>
      <c r="AD678" s="147"/>
      <c r="AE678" s="147"/>
      <c r="AF678" s="147"/>
      <c r="AG678" s="147" t="s">
        <v>382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5" t="s">
        <v>2185</v>
      </c>
      <c r="D679" s="160"/>
      <c r="E679" s="161">
        <v>4.1820000000000004</v>
      </c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47"/>
      <c r="Z679" s="147"/>
      <c r="AA679" s="147"/>
      <c r="AB679" s="147"/>
      <c r="AC679" s="147"/>
      <c r="AD679" s="147"/>
      <c r="AE679" s="147"/>
      <c r="AF679" s="147"/>
      <c r="AG679" s="147" t="s">
        <v>382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245"/>
      <c r="D680" s="246"/>
      <c r="E680" s="246"/>
      <c r="F680" s="246"/>
      <c r="G680" s="246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47"/>
      <c r="Z680" s="147"/>
      <c r="AA680" s="147"/>
      <c r="AB680" s="147"/>
      <c r="AC680" s="147"/>
      <c r="AD680" s="147"/>
      <c r="AE680" s="147"/>
      <c r="AF680" s="147"/>
      <c r="AG680" s="147" t="s">
        <v>329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>
        <v>107</v>
      </c>
      <c r="B681" s="155" t="s">
        <v>823</v>
      </c>
      <c r="C681" s="189" t="s">
        <v>824</v>
      </c>
      <c r="D681" s="156" t="s">
        <v>0</v>
      </c>
      <c r="E681" s="181"/>
      <c r="F681" s="159"/>
      <c r="G681" s="158">
        <f>ROUND(E681*F681,2)</f>
        <v>0</v>
      </c>
      <c r="H681" s="159"/>
      <c r="I681" s="158">
        <f>ROUND(E681*H681,2)</f>
        <v>0</v>
      </c>
      <c r="J681" s="159"/>
      <c r="K681" s="158">
        <f>ROUND(E681*J681,2)</f>
        <v>0</v>
      </c>
      <c r="L681" s="158">
        <v>21</v>
      </c>
      <c r="M681" s="158">
        <f>G681*(1+L681/100)</f>
        <v>0</v>
      </c>
      <c r="N681" s="157">
        <v>0</v>
      </c>
      <c r="O681" s="157">
        <f>ROUND(E681*N681,2)</f>
        <v>0</v>
      </c>
      <c r="P681" s="157">
        <v>0</v>
      </c>
      <c r="Q681" s="157">
        <f>ROUND(E681*P681,2)</f>
        <v>0</v>
      </c>
      <c r="R681" s="158" t="s">
        <v>804</v>
      </c>
      <c r="S681" s="158" t="s">
        <v>323</v>
      </c>
      <c r="T681" s="158" t="s">
        <v>399</v>
      </c>
      <c r="U681" s="158">
        <v>0</v>
      </c>
      <c r="V681" s="158">
        <f>ROUND(E681*U681,2)</f>
        <v>0</v>
      </c>
      <c r="W681" s="158"/>
      <c r="X681" s="158" t="s">
        <v>769</v>
      </c>
      <c r="Y681" s="147"/>
      <c r="Z681" s="147"/>
      <c r="AA681" s="147"/>
      <c r="AB681" s="147"/>
      <c r="AC681" s="147"/>
      <c r="AD681" s="147"/>
      <c r="AE681" s="147"/>
      <c r="AF681" s="147"/>
      <c r="AG681" s="147" t="s">
        <v>770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262" t="s">
        <v>801</v>
      </c>
      <c r="D682" s="263"/>
      <c r="E682" s="263"/>
      <c r="F682" s="263"/>
      <c r="G682" s="263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47"/>
      <c r="Z682" s="147"/>
      <c r="AA682" s="147"/>
      <c r="AB682" s="147"/>
      <c r="AC682" s="147"/>
      <c r="AD682" s="147"/>
      <c r="AE682" s="147"/>
      <c r="AF682" s="147"/>
      <c r="AG682" s="147" t="s">
        <v>401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">
      <c r="A683" s="154"/>
      <c r="B683" s="155"/>
      <c r="C683" s="245"/>
      <c r="D683" s="246"/>
      <c r="E683" s="246"/>
      <c r="F683" s="246"/>
      <c r="G683" s="246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47"/>
      <c r="Z683" s="147"/>
      <c r="AA683" s="147"/>
      <c r="AB683" s="147"/>
      <c r="AC683" s="147"/>
      <c r="AD683" s="147"/>
      <c r="AE683" s="147"/>
      <c r="AF683" s="147"/>
      <c r="AG683" s="147" t="s">
        <v>329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x14ac:dyDescent="0.2">
      <c r="A684" s="163" t="s">
        <v>318</v>
      </c>
      <c r="B684" s="164" t="s">
        <v>193</v>
      </c>
      <c r="C684" s="183" t="s">
        <v>194</v>
      </c>
      <c r="D684" s="165"/>
      <c r="E684" s="166"/>
      <c r="F684" s="167"/>
      <c r="G684" s="167">
        <f>SUMIF(AG685:AG689,"&lt;&gt;NOR",G685:G689)</f>
        <v>0</v>
      </c>
      <c r="H684" s="167"/>
      <c r="I684" s="167">
        <f>SUM(I685:I689)</f>
        <v>0</v>
      </c>
      <c r="J684" s="167"/>
      <c r="K684" s="167">
        <f>SUM(K685:K689)</f>
        <v>0</v>
      </c>
      <c r="L684" s="167"/>
      <c r="M684" s="167">
        <f>SUM(M685:M689)</f>
        <v>0</v>
      </c>
      <c r="N684" s="166"/>
      <c r="O684" s="166">
        <f>SUM(O685:O689)</f>
        <v>0</v>
      </c>
      <c r="P684" s="166"/>
      <c r="Q684" s="166">
        <f>SUM(Q685:Q689)</f>
        <v>0</v>
      </c>
      <c r="R684" s="167"/>
      <c r="S684" s="167"/>
      <c r="T684" s="168"/>
      <c r="U684" s="162"/>
      <c r="V684" s="162">
        <f>SUM(V685:V689)</f>
        <v>0</v>
      </c>
      <c r="W684" s="162"/>
      <c r="X684" s="162"/>
      <c r="AG684" t="s">
        <v>319</v>
      </c>
    </row>
    <row r="685" spans="1:60" ht="22.5" outlineLevel="1" x14ac:dyDescent="0.2">
      <c r="A685" s="173">
        <v>108</v>
      </c>
      <c r="B685" s="174" t="s">
        <v>2186</v>
      </c>
      <c r="C685" s="184" t="s">
        <v>835</v>
      </c>
      <c r="D685" s="175" t="s">
        <v>590</v>
      </c>
      <c r="E685" s="176">
        <v>2</v>
      </c>
      <c r="F685" s="177"/>
      <c r="G685" s="178">
        <f>ROUND(E685*F685,2)</f>
        <v>0</v>
      </c>
      <c r="H685" s="177"/>
      <c r="I685" s="178">
        <f>ROUND(E685*H685,2)</f>
        <v>0</v>
      </c>
      <c r="J685" s="177"/>
      <c r="K685" s="178">
        <f>ROUND(E685*J685,2)</f>
        <v>0</v>
      </c>
      <c r="L685" s="178">
        <v>21</v>
      </c>
      <c r="M685" s="178">
        <f>G685*(1+L685/100)</f>
        <v>0</v>
      </c>
      <c r="N685" s="176">
        <v>0</v>
      </c>
      <c r="O685" s="176">
        <f>ROUND(E685*N685,2)</f>
        <v>0</v>
      </c>
      <c r="P685" s="176">
        <v>0</v>
      </c>
      <c r="Q685" s="176">
        <f>ROUND(E685*P685,2)</f>
        <v>0</v>
      </c>
      <c r="R685" s="178"/>
      <c r="S685" s="178" t="s">
        <v>344</v>
      </c>
      <c r="T685" s="179" t="s">
        <v>324</v>
      </c>
      <c r="U685" s="158">
        <v>0</v>
      </c>
      <c r="V685" s="158">
        <f>ROUND(E685*U685,2)</f>
        <v>0</v>
      </c>
      <c r="W685" s="158"/>
      <c r="X685" s="158" t="s">
        <v>387</v>
      </c>
      <c r="Y685" s="147"/>
      <c r="Z685" s="147"/>
      <c r="AA685" s="147"/>
      <c r="AB685" s="147"/>
      <c r="AC685" s="147"/>
      <c r="AD685" s="147"/>
      <c r="AE685" s="147"/>
      <c r="AF685" s="147"/>
      <c r="AG685" s="147" t="s">
        <v>388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249"/>
      <c r="D686" s="250"/>
      <c r="E686" s="250"/>
      <c r="F686" s="250"/>
      <c r="G686" s="250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47"/>
      <c r="Z686" s="147"/>
      <c r="AA686" s="147"/>
      <c r="AB686" s="147"/>
      <c r="AC686" s="147"/>
      <c r="AD686" s="147"/>
      <c r="AE686" s="147"/>
      <c r="AF686" s="147"/>
      <c r="AG686" s="147" t="s">
        <v>329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>
        <v>109</v>
      </c>
      <c r="B687" s="155" t="s">
        <v>836</v>
      </c>
      <c r="C687" s="189" t="s">
        <v>837</v>
      </c>
      <c r="D687" s="156" t="s">
        <v>0</v>
      </c>
      <c r="E687" s="181"/>
      <c r="F687" s="159"/>
      <c r="G687" s="158">
        <f>ROUND(E687*F687,2)</f>
        <v>0</v>
      </c>
      <c r="H687" s="159"/>
      <c r="I687" s="158">
        <f>ROUND(E687*H687,2)</f>
        <v>0</v>
      </c>
      <c r="J687" s="159"/>
      <c r="K687" s="158">
        <f>ROUND(E687*J687,2)</f>
        <v>0</v>
      </c>
      <c r="L687" s="158">
        <v>21</v>
      </c>
      <c r="M687" s="158">
        <f>G687*(1+L687/100)</f>
        <v>0</v>
      </c>
      <c r="N687" s="157">
        <v>0</v>
      </c>
      <c r="O687" s="157">
        <f>ROUND(E687*N687,2)</f>
        <v>0</v>
      </c>
      <c r="P687" s="157">
        <v>0</v>
      </c>
      <c r="Q687" s="157">
        <f>ROUND(E687*P687,2)</f>
        <v>0</v>
      </c>
      <c r="R687" s="158" t="s">
        <v>838</v>
      </c>
      <c r="S687" s="158" t="s">
        <v>323</v>
      </c>
      <c r="T687" s="158" t="s">
        <v>399</v>
      </c>
      <c r="U687" s="158">
        <v>0</v>
      </c>
      <c r="V687" s="158">
        <f>ROUND(E687*U687,2)</f>
        <v>0</v>
      </c>
      <c r="W687" s="158"/>
      <c r="X687" s="158" t="s">
        <v>769</v>
      </c>
      <c r="Y687" s="147"/>
      <c r="Z687" s="147"/>
      <c r="AA687" s="147"/>
      <c r="AB687" s="147"/>
      <c r="AC687" s="147"/>
      <c r="AD687" s="147"/>
      <c r="AE687" s="147"/>
      <c r="AF687" s="147"/>
      <c r="AG687" s="147" t="s">
        <v>770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262" t="s">
        <v>801</v>
      </c>
      <c r="D688" s="263"/>
      <c r="E688" s="263"/>
      <c r="F688" s="263"/>
      <c r="G688" s="263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47"/>
      <c r="Z688" s="147"/>
      <c r="AA688" s="147"/>
      <c r="AB688" s="147"/>
      <c r="AC688" s="147"/>
      <c r="AD688" s="147"/>
      <c r="AE688" s="147"/>
      <c r="AF688" s="147"/>
      <c r="AG688" s="147" t="s">
        <v>401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54"/>
      <c r="B689" s="155"/>
      <c r="C689" s="245"/>
      <c r="D689" s="246"/>
      <c r="E689" s="246"/>
      <c r="F689" s="246"/>
      <c r="G689" s="246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47"/>
      <c r="Z689" s="147"/>
      <c r="AA689" s="147"/>
      <c r="AB689" s="147"/>
      <c r="AC689" s="147"/>
      <c r="AD689" s="147"/>
      <c r="AE689" s="147"/>
      <c r="AF689" s="147"/>
      <c r="AG689" s="147" t="s">
        <v>329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x14ac:dyDescent="0.2">
      <c r="A690" s="163" t="s">
        <v>318</v>
      </c>
      <c r="B690" s="164" t="s">
        <v>195</v>
      </c>
      <c r="C690" s="183" t="s">
        <v>196</v>
      </c>
      <c r="D690" s="165"/>
      <c r="E690" s="166"/>
      <c r="F690" s="167"/>
      <c r="G690" s="167">
        <f>SUMIF(AG691:AG698,"&lt;&gt;NOR",G691:G698)</f>
        <v>0</v>
      </c>
      <c r="H690" s="167"/>
      <c r="I690" s="167">
        <f>SUM(I691:I698)</f>
        <v>0</v>
      </c>
      <c r="J690" s="167"/>
      <c r="K690" s="167">
        <f>SUM(K691:K698)</f>
        <v>0</v>
      </c>
      <c r="L690" s="167"/>
      <c r="M690" s="167">
        <f>SUM(M691:M698)</f>
        <v>0</v>
      </c>
      <c r="N690" s="166"/>
      <c r="O690" s="166">
        <f>SUM(O691:O698)</f>
        <v>0</v>
      </c>
      <c r="P690" s="166"/>
      <c r="Q690" s="166">
        <f>SUM(Q691:Q698)</f>
        <v>0</v>
      </c>
      <c r="R690" s="167"/>
      <c r="S690" s="167"/>
      <c r="T690" s="168"/>
      <c r="U690" s="162"/>
      <c r="V690" s="162">
        <f>SUM(V691:V698)</f>
        <v>0</v>
      </c>
      <c r="W690" s="162"/>
      <c r="X690" s="162"/>
      <c r="AG690" t="s">
        <v>319</v>
      </c>
    </row>
    <row r="691" spans="1:60" outlineLevel="1" x14ac:dyDescent="0.2">
      <c r="A691" s="173">
        <v>110</v>
      </c>
      <c r="B691" s="174" t="s">
        <v>2187</v>
      </c>
      <c r="C691" s="184" t="s">
        <v>2188</v>
      </c>
      <c r="D691" s="175" t="s">
        <v>577</v>
      </c>
      <c r="E691" s="176">
        <v>1</v>
      </c>
      <c r="F691" s="177"/>
      <c r="G691" s="178">
        <f>ROUND(E691*F691,2)</f>
        <v>0</v>
      </c>
      <c r="H691" s="177"/>
      <c r="I691" s="178">
        <f>ROUND(E691*H691,2)</f>
        <v>0</v>
      </c>
      <c r="J691" s="177"/>
      <c r="K691" s="178">
        <f>ROUND(E691*J691,2)</f>
        <v>0</v>
      </c>
      <c r="L691" s="178">
        <v>21</v>
      </c>
      <c r="M691" s="178">
        <f>G691*(1+L691/100)</f>
        <v>0</v>
      </c>
      <c r="N691" s="176">
        <v>0</v>
      </c>
      <c r="O691" s="176">
        <f>ROUND(E691*N691,2)</f>
        <v>0</v>
      </c>
      <c r="P691" s="176">
        <v>0</v>
      </c>
      <c r="Q691" s="176">
        <f>ROUND(E691*P691,2)</f>
        <v>0</v>
      </c>
      <c r="R691" s="178"/>
      <c r="S691" s="178" t="s">
        <v>344</v>
      </c>
      <c r="T691" s="179" t="s">
        <v>324</v>
      </c>
      <c r="U691" s="158">
        <v>0</v>
      </c>
      <c r="V691" s="158">
        <f>ROUND(E691*U691,2)</f>
        <v>0</v>
      </c>
      <c r="W691" s="158"/>
      <c r="X691" s="158" t="s">
        <v>387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388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249"/>
      <c r="D692" s="250"/>
      <c r="E692" s="250"/>
      <c r="F692" s="250"/>
      <c r="G692" s="250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47"/>
      <c r="Z692" s="147"/>
      <c r="AA692" s="147"/>
      <c r="AB692" s="147"/>
      <c r="AC692" s="147"/>
      <c r="AD692" s="147"/>
      <c r="AE692" s="147"/>
      <c r="AF692" s="147"/>
      <c r="AG692" s="147" t="s">
        <v>329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73">
        <v>111</v>
      </c>
      <c r="B693" s="174" t="s">
        <v>2189</v>
      </c>
      <c r="C693" s="184" t="s">
        <v>1872</v>
      </c>
      <c r="D693" s="175" t="s">
        <v>577</v>
      </c>
      <c r="E693" s="176">
        <v>1</v>
      </c>
      <c r="F693" s="177"/>
      <c r="G693" s="178">
        <f>ROUND(E693*F693,2)</f>
        <v>0</v>
      </c>
      <c r="H693" s="177"/>
      <c r="I693" s="178">
        <f>ROUND(E693*H693,2)</f>
        <v>0</v>
      </c>
      <c r="J693" s="177"/>
      <c r="K693" s="178">
        <f>ROUND(E693*J693,2)</f>
        <v>0</v>
      </c>
      <c r="L693" s="178">
        <v>21</v>
      </c>
      <c r="M693" s="178">
        <f>G693*(1+L693/100)</f>
        <v>0</v>
      </c>
      <c r="N693" s="176">
        <v>0</v>
      </c>
      <c r="O693" s="176">
        <f>ROUND(E693*N693,2)</f>
        <v>0</v>
      </c>
      <c r="P693" s="176">
        <v>0</v>
      </c>
      <c r="Q693" s="176">
        <f>ROUND(E693*P693,2)</f>
        <v>0</v>
      </c>
      <c r="R693" s="178"/>
      <c r="S693" s="178" t="s">
        <v>344</v>
      </c>
      <c r="T693" s="179" t="s">
        <v>324</v>
      </c>
      <c r="U693" s="158">
        <v>0</v>
      </c>
      <c r="V693" s="158">
        <f>ROUND(E693*U693,2)</f>
        <v>0</v>
      </c>
      <c r="W693" s="158"/>
      <c r="X693" s="158" t="s">
        <v>387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388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249"/>
      <c r="D694" s="250"/>
      <c r="E694" s="250"/>
      <c r="F694" s="250"/>
      <c r="G694" s="250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47"/>
      <c r="Z694" s="147"/>
      <c r="AA694" s="147"/>
      <c r="AB694" s="147"/>
      <c r="AC694" s="147"/>
      <c r="AD694" s="147"/>
      <c r="AE694" s="147"/>
      <c r="AF694" s="147"/>
      <c r="AG694" s="147" t="s">
        <v>329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73">
        <v>112</v>
      </c>
      <c r="B695" s="174" t="s">
        <v>2190</v>
      </c>
      <c r="C695" s="184" t="s">
        <v>2191</v>
      </c>
      <c r="D695" s="175" t="s">
        <v>577</v>
      </c>
      <c r="E695" s="176">
        <v>1</v>
      </c>
      <c r="F695" s="177"/>
      <c r="G695" s="178">
        <f>ROUND(E695*F695,2)</f>
        <v>0</v>
      </c>
      <c r="H695" s="177"/>
      <c r="I695" s="178">
        <f>ROUND(E695*H695,2)</f>
        <v>0</v>
      </c>
      <c r="J695" s="177"/>
      <c r="K695" s="178">
        <f>ROUND(E695*J695,2)</f>
        <v>0</v>
      </c>
      <c r="L695" s="178">
        <v>21</v>
      </c>
      <c r="M695" s="178">
        <f>G695*(1+L695/100)</f>
        <v>0</v>
      </c>
      <c r="N695" s="176">
        <v>0</v>
      </c>
      <c r="O695" s="176">
        <f>ROUND(E695*N695,2)</f>
        <v>0</v>
      </c>
      <c r="P695" s="176">
        <v>0</v>
      </c>
      <c r="Q695" s="176">
        <f>ROUND(E695*P695,2)</f>
        <v>0</v>
      </c>
      <c r="R695" s="178"/>
      <c r="S695" s="178" t="s">
        <v>344</v>
      </c>
      <c r="T695" s="179" t="s">
        <v>324</v>
      </c>
      <c r="U695" s="158">
        <v>0</v>
      </c>
      <c r="V695" s="158">
        <f>ROUND(E695*U695,2)</f>
        <v>0</v>
      </c>
      <c r="W695" s="158"/>
      <c r="X695" s="158" t="s">
        <v>387</v>
      </c>
      <c r="Y695" s="147"/>
      <c r="Z695" s="147"/>
      <c r="AA695" s="147"/>
      <c r="AB695" s="147"/>
      <c r="AC695" s="147"/>
      <c r="AD695" s="147"/>
      <c r="AE695" s="147"/>
      <c r="AF695" s="147"/>
      <c r="AG695" s="147" t="s">
        <v>388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54"/>
      <c r="B696" s="155"/>
      <c r="C696" s="249"/>
      <c r="D696" s="250"/>
      <c r="E696" s="250"/>
      <c r="F696" s="250"/>
      <c r="G696" s="250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47"/>
      <c r="Z696" s="147"/>
      <c r="AA696" s="147"/>
      <c r="AB696" s="147"/>
      <c r="AC696" s="147"/>
      <c r="AD696" s="147"/>
      <c r="AE696" s="147"/>
      <c r="AF696" s="147"/>
      <c r="AG696" s="147" t="s">
        <v>329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73">
        <v>113</v>
      </c>
      <c r="B697" s="174" t="s">
        <v>2192</v>
      </c>
      <c r="C697" s="184" t="s">
        <v>843</v>
      </c>
      <c r="D697" s="175" t="s">
        <v>577</v>
      </c>
      <c r="E697" s="176">
        <v>1</v>
      </c>
      <c r="F697" s="177"/>
      <c r="G697" s="178">
        <f>ROUND(E697*F697,2)</f>
        <v>0</v>
      </c>
      <c r="H697" s="177"/>
      <c r="I697" s="178">
        <f>ROUND(E697*H697,2)</f>
        <v>0</v>
      </c>
      <c r="J697" s="177"/>
      <c r="K697" s="178">
        <f>ROUND(E697*J697,2)</f>
        <v>0</v>
      </c>
      <c r="L697" s="178">
        <v>21</v>
      </c>
      <c r="M697" s="178">
        <f>G697*(1+L697/100)</f>
        <v>0</v>
      </c>
      <c r="N697" s="176">
        <v>0</v>
      </c>
      <c r="O697" s="176">
        <f>ROUND(E697*N697,2)</f>
        <v>0</v>
      </c>
      <c r="P697" s="176">
        <v>0</v>
      </c>
      <c r="Q697" s="176">
        <f>ROUND(E697*P697,2)</f>
        <v>0</v>
      </c>
      <c r="R697" s="178"/>
      <c r="S697" s="178" t="s">
        <v>344</v>
      </c>
      <c r="T697" s="179" t="s">
        <v>324</v>
      </c>
      <c r="U697" s="158">
        <v>0</v>
      </c>
      <c r="V697" s="158">
        <f>ROUND(E697*U697,2)</f>
        <v>0</v>
      </c>
      <c r="W697" s="158"/>
      <c r="X697" s="158" t="s">
        <v>387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388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249"/>
      <c r="D698" s="250"/>
      <c r="E698" s="250"/>
      <c r="F698" s="250"/>
      <c r="G698" s="250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47"/>
      <c r="Z698" s="147"/>
      <c r="AA698" s="147"/>
      <c r="AB698" s="147"/>
      <c r="AC698" s="147"/>
      <c r="AD698" s="147"/>
      <c r="AE698" s="147"/>
      <c r="AF698" s="147"/>
      <c r="AG698" s="147" t="s">
        <v>329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x14ac:dyDescent="0.2">
      <c r="A699" s="163" t="s">
        <v>318</v>
      </c>
      <c r="B699" s="164" t="s">
        <v>197</v>
      </c>
      <c r="C699" s="183" t="s">
        <v>199</v>
      </c>
      <c r="D699" s="165"/>
      <c r="E699" s="166"/>
      <c r="F699" s="167"/>
      <c r="G699" s="167">
        <f>SUMIF(AG700:AG726,"&lt;&gt;NOR",G700:G726)</f>
        <v>0</v>
      </c>
      <c r="H699" s="167"/>
      <c r="I699" s="167">
        <f>SUM(I700:I726)</f>
        <v>0</v>
      </c>
      <c r="J699" s="167"/>
      <c r="K699" s="167">
        <f>SUM(K700:K726)</f>
        <v>0</v>
      </c>
      <c r="L699" s="167"/>
      <c r="M699" s="167">
        <f>SUM(M700:M726)</f>
        <v>0</v>
      </c>
      <c r="N699" s="166"/>
      <c r="O699" s="166">
        <f>SUM(O700:O726)</f>
        <v>0</v>
      </c>
      <c r="P699" s="166"/>
      <c r="Q699" s="166">
        <f>SUM(Q700:Q726)</f>
        <v>0</v>
      </c>
      <c r="R699" s="167"/>
      <c r="S699" s="167"/>
      <c r="T699" s="168"/>
      <c r="U699" s="162"/>
      <c r="V699" s="162">
        <f>SUM(V700:V726)</f>
        <v>0</v>
      </c>
      <c r="W699" s="162"/>
      <c r="X699" s="162"/>
      <c r="AG699" t="s">
        <v>319</v>
      </c>
    </row>
    <row r="700" spans="1:60" ht="22.5" outlineLevel="1" x14ac:dyDescent="0.2">
      <c r="A700" s="173">
        <v>114</v>
      </c>
      <c r="B700" s="174" t="s">
        <v>2193</v>
      </c>
      <c r="C700" s="184" t="s">
        <v>2194</v>
      </c>
      <c r="D700" s="175" t="s">
        <v>577</v>
      </c>
      <c r="E700" s="176">
        <v>1</v>
      </c>
      <c r="F700" s="177"/>
      <c r="G700" s="178">
        <f>ROUND(E700*F700,2)</f>
        <v>0</v>
      </c>
      <c r="H700" s="177"/>
      <c r="I700" s="178">
        <f>ROUND(E700*H700,2)</f>
        <v>0</v>
      </c>
      <c r="J700" s="177"/>
      <c r="K700" s="178">
        <f>ROUND(E700*J700,2)</f>
        <v>0</v>
      </c>
      <c r="L700" s="178">
        <v>21</v>
      </c>
      <c r="M700" s="178">
        <f>G700*(1+L700/100)</f>
        <v>0</v>
      </c>
      <c r="N700" s="176">
        <v>0</v>
      </c>
      <c r="O700" s="176">
        <f>ROUND(E700*N700,2)</f>
        <v>0</v>
      </c>
      <c r="P700" s="176">
        <v>0</v>
      </c>
      <c r="Q700" s="176">
        <f>ROUND(E700*P700,2)</f>
        <v>0</v>
      </c>
      <c r="R700" s="178"/>
      <c r="S700" s="178" t="s">
        <v>344</v>
      </c>
      <c r="T700" s="179" t="s">
        <v>324</v>
      </c>
      <c r="U700" s="158">
        <v>0</v>
      </c>
      <c r="V700" s="158">
        <f>ROUND(E700*U700,2)</f>
        <v>0</v>
      </c>
      <c r="W700" s="158"/>
      <c r="X700" s="158" t="s">
        <v>387</v>
      </c>
      <c r="Y700" s="147"/>
      <c r="Z700" s="147"/>
      <c r="AA700" s="147"/>
      <c r="AB700" s="147"/>
      <c r="AC700" s="147"/>
      <c r="AD700" s="147"/>
      <c r="AE700" s="147"/>
      <c r="AF700" s="147"/>
      <c r="AG700" s="147" t="s">
        <v>388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54"/>
      <c r="B701" s="155"/>
      <c r="C701" s="249"/>
      <c r="D701" s="250"/>
      <c r="E701" s="250"/>
      <c r="F701" s="250"/>
      <c r="G701" s="250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47"/>
      <c r="Z701" s="147"/>
      <c r="AA701" s="147"/>
      <c r="AB701" s="147"/>
      <c r="AC701" s="147"/>
      <c r="AD701" s="147"/>
      <c r="AE701" s="147"/>
      <c r="AF701" s="147"/>
      <c r="AG701" s="147" t="s">
        <v>329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ht="22.5" outlineLevel="1" x14ac:dyDescent="0.2">
      <c r="A702" s="173">
        <v>115</v>
      </c>
      <c r="B702" s="174" t="s">
        <v>2195</v>
      </c>
      <c r="C702" s="184" t="s">
        <v>2196</v>
      </c>
      <c r="D702" s="175" t="s">
        <v>577</v>
      </c>
      <c r="E702" s="176">
        <v>1</v>
      </c>
      <c r="F702" s="177"/>
      <c r="G702" s="178">
        <f>ROUND(E702*F702,2)</f>
        <v>0</v>
      </c>
      <c r="H702" s="177"/>
      <c r="I702" s="178">
        <f>ROUND(E702*H702,2)</f>
        <v>0</v>
      </c>
      <c r="J702" s="177"/>
      <c r="K702" s="178">
        <f>ROUND(E702*J702,2)</f>
        <v>0</v>
      </c>
      <c r="L702" s="178">
        <v>21</v>
      </c>
      <c r="M702" s="178">
        <f>G702*(1+L702/100)</f>
        <v>0</v>
      </c>
      <c r="N702" s="176">
        <v>0</v>
      </c>
      <c r="O702" s="176">
        <f>ROUND(E702*N702,2)</f>
        <v>0</v>
      </c>
      <c r="P702" s="176">
        <v>0</v>
      </c>
      <c r="Q702" s="176">
        <f>ROUND(E702*P702,2)</f>
        <v>0</v>
      </c>
      <c r="R702" s="178"/>
      <c r="S702" s="178" t="s">
        <v>344</v>
      </c>
      <c r="T702" s="179" t="s">
        <v>324</v>
      </c>
      <c r="U702" s="158">
        <v>0</v>
      </c>
      <c r="V702" s="158">
        <f>ROUND(E702*U702,2)</f>
        <v>0</v>
      </c>
      <c r="W702" s="158"/>
      <c r="X702" s="158" t="s">
        <v>387</v>
      </c>
      <c r="Y702" s="147"/>
      <c r="Z702" s="147"/>
      <c r="AA702" s="147"/>
      <c r="AB702" s="147"/>
      <c r="AC702" s="147"/>
      <c r="AD702" s="147"/>
      <c r="AE702" s="147"/>
      <c r="AF702" s="147"/>
      <c r="AG702" s="147" t="s">
        <v>388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54"/>
      <c r="B703" s="155"/>
      <c r="C703" s="249"/>
      <c r="D703" s="250"/>
      <c r="E703" s="250"/>
      <c r="F703" s="250"/>
      <c r="G703" s="250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47"/>
      <c r="Z703" s="147"/>
      <c r="AA703" s="147"/>
      <c r="AB703" s="147"/>
      <c r="AC703" s="147"/>
      <c r="AD703" s="147"/>
      <c r="AE703" s="147"/>
      <c r="AF703" s="147"/>
      <c r="AG703" s="147" t="s">
        <v>329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ht="22.5" outlineLevel="1" x14ac:dyDescent="0.2">
      <c r="A704" s="173">
        <v>116</v>
      </c>
      <c r="B704" s="174" t="s">
        <v>2197</v>
      </c>
      <c r="C704" s="184" t="s">
        <v>853</v>
      </c>
      <c r="D704" s="175" t="s">
        <v>577</v>
      </c>
      <c r="E704" s="176">
        <v>2</v>
      </c>
      <c r="F704" s="177"/>
      <c r="G704" s="178">
        <f>ROUND(E704*F704,2)</f>
        <v>0</v>
      </c>
      <c r="H704" s="177"/>
      <c r="I704" s="178">
        <f>ROUND(E704*H704,2)</f>
        <v>0</v>
      </c>
      <c r="J704" s="177"/>
      <c r="K704" s="178">
        <f>ROUND(E704*J704,2)</f>
        <v>0</v>
      </c>
      <c r="L704" s="178">
        <v>21</v>
      </c>
      <c r="M704" s="178">
        <f>G704*(1+L704/100)</f>
        <v>0</v>
      </c>
      <c r="N704" s="176">
        <v>0</v>
      </c>
      <c r="O704" s="176">
        <f>ROUND(E704*N704,2)</f>
        <v>0</v>
      </c>
      <c r="P704" s="176">
        <v>0</v>
      </c>
      <c r="Q704" s="176">
        <f>ROUND(E704*P704,2)</f>
        <v>0</v>
      </c>
      <c r="R704" s="178"/>
      <c r="S704" s="178" t="s">
        <v>344</v>
      </c>
      <c r="T704" s="179" t="s">
        <v>324</v>
      </c>
      <c r="U704" s="158">
        <v>0</v>
      </c>
      <c r="V704" s="158">
        <f>ROUND(E704*U704,2)</f>
        <v>0</v>
      </c>
      <c r="W704" s="158"/>
      <c r="X704" s="158" t="s">
        <v>387</v>
      </c>
      <c r="Y704" s="147"/>
      <c r="Z704" s="147"/>
      <c r="AA704" s="147"/>
      <c r="AB704" s="147"/>
      <c r="AC704" s="147"/>
      <c r="AD704" s="147"/>
      <c r="AE704" s="147"/>
      <c r="AF704" s="147"/>
      <c r="AG704" s="147" t="s">
        <v>388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249"/>
      <c r="D705" s="250"/>
      <c r="E705" s="250"/>
      <c r="F705" s="250"/>
      <c r="G705" s="250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47"/>
      <c r="Z705" s="147"/>
      <c r="AA705" s="147"/>
      <c r="AB705" s="147"/>
      <c r="AC705" s="147"/>
      <c r="AD705" s="147"/>
      <c r="AE705" s="147"/>
      <c r="AF705" s="147"/>
      <c r="AG705" s="147" t="s">
        <v>329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ht="22.5" outlineLevel="1" x14ac:dyDescent="0.2">
      <c r="A706" s="173">
        <v>117</v>
      </c>
      <c r="B706" s="174" t="s">
        <v>2198</v>
      </c>
      <c r="C706" s="184" t="s">
        <v>855</v>
      </c>
      <c r="D706" s="175" t="s">
        <v>577</v>
      </c>
      <c r="E706" s="176">
        <v>4</v>
      </c>
      <c r="F706" s="177"/>
      <c r="G706" s="178">
        <f>ROUND(E706*F706,2)</f>
        <v>0</v>
      </c>
      <c r="H706" s="177"/>
      <c r="I706" s="178">
        <f>ROUND(E706*H706,2)</f>
        <v>0</v>
      </c>
      <c r="J706" s="177"/>
      <c r="K706" s="178">
        <f>ROUND(E706*J706,2)</f>
        <v>0</v>
      </c>
      <c r="L706" s="178">
        <v>21</v>
      </c>
      <c r="M706" s="178">
        <f>G706*(1+L706/100)</f>
        <v>0</v>
      </c>
      <c r="N706" s="176">
        <v>0</v>
      </c>
      <c r="O706" s="176">
        <f>ROUND(E706*N706,2)</f>
        <v>0</v>
      </c>
      <c r="P706" s="176">
        <v>0</v>
      </c>
      <c r="Q706" s="176">
        <f>ROUND(E706*P706,2)</f>
        <v>0</v>
      </c>
      <c r="R706" s="178"/>
      <c r="S706" s="178" t="s">
        <v>344</v>
      </c>
      <c r="T706" s="179" t="s">
        <v>324</v>
      </c>
      <c r="U706" s="158">
        <v>0</v>
      </c>
      <c r="V706" s="158">
        <f>ROUND(E706*U706,2)</f>
        <v>0</v>
      </c>
      <c r="W706" s="158"/>
      <c r="X706" s="158" t="s">
        <v>387</v>
      </c>
      <c r="Y706" s="147"/>
      <c r="Z706" s="147"/>
      <c r="AA706" s="147"/>
      <c r="AB706" s="147"/>
      <c r="AC706" s="147"/>
      <c r="AD706" s="147"/>
      <c r="AE706" s="147"/>
      <c r="AF706" s="147"/>
      <c r="AG706" s="147" t="s">
        <v>388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249"/>
      <c r="D707" s="250"/>
      <c r="E707" s="250"/>
      <c r="F707" s="250"/>
      <c r="G707" s="250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47"/>
      <c r="Z707" s="147"/>
      <c r="AA707" s="147"/>
      <c r="AB707" s="147"/>
      <c r="AC707" s="147"/>
      <c r="AD707" s="147"/>
      <c r="AE707" s="147"/>
      <c r="AF707" s="147"/>
      <c r="AG707" s="147" t="s">
        <v>329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ht="22.5" outlineLevel="1" x14ac:dyDescent="0.2">
      <c r="A708" s="173">
        <v>118</v>
      </c>
      <c r="B708" s="174" t="s">
        <v>2199</v>
      </c>
      <c r="C708" s="184" t="s">
        <v>857</v>
      </c>
      <c r="D708" s="175" t="s">
        <v>577</v>
      </c>
      <c r="E708" s="176">
        <v>4</v>
      </c>
      <c r="F708" s="177"/>
      <c r="G708" s="178">
        <f>ROUND(E708*F708,2)</f>
        <v>0</v>
      </c>
      <c r="H708" s="177"/>
      <c r="I708" s="178">
        <f>ROUND(E708*H708,2)</f>
        <v>0</v>
      </c>
      <c r="J708" s="177"/>
      <c r="K708" s="178">
        <f>ROUND(E708*J708,2)</f>
        <v>0</v>
      </c>
      <c r="L708" s="178">
        <v>21</v>
      </c>
      <c r="M708" s="178">
        <f>G708*(1+L708/100)</f>
        <v>0</v>
      </c>
      <c r="N708" s="176">
        <v>0</v>
      </c>
      <c r="O708" s="176">
        <f>ROUND(E708*N708,2)</f>
        <v>0</v>
      </c>
      <c r="P708" s="176">
        <v>0</v>
      </c>
      <c r="Q708" s="176">
        <f>ROUND(E708*P708,2)</f>
        <v>0</v>
      </c>
      <c r="R708" s="178"/>
      <c r="S708" s="178" t="s">
        <v>344</v>
      </c>
      <c r="T708" s="179" t="s">
        <v>324</v>
      </c>
      <c r="U708" s="158">
        <v>0</v>
      </c>
      <c r="V708" s="158">
        <f>ROUND(E708*U708,2)</f>
        <v>0</v>
      </c>
      <c r="W708" s="158"/>
      <c r="X708" s="158" t="s">
        <v>387</v>
      </c>
      <c r="Y708" s="147"/>
      <c r="Z708" s="147"/>
      <c r="AA708" s="147"/>
      <c r="AB708" s="147"/>
      <c r="AC708" s="147"/>
      <c r="AD708" s="147"/>
      <c r="AE708" s="147"/>
      <c r="AF708" s="147"/>
      <c r="AG708" s="147" t="s">
        <v>388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249"/>
      <c r="D709" s="250"/>
      <c r="E709" s="250"/>
      <c r="F709" s="250"/>
      <c r="G709" s="250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47"/>
      <c r="Z709" s="147"/>
      <c r="AA709" s="147"/>
      <c r="AB709" s="147"/>
      <c r="AC709" s="147"/>
      <c r="AD709" s="147"/>
      <c r="AE709" s="147"/>
      <c r="AF709" s="147"/>
      <c r="AG709" s="147" t="s">
        <v>329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ht="22.5" outlineLevel="1" x14ac:dyDescent="0.2">
      <c r="A710" s="173">
        <v>119</v>
      </c>
      <c r="B710" s="174" t="s">
        <v>2200</v>
      </c>
      <c r="C710" s="184" t="s">
        <v>859</v>
      </c>
      <c r="D710" s="175" t="s">
        <v>462</v>
      </c>
      <c r="E710" s="176">
        <v>1.325</v>
      </c>
      <c r="F710" s="177"/>
      <c r="G710" s="178">
        <f>ROUND(E710*F710,2)</f>
        <v>0</v>
      </c>
      <c r="H710" s="177"/>
      <c r="I710" s="178">
        <f>ROUND(E710*H710,2)</f>
        <v>0</v>
      </c>
      <c r="J710" s="177"/>
      <c r="K710" s="178">
        <f>ROUND(E710*J710,2)</f>
        <v>0</v>
      </c>
      <c r="L710" s="178">
        <v>21</v>
      </c>
      <c r="M710" s="178">
        <f>G710*(1+L710/100)</f>
        <v>0</v>
      </c>
      <c r="N710" s="176">
        <v>0</v>
      </c>
      <c r="O710" s="176">
        <f>ROUND(E710*N710,2)</f>
        <v>0</v>
      </c>
      <c r="P710" s="176">
        <v>0</v>
      </c>
      <c r="Q710" s="176">
        <f>ROUND(E710*P710,2)</f>
        <v>0</v>
      </c>
      <c r="R710" s="178"/>
      <c r="S710" s="178" t="s">
        <v>344</v>
      </c>
      <c r="T710" s="179" t="s">
        <v>324</v>
      </c>
      <c r="U710" s="158">
        <v>0</v>
      </c>
      <c r="V710" s="158">
        <f>ROUND(E710*U710,2)</f>
        <v>0</v>
      </c>
      <c r="W710" s="158"/>
      <c r="X710" s="158" t="s">
        <v>387</v>
      </c>
      <c r="Y710" s="147"/>
      <c r="Z710" s="147"/>
      <c r="AA710" s="147"/>
      <c r="AB710" s="147"/>
      <c r="AC710" s="147"/>
      <c r="AD710" s="147"/>
      <c r="AE710" s="147"/>
      <c r="AF710" s="147"/>
      <c r="AG710" s="147" t="s">
        <v>388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185" t="s">
        <v>2024</v>
      </c>
      <c r="D711" s="160"/>
      <c r="E711" s="161"/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47"/>
      <c r="Z711" s="147"/>
      <c r="AA711" s="147"/>
      <c r="AB711" s="147"/>
      <c r="AC711" s="147"/>
      <c r="AD711" s="147"/>
      <c r="AE711" s="147"/>
      <c r="AF711" s="147"/>
      <c r="AG711" s="147" t="s">
        <v>382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185" t="s">
        <v>2201</v>
      </c>
      <c r="D712" s="160"/>
      <c r="E712" s="161">
        <v>1.325</v>
      </c>
      <c r="F712" s="158"/>
      <c r="G712" s="15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47"/>
      <c r="Z712" s="147"/>
      <c r="AA712" s="147"/>
      <c r="AB712" s="147"/>
      <c r="AC712" s="147"/>
      <c r="AD712" s="147"/>
      <c r="AE712" s="147"/>
      <c r="AF712" s="147"/>
      <c r="AG712" s="147" t="s">
        <v>382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245"/>
      <c r="D713" s="246"/>
      <c r="E713" s="246"/>
      <c r="F713" s="246"/>
      <c r="G713" s="246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47"/>
      <c r="Z713" s="147"/>
      <c r="AA713" s="147"/>
      <c r="AB713" s="147"/>
      <c r="AC713" s="147"/>
      <c r="AD713" s="147"/>
      <c r="AE713" s="147"/>
      <c r="AF713" s="147"/>
      <c r="AG713" s="147" t="s">
        <v>329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ht="22.5" outlineLevel="1" x14ac:dyDescent="0.2">
      <c r="A714" s="173">
        <v>120</v>
      </c>
      <c r="B714" s="174" t="s">
        <v>2202</v>
      </c>
      <c r="C714" s="184" t="s">
        <v>861</v>
      </c>
      <c r="D714" s="175" t="s">
        <v>577</v>
      </c>
      <c r="E714" s="176">
        <v>2</v>
      </c>
      <c r="F714" s="177"/>
      <c r="G714" s="178">
        <f>ROUND(E714*F714,2)</f>
        <v>0</v>
      </c>
      <c r="H714" s="177"/>
      <c r="I714" s="178">
        <f>ROUND(E714*H714,2)</f>
        <v>0</v>
      </c>
      <c r="J714" s="177"/>
      <c r="K714" s="178">
        <f>ROUND(E714*J714,2)</f>
        <v>0</v>
      </c>
      <c r="L714" s="178">
        <v>21</v>
      </c>
      <c r="M714" s="178">
        <f>G714*(1+L714/100)</f>
        <v>0</v>
      </c>
      <c r="N714" s="176">
        <v>0</v>
      </c>
      <c r="O714" s="176">
        <f>ROUND(E714*N714,2)</f>
        <v>0</v>
      </c>
      <c r="P714" s="176">
        <v>0</v>
      </c>
      <c r="Q714" s="176">
        <f>ROUND(E714*P714,2)</f>
        <v>0</v>
      </c>
      <c r="R714" s="178"/>
      <c r="S714" s="178" t="s">
        <v>344</v>
      </c>
      <c r="T714" s="179" t="s">
        <v>324</v>
      </c>
      <c r="U714" s="158">
        <v>0</v>
      </c>
      <c r="V714" s="158">
        <f>ROUND(E714*U714,2)</f>
        <v>0</v>
      </c>
      <c r="W714" s="158"/>
      <c r="X714" s="158" t="s">
        <v>387</v>
      </c>
      <c r="Y714" s="147"/>
      <c r="Z714" s="147"/>
      <c r="AA714" s="147"/>
      <c r="AB714" s="147"/>
      <c r="AC714" s="147"/>
      <c r="AD714" s="147"/>
      <c r="AE714" s="147"/>
      <c r="AF714" s="147"/>
      <c r="AG714" s="147" t="s">
        <v>388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249"/>
      <c r="D715" s="250"/>
      <c r="E715" s="250"/>
      <c r="F715" s="250"/>
      <c r="G715" s="250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47"/>
      <c r="Z715" s="147"/>
      <c r="AA715" s="147"/>
      <c r="AB715" s="147"/>
      <c r="AC715" s="147"/>
      <c r="AD715" s="147"/>
      <c r="AE715" s="147"/>
      <c r="AF715" s="147"/>
      <c r="AG715" s="147" t="s">
        <v>329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22.5" outlineLevel="1" x14ac:dyDescent="0.2">
      <c r="A716" s="173">
        <v>121</v>
      </c>
      <c r="B716" s="174" t="s">
        <v>2203</v>
      </c>
      <c r="C716" s="184" t="s">
        <v>863</v>
      </c>
      <c r="D716" s="175" t="s">
        <v>577</v>
      </c>
      <c r="E716" s="176">
        <v>1</v>
      </c>
      <c r="F716" s="177"/>
      <c r="G716" s="178">
        <f>ROUND(E716*F716,2)</f>
        <v>0</v>
      </c>
      <c r="H716" s="177"/>
      <c r="I716" s="178">
        <f>ROUND(E716*H716,2)</f>
        <v>0</v>
      </c>
      <c r="J716" s="177"/>
      <c r="K716" s="178">
        <f>ROUND(E716*J716,2)</f>
        <v>0</v>
      </c>
      <c r="L716" s="178">
        <v>21</v>
      </c>
      <c r="M716" s="178">
        <f>G716*(1+L716/100)</f>
        <v>0</v>
      </c>
      <c r="N716" s="176">
        <v>0</v>
      </c>
      <c r="O716" s="176">
        <f>ROUND(E716*N716,2)</f>
        <v>0</v>
      </c>
      <c r="P716" s="176">
        <v>0</v>
      </c>
      <c r="Q716" s="176">
        <f>ROUND(E716*P716,2)</f>
        <v>0</v>
      </c>
      <c r="R716" s="178"/>
      <c r="S716" s="178" t="s">
        <v>344</v>
      </c>
      <c r="T716" s="179" t="s">
        <v>324</v>
      </c>
      <c r="U716" s="158">
        <v>0</v>
      </c>
      <c r="V716" s="158">
        <f>ROUND(E716*U716,2)</f>
        <v>0</v>
      </c>
      <c r="W716" s="158"/>
      <c r="X716" s="158" t="s">
        <v>387</v>
      </c>
      <c r="Y716" s="147"/>
      <c r="Z716" s="147"/>
      <c r="AA716" s="147"/>
      <c r="AB716" s="147"/>
      <c r="AC716" s="147"/>
      <c r="AD716" s="147"/>
      <c r="AE716" s="147"/>
      <c r="AF716" s="147"/>
      <c r="AG716" s="147" t="s">
        <v>388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249"/>
      <c r="D717" s="250"/>
      <c r="E717" s="250"/>
      <c r="F717" s="250"/>
      <c r="G717" s="250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47"/>
      <c r="Z717" s="147"/>
      <c r="AA717" s="147"/>
      <c r="AB717" s="147"/>
      <c r="AC717" s="147"/>
      <c r="AD717" s="147"/>
      <c r="AE717" s="147"/>
      <c r="AF717" s="147"/>
      <c r="AG717" s="147" t="s">
        <v>329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ht="22.5" outlineLevel="1" x14ac:dyDescent="0.2">
      <c r="A718" s="173">
        <v>122</v>
      </c>
      <c r="B718" s="174" t="s">
        <v>2204</v>
      </c>
      <c r="C718" s="184" t="s">
        <v>2205</v>
      </c>
      <c r="D718" s="175" t="s">
        <v>577</v>
      </c>
      <c r="E718" s="176">
        <v>3</v>
      </c>
      <c r="F718" s="177"/>
      <c r="G718" s="178">
        <f>ROUND(E718*F718,2)</f>
        <v>0</v>
      </c>
      <c r="H718" s="177"/>
      <c r="I718" s="178">
        <f>ROUND(E718*H718,2)</f>
        <v>0</v>
      </c>
      <c r="J718" s="177"/>
      <c r="K718" s="178">
        <f>ROUND(E718*J718,2)</f>
        <v>0</v>
      </c>
      <c r="L718" s="178">
        <v>21</v>
      </c>
      <c r="M718" s="178">
        <f>G718*(1+L718/100)</f>
        <v>0</v>
      </c>
      <c r="N718" s="176">
        <v>0</v>
      </c>
      <c r="O718" s="176">
        <f>ROUND(E718*N718,2)</f>
        <v>0</v>
      </c>
      <c r="P718" s="176">
        <v>0</v>
      </c>
      <c r="Q718" s="176">
        <f>ROUND(E718*P718,2)</f>
        <v>0</v>
      </c>
      <c r="R718" s="178"/>
      <c r="S718" s="178" t="s">
        <v>344</v>
      </c>
      <c r="T718" s="179" t="s">
        <v>324</v>
      </c>
      <c r="U718" s="158">
        <v>0</v>
      </c>
      <c r="V718" s="158">
        <f>ROUND(E718*U718,2)</f>
        <v>0</v>
      </c>
      <c r="W718" s="158"/>
      <c r="X718" s="158" t="s">
        <v>387</v>
      </c>
      <c r="Y718" s="147"/>
      <c r="Z718" s="147"/>
      <c r="AA718" s="147"/>
      <c r="AB718" s="147"/>
      <c r="AC718" s="147"/>
      <c r="AD718" s="147"/>
      <c r="AE718" s="147"/>
      <c r="AF718" s="147"/>
      <c r="AG718" s="147" t="s">
        <v>388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54"/>
      <c r="B719" s="155"/>
      <c r="C719" s="249"/>
      <c r="D719" s="250"/>
      <c r="E719" s="250"/>
      <c r="F719" s="250"/>
      <c r="G719" s="250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47"/>
      <c r="Z719" s="147"/>
      <c r="AA719" s="147"/>
      <c r="AB719" s="147"/>
      <c r="AC719" s="147"/>
      <c r="AD719" s="147"/>
      <c r="AE719" s="147"/>
      <c r="AF719" s="147"/>
      <c r="AG719" s="147" t="s">
        <v>329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2.5" outlineLevel="1" x14ac:dyDescent="0.2">
      <c r="A720" s="173">
        <v>123</v>
      </c>
      <c r="B720" s="174" t="s">
        <v>2206</v>
      </c>
      <c r="C720" s="184" t="s">
        <v>2207</v>
      </c>
      <c r="D720" s="175" t="s">
        <v>577</v>
      </c>
      <c r="E720" s="176">
        <v>1</v>
      </c>
      <c r="F720" s="177"/>
      <c r="G720" s="178">
        <f>ROUND(E720*F720,2)</f>
        <v>0</v>
      </c>
      <c r="H720" s="177"/>
      <c r="I720" s="178">
        <f>ROUND(E720*H720,2)</f>
        <v>0</v>
      </c>
      <c r="J720" s="177"/>
      <c r="K720" s="178">
        <f>ROUND(E720*J720,2)</f>
        <v>0</v>
      </c>
      <c r="L720" s="178">
        <v>21</v>
      </c>
      <c r="M720" s="178">
        <f>G720*(1+L720/100)</f>
        <v>0</v>
      </c>
      <c r="N720" s="176">
        <v>0</v>
      </c>
      <c r="O720" s="176">
        <f>ROUND(E720*N720,2)</f>
        <v>0</v>
      </c>
      <c r="P720" s="176">
        <v>0</v>
      </c>
      <c r="Q720" s="176">
        <f>ROUND(E720*P720,2)</f>
        <v>0</v>
      </c>
      <c r="R720" s="178"/>
      <c r="S720" s="178" t="s">
        <v>344</v>
      </c>
      <c r="T720" s="179" t="s">
        <v>324</v>
      </c>
      <c r="U720" s="158">
        <v>0</v>
      </c>
      <c r="V720" s="158">
        <f>ROUND(E720*U720,2)</f>
        <v>0</v>
      </c>
      <c r="W720" s="158"/>
      <c r="X720" s="158" t="s">
        <v>387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388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">
      <c r="A721" s="154"/>
      <c r="B721" s="155"/>
      <c r="C721" s="249"/>
      <c r="D721" s="250"/>
      <c r="E721" s="250"/>
      <c r="F721" s="250"/>
      <c r="G721" s="250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47"/>
      <c r="Z721" s="147"/>
      <c r="AA721" s="147"/>
      <c r="AB721" s="147"/>
      <c r="AC721" s="147"/>
      <c r="AD721" s="147"/>
      <c r="AE721" s="147"/>
      <c r="AF721" s="147"/>
      <c r="AG721" s="147" t="s">
        <v>329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ht="22.5" outlineLevel="1" x14ac:dyDescent="0.2">
      <c r="A722" s="173">
        <v>124</v>
      </c>
      <c r="B722" s="174" t="s">
        <v>1879</v>
      </c>
      <c r="C722" s="184" t="s">
        <v>865</v>
      </c>
      <c r="D722" s="175" t="s">
        <v>866</v>
      </c>
      <c r="E722" s="176">
        <v>0.8</v>
      </c>
      <c r="F722" s="177"/>
      <c r="G722" s="178">
        <f>ROUND(E722*F722,2)</f>
        <v>0</v>
      </c>
      <c r="H722" s="177"/>
      <c r="I722" s="178">
        <f>ROUND(E722*H722,2)</f>
        <v>0</v>
      </c>
      <c r="J722" s="177"/>
      <c r="K722" s="178">
        <f>ROUND(E722*J722,2)</f>
        <v>0</v>
      </c>
      <c r="L722" s="178">
        <v>21</v>
      </c>
      <c r="M722" s="178">
        <f>G722*(1+L722/100)</f>
        <v>0</v>
      </c>
      <c r="N722" s="176">
        <v>0</v>
      </c>
      <c r="O722" s="176">
        <f>ROUND(E722*N722,2)</f>
        <v>0</v>
      </c>
      <c r="P722" s="176">
        <v>0</v>
      </c>
      <c r="Q722" s="176">
        <f>ROUND(E722*P722,2)</f>
        <v>0</v>
      </c>
      <c r="R722" s="178"/>
      <c r="S722" s="178" t="s">
        <v>344</v>
      </c>
      <c r="T722" s="179" t="s">
        <v>324</v>
      </c>
      <c r="U722" s="158">
        <v>0</v>
      </c>
      <c r="V722" s="158">
        <f>ROUND(E722*U722,2)</f>
        <v>0</v>
      </c>
      <c r="W722" s="158"/>
      <c r="X722" s="158" t="s">
        <v>387</v>
      </c>
      <c r="Y722" s="147"/>
      <c r="Z722" s="147"/>
      <c r="AA722" s="147"/>
      <c r="AB722" s="147"/>
      <c r="AC722" s="147"/>
      <c r="AD722" s="147"/>
      <c r="AE722" s="147"/>
      <c r="AF722" s="147"/>
      <c r="AG722" s="147" t="s">
        <v>388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249"/>
      <c r="D723" s="250"/>
      <c r="E723" s="250"/>
      <c r="F723" s="250"/>
      <c r="G723" s="250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47"/>
      <c r="Z723" s="147"/>
      <c r="AA723" s="147"/>
      <c r="AB723" s="147"/>
      <c r="AC723" s="147"/>
      <c r="AD723" s="147"/>
      <c r="AE723" s="147"/>
      <c r="AF723" s="147"/>
      <c r="AG723" s="147" t="s">
        <v>329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>
        <v>125</v>
      </c>
      <c r="B724" s="155" t="s">
        <v>867</v>
      </c>
      <c r="C724" s="189" t="s">
        <v>868</v>
      </c>
      <c r="D724" s="156" t="s">
        <v>0</v>
      </c>
      <c r="E724" s="181"/>
      <c r="F724" s="159"/>
      <c r="G724" s="158">
        <f>ROUND(E724*F724,2)</f>
        <v>0</v>
      </c>
      <c r="H724" s="159"/>
      <c r="I724" s="158">
        <f>ROUND(E724*H724,2)</f>
        <v>0</v>
      </c>
      <c r="J724" s="159"/>
      <c r="K724" s="158">
        <f>ROUND(E724*J724,2)</f>
        <v>0</v>
      </c>
      <c r="L724" s="158">
        <v>21</v>
      </c>
      <c r="M724" s="158">
        <f>G724*(1+L724/100)</f>
        <v>0</v>
      </c>
      <c r="N724" s="157">
        <v>0</v>
      </c>
      <c r="O724" s="157">
        <f>ROUND(E724*N724,2)</f>
        <v>0</v>
      </c>
      <c r="P724" s="157">
        <v>0</v>
      </c>
      <c r="Q724" s="157">
        <f>ROUND(E724*P724,2)</f>
        <v>0</v>
      </c>
      <c r="R724" s="158" t="s">
        <v>706</v>
      </c>
      <c r="S724" s="158" t="s">
        <v>323</v>
      </c>
      <c r="T724" s="158" t="s">
        <v>399</v>
      </c>
      <c r="U724" s="158">
        <v>0</v>
      </c>
      <c r="V724" s="158">
        <f>ROUND(E724*U724,2)</f>
        <v>0</v>
      </c>
      <c r="W724" s="158"/>
      <c r="X724" s="158" t="s">
        <v>769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770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262" t="s">
        <v>801</v>
      </c>
      <c r="D725" s="263"/>
      <c r="E725" s="263"/>
      <c r="F725" s="263"/>
      <c r="G725" s="263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47"/>
      <c r="Z725" s="147"/>
      <c r="AA725" s="147"/>
      <c r="AB725" s="147"/>
      <c r="AC725" s="147"/>
      <c r="AD725" s="147"/>
      <c r="AE725" s="147"/>
      <c r="AF725" s="147"/>
      <c r="AG725" s="147" t="s">
        <v>401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245"/>
      <c r="D726" s="246"/>
      <c r="E726" s="246"/>
      <c r="F726" s="246"/>
      <c r="G726" s="246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47"/>
      <c r="Z726" s="147"/>
      <c r="AA726" s="147"/>
      <c r="AB726" s="147"/>
      <c r="AC726" s="147"/>
      <c r="AD726" s="147"/>
      <c r="AE726" s="147"/>
      <c r="AF726" s="147"/>
      <c r="AG726" s="147" t="s">
        <v>329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x14ac:dyDescent="0.2">
      <c r="A727" s="163" t="s">
        <v>318</v>
      </c>
      <c r="B727" s="164" t="s">
        <v>200</v>
      </c>
      <c r="C727" s="183" t="s">
        <v>201</v>
      </c>
      <c r="D727" s="165"/>
      <c r="E727" s="166"/>
      <c r="F727" s="167"/>
      <c r="G727" s="167">
        <f>SUMIF(AG728:AG759,"&lt;&gt;NOR",G728:G759)</f>
        <v>0</v>
      </c>
      <c r="H727" s="167"/>
      <c r="I727" s="167">
        <f>SUM(I728:I759)</f>
        <v>0</v>
      </c>
      <c r="J727" s="167"/>
      <c r="K727" s="167">
        <f>SUM(K728:K759)</f>
        <v>0</v>
      </c>
      <c r="L727" s="167"/>
      <c r="M727" s="167">
        <f>SUM(M728:M759)</f>
        <v>0</v>
      </c>
      <c r="N727" s="166"/>
      <c r="O727" s="166">
        <f>SUM(O728:O759)</f>
        <v>0</v>
      </c>
      <c r="P727" s="166"/>
      <c r="Q727" s="166">
        <f>SUM(Q728:Q759)</f>
        <v>0</v>
      </c>
      <c r="R727" s="167"/>
      <c r="S727" s="167"/>
      <c r="T727" s="168"/>
      <c r="U727" s="162"/>
      <c r="V727" s="162">
        <f>SUM(V728:V759)</f>
        <v>46.93</v>
      </c>
      <c r="W727" s="162"/>
      <c r="X727" s="162"/>
      <c r="AG727" t="s">
        <v>319</v>
      </c>
    </row>
    <row r="728" spans="1:60" ht="33.75" outlineLevel="1" x14ac:dyDescent="0.2">
      <c r="A728" s="173">
        <v>126</v>
      </c>
      <c r="B728" s="174" t="s">
        <v>869</v>
      </c>
      <c r="C728" s="184" t="s">
        <v>870</v>
      </c>
      <c r="D728" s="175" t="s">
        <v>397</v>
      </c>
      <c r="E728" s="176">
        <v>11.64</v>
      </c>
      <c r="F728" s="177"/>
      <c r="G728" s="178">
        <f>ROUND(E728*F728,2)</f>
        <v>0</v>
      </c>
      <c r="H728" s="177"/>
      <c r="I728" s="178">
        <f>ROUND(E728*H728,2)</f>
        <v>0</v>
      </c>
      <c r="J728" s="177"/>
      <c r="K728" s="178">
        <f>ROUND(E728*J728,2)</f>
        <v>0</v>
      </c>
      <c r="L728" s="178">
        <v>21</v>
      </c>
      <c r="M728" s="178">
        <f>G728*(1+L728/100)</f>
        <v>0</v>
      </c>
      <c r="N728" s="176">
        <v>6.0000000000000002E-5</v>
      </c>
      <c r="O728" s="176">
        <f>ROUND(E728*N728,2)</f>
        <v>0</v>
      </c>
      <c r="P728" s="176">
        <v>0</v>
      </c>
      <c r="Q728" s="176">
        <f>ROUND(E728*P728,2)</f>
        <v>0</v>
      </c>
      <c r="R728" s="178" t="s">
        <v>706</v>
      </c>
      <c r="S728" s="178" t="s">
        <v>323</v>
      </c>
      <c r="T728" s="179" t="s">
        <v>399</v>
      </c>
      <c r="U728" s="158">
        <v>0.87</v>
      </c>
      <c r="V728" s="158">
        <f>ROUND(E728*U728,2)</f>
        <v>10.130000000000001</v>
      </c>
      <c r="W728" s="158"/>
      <c r="X728" s="158" t="s">
        <v>387</v>
      </c>
      <c r="Y728" s="147"/>
      <c r="Z728" s="147"/>
      <c r="AA728" s="147"/>
      <c r="AB728" s="147"/>
      <c r="AC728" s="147"/>
      <c r="AD728" s="147"/>
      <c r="AE728" s="147"/>
      <c r="AF728" s="147"/>
      <c r="AG728" s="147" t="s">
        <v>547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54"/>
      <c r="B729" s="155"/>
      <c r="C729" s="185" t="s">
        <v>871</v>
      </c>
      <c r="D729" s="160"/>
      <c r="E729" s="161"/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47"/>
      <c r="Z729" s="147"/>
      <c r="AA729" s="147"/>
      <c r="AB729" s="147"/>
      <c r="AC729" s="147"/>
      <c r="AD729" s="147"/>
      <c r="AE729" s="147"/>
      <c r="AF729" s="147"/>
      <c r="AG729" s="147" t="s">
        <v>382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">
      <c r="A730" s="154"/>
      <c r="B730" s="155"/>
      <c r="C730" s="185" t="s">
        <v>2073</v>
      </c>
      <c r="D730" s="160"/>
      <c r="E730" s="161"/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47"/>
      <c r="Z730" s="147"/>
      <c r="AA730" s="147"/>
      <c r="AB730" s="147"/>
      <c r="AC730" s="147"/>
      <c r="AD730" s="147"/>
      <c r="AE730" s="147"/>
      <c r="AF730" s="147"/>
      <c r="AG730" s="147" t="s">
        <v>382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54"/>
      <c r="B731" s="155"/>
      <c r="C731" s="185" t="s">
        <v>422</v>
      </c>
      <c r="D731" s="160"/>
      <c r="E731" s="161"/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47"/>
      <c r="Z731" s="147"/>
      <c r="AA731" s="147"/>
      <c r="AB731" s="147"/>
      <c r="AC731" s="147"/>
      <c r="AD731" s="147"/>
      <c r="AE731" s="147"/>
      <c r="AF731" s="147"/>
      <c r="AG731" s="147" t="s">
        <v>382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185" t="s">
        <v>2208</v>
      </c>
      <c r="D732" s="160"/>
      <c r="E732" s="161">
        <v>11.64</v>
      </c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47"/>
      <c r="Z732" s="147"/>
      <c r="AA732" s="147"/>
      <c r="AB732" s="147"/>
      <c r="AC732" s="147"/>
      <c r="AD732" s="147"/>
      <c r="AE732" s="147"/>
      <c r="AF732" s="147"/>
      <c r="AG732" s="147" t="s">
        <v>382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54"/>
      <c r="B733" s="155"/>
      <c r="C733" s="245"/>
      <c r="D733" s="246"/>
      <c r="E733" s="246"/>
      <c r="F733" s="246"/>
      <c r="G733" s="246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47"/>
      <c r="Z733" s="147"/>
      <c r="AA733" s="147"/>
      <c r="AB733" s="147"/>
      <c r="AC733" s="147"/>
      <c r="AD733" s="147"/>
      <c r="AE733" s="147"/>
      <c r="AF733" s="147"/>
      <c r="AG733" s="147" t="s">
        <v>329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73">
        <v>127</v>
      </c>
      <c r="B734" s="174" t="s">
        <v>873</v>
      </c>
      <c r="C734" s="184" t="s">
        <v>874</v>
      </c>
      <c r="D734" s="175" t="s">
        <v>397</v>
      </c>
      <c r="E734" s="176">
        <v>13.385999999999999</v>
      </c>
      <c r="F734" s="177"/>
      <c r="G734" s="178">
        <f>ROUND(E734*F734,2)</f>
        <v>0</v>
      </c>
      <c r="H734" s="177"/>
      <c r="I734" s="178">
        <f>ROUND(E734*H734,2)</f>
        <v>0</v>
      </c>
      <c r="J734" s="177"/>
      <c r="K734" s="178">
        <f>ROUND(E734*J734,2)</f>
        <v>0</v>
      </c>
      <c r="L734" s="178">
        <v>21</v>
      </c>
      <c r="M734" s="178">
        <f>G734*(1+L734/100)</f>
        <v>0</v>
      </c>
      <c r="N734" s="176">
        <v>0</v>
      </c>
      <c r="O734" s="176">
        <f>ROUND(E734*N734,2)</f>
        <v>0</v>
      </c>
      <c r="P734" s="176">
        <v>0</v>
      </c>
      <c r="Q734" s="176">
        <f>ROUND(E734*P734,2)</f>
        <v>0</v>
      </c>
      <c r="R734" s="178"/>
      <c r="S734" s="178" t="s">
        <v>344</v>
      </c>
      <c r="T734" s="179" t="s">
        <v>324</v>
      </c>
      <c r="U734" s="158">
        <v>0</v>
      </c>
      <c r="V734" s="158">
        <f>ROUND(E734*U734,2)</f>
        <v>0</v>
      </c>
      <c r="W734" s="158"/>
      <c r="X734" s="158" t="s">
        <v>387</v>
      </c>
      <c r="Y734" s="147"/>
      <c r="Z734" s="147"/>
      <c r="AA734" s="147"/>
      <c r="AB734" s="147"/>
      <c r="AC734" s="147"/>
      <c r="AD734" s="147"/>
      <c r="AE734" s="147"/>
      <c r="AF734" s="147"/>
      <c r="AG734" s="147" t="s">
        <v>547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185" t="s">
        <v>2073</v>
      </c>
      <c r="D735" s="160"/>
      <c r="E735" s="161"/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47"/>
      <c r="Z735" s="147"/>
      <c r="AA735" s="147"/>
      <c r="AB735" s="147"/>
      <c r="AC735" s="147"/>
      <c r="AD735" s="147"/>
      <c r="AE735" s="147"/>
      <c r="AF735" s="147"/>
      <c r="AG735" s="147" t="s">
        <v>382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54"/>
      <c r="B736" s="155"/>
      <c r="C736" s="185" t="s">
        <v>422</v>
      </c>
      <c r="D736" s="160"/>
      <c r="E736" s="161"/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47"/>
      <c r="Z736" s="147"/>
      <c r="AA736" s="147"/>
      <c r="AB736" s="147"/>
      <c r="AC736" s="147"/>
      <c r="AD736" s="147"/>
      <c r="AE736" s="147"/>
      <c r="AF736" s="147"/>
      <c r="AG736" s="147" t="s">
        <v>382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54"/>
      <c r="B737" s="155"/>
      <c r="C737" s="185" t="s">
        <v>2209</v>
      </c>
      <c r="D737" s="160"/>
      <c r="E737" s="161">
        <v>13.385999999999999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47"/>
      <c r="Z737" s="147"/>
      <c r="AA737" s="147"/>
      <c r="AB737" s="147"/>
      <c r="AC737" s="147"/>
      <c r="AD737" s="147"/>
      <c r="AE737" s="147"/>
      <c r="AF737" s="147"/>
      <c r="AG737" s="147" t="s">
        <v>382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245"/>
      <c r="D738" s="246"/>
      <c r="E738" s="246"/>
      <c r="F738" s="246"/>
      <c r="G738" s="246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47"/>
      <c r="Z738" s="147"/>
      <c r="AA738" s="147"/>
      <c r="AB738" s="147"/>
      <c r="AC738" s="147"/>
      <c r="AD738" s="147"/>
      <c r="AE738" s="147"/>
      <c r="AF738" s="147"/>
      <c r="AG738" s="147" t="s">
        <v>329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73">
        <v>128</v>
      </c>
      <c r="B739" s="174" t="s">
        <v>2210</v>
      </c>
      <c r="C739" s="184" t="s">
        <v>2211</v>
      </c>
      <c r="D739" s="175" t="s">
        <v>397</v>
      </c>
      <c r="E739" s="176">
        <v>33.741</v>
      </c>
      <c r="F739" s="177"/>
      <c r="G739" s="178">
        <f>ROUND(E739*F739,2)</f>
        <v>0</v>
      </c>
      <c r="H739" s="177"/>
      <c r="I739" s="178">
        <f>ROUND(E739*H739,2)</f>
        <v>0</v>
      </c>
      <c r="J739" s="177"/>
      <c r="K739" s="178">
        <f>ROUND(E739*J739,2)</f>
        <v>0</v>
      </c>
      <c r="L739" s="178">
        <v>21</v>
      </c>
      <c r="M739" s="178">
        <f>G739*(1+L739/100)</f>
        <v>0</v>
      </c>
      <c r="N739" s="176">
        <v>0</v>
      </c>
      <c r="O739" s="176">
        <f>ROUND(E739*N739,2)</f>
        <v>0</v>
      </c>
      <c r="P739" s="176">
        <v>0</v>
      </c>
      <c r="Q739" s="176">
        <f>ROUND(E739*P739,2)</f>
        <v>0</v>
      </c>
      <c r="R739" s="178"/>
      <c r="S739" s="178" t="s">
        <v>344</v>
      </c>
      <c r="T739" s="179" t="s">
        <v>324</v>
      </c>
      <c r="U739" s="158">
        <v>0</v>
      </c>
      <c r="V739" s="158">
        <f>ROUND(E739*U739,2)</f>
        <v>0</v>
      </c>
      <c r="W739" s="158"/>
      <c r="X739" s="158" t="s">
        <v>387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547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154"/>
      <c r="B740" s="155"/>
      <c r="C740" s="185" t="s">
        <v>2073</v>
      </c>
      <c r="D740" s="160"/>
      <c r="E740" s="161"/>
      <c r="F740" s="158"/>
      <c r="G740" s="158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47"/>
      <c r="Z740" s="147"/>
      <c r="AA740" s="147"/>
      <c r="AB740" s="147"/>
      <c r="AC740" s="147"/>
      <c r="AD740" s="147"/>
      <c r="AE740" s="147"/>
      <c r="AF740" s="147"/>
      <c r="AG740" s="147" t="s">
        <v>382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">
      <c r="A741" s="154"/>
      <c r="B741" s="155"/>
      <c r="C741" s="185" t="s">
        <v>2076</v>
      </c>
      <c r="D741" s="160"/>
      <c r="E741" s="161"/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47"/>
      <c r="Z741" s="147"/>
      <c r="AA741" s="147"/>
      <c r="AB741" s="147"/>
      <c r="AC741" s="147"/>
      <c r="AD741" s="147"/>
      <c r="AE741" s="147"/>
      <c r="AF741" s="147"/>
      <c r="AG741" s="147" t="s">
        <v>382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185" t="s">
        <v>2212</v>
      </c>
      <c r="D742" s="160"/>
      <c r="E742" s="161">
        <v>33.741</v>
      </c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47"/>
      <c r="Z742" s="147"/>
      <c r="AA742" s="147"/>
      <c r="AB742" s="147"/>
      <c r="AC742" s="147"/>
      <c r="AD742" s="147"/>
      <c r="AE742" s="147"/>
      <c r="AF742" s="147"/>
      <c r="AG742" s="147" t="s">
        <v>382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245"/>
      <c r="D743" s="246"/>
      <c r="E743" s="246"/>
      <c r="F743" s="246"/>
      <c r="G743" s="246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47"/>
      <c r="Z743" s="147"/>
      <c r="AA743" s="147"/>
      <c r="AB743" s="147"/>
      <c r="AC743" s="147"/>
      <c r="AD743" s="147"/>
      <c r="AE743" s="147"/>
      <c r="AF743" s="147"/>
      <c r="AG743" s="147" t="s">
        <v>329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73">
        <v>129</v>
      </c>
      <c r="B744" s="174" t="s">
        <v>2213</v>
      </c>
      <c r="C744" s="184" t="s">
        <v>2214</v>
      </c>
      <c r="D744" s="175" t="s">
        <v>397</v>
      </c>
      <c r="E744" s="176">
        <v>14.904</v>
      </c>
      <c r="F744" s="177"/>
      <c r="G744" s="178">
        <f>ROUND(E744*F744,2)</f>
        <v>0</v>
      </c>
      <c r="H744" s="177"/>
      <c r="I744" s="178">
        <f>ROUND(E744*H744,2)</f>
        <v>0</v>
      </c>
      <c r="J744" s="177"/>
      <c r="K744" s="178">
        <f>ROUND(E744*J744,2)</f>
        <v>0</v>
      </c>
      <c r="L744" s="178">
        <v>21</v>
      </c>
      <c r="M744" s="178">
        <f>G744*(1+L744/100)</f>
        <v>0</v>
      </c>
      <c r="N744" s="176">
        <v>0</v>
      </c>
      <c r="O744" s="176">
        <f>ROUND(E744*N744,2)</f>
        <v>0</v>
      </c>
      <c r="P744" s="176">
        <v>0</v>
      </c>
      <c r="Q744" s="176">
        <f>ROUND(E744*P744,2)</f>
        <v>0</v>
      </c>
      <c r="R744" s="178"/>
      <c r="S744" s="178" t="s">
        <v>344</v>
      </c>
      <c r="T744" s="179" t="s">
        <v>324</v>
      </c>
      <c r="U744" s="158">
        <v>0</v>
      </c>
      <c r="V744" s="158">
        <f>ROUND(E744*U744,2)</f>
        <v>0</v>
      </c>
      <c r="W744" s="158"/>
      <c r="X744" s="158" t="s">
        <v>387</v>
      </c>
      <c r="Y744" s="147"/>
      <c r="Z744" s="147"/>
      <c r="AA744" s="147"/>
      <c r="AB744" s="147"/>
      <c r="AC744" s="147"/>
      <c r="AD744" s="147"/>
      <c r="AE744" s="147"/>
      <c r="AF744" s="147"/>
      <c r="AG744" s="147" t="s">
        <v>547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54"/>
      <c r="B745" s="155"/>
      <c r="C745" s="185" t="s">
        <v>2073</v>
      </c>
      <c r="D745" s="160"/>
      <c r="E745" s="161"/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47"/>
      <c r="Z745" s="147"/>
      <c r="AA745" s="147"/>
      <c r="AB745" s="147"/>
      <c r="AC745" s="147"/>
      <c r="AD745" s="147"/>
      <c r="AE745" s="147"/>
      <c r="AF745" s="147"/>
      <c r="AG745" s="147" t="s">
        <v>382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54"/>
      <c r="B746" s="155"/>
      <c r="C746" s="185" t="s">
        <v>2078</v>
      </c>
      <c r="D746" s="160"/>
      <c r="E746" s="161"/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47"/>
      <c r="Z746" s="147"/>
      <c r="AA746" s="147"/>
      <c r="AB746" s="147"/>
      <c r="AC746" s="147"/>
      <c r="AD746" s="147"/>
      <c r="AE746" s="147"/>
      <c r="AF746" s="147"/>
      <c r="AG746" s="147" t="s">
        <v>382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54"/>
      <c r="B747" s="155"/>
      <c r="C747" s="185" t="s">
        <v>2215</v>
      </c>
      <c r="D747" s="160"/>
      <c r="E747" s="161">
        <v>14.904</v>
      </c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47"/>
      <c r="Z747" s="147"/>
      <c r="AA747" s="147"/>
      <c r="AB747" s="147"/>
      <c r="AC747" s="147"/>
      <c r="AD747" s="147"/>
      <c r="AE747" s="147"/>
      <c r="AF747" s="147"/>
      <c r="AG747" s="147" t="s">
        <v>382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54"/>
      <c r="B748" s="155"/>
      <c r="C748" s="245"/>
      <c r="D748" s="246"/>
      <c r="E748" s="246"/>
      <c r="F748" s="246"/>
      <c r="G748" s="246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47"/>
      <c r="Z748" s="147"/>
      <c r="AA748" s="147"/>
      <c r="AB748" s="147"/>
      <c r="AC748" s="147"/>
      <c r="AD748" s="147"/>
      <c r="AE748" s="147"/>
      <c r="AF748" s="147"/>
      <c r="AG748" s="147" t="s">
        <v>329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">
      <c r="A749" s="173">
        <v>130</v>
      </c>
      <c r="B749" s="174" t="s">
        <v>2216</v>
      </c>
      <c r="C749" s="184" t="s">
        <v>2217</v>
      </c>
      <c r="D749" s="175" t="s">
        <v>397</v>
      </c>
      <c r="E749" s="176">
        <v>42.3</v>
      </c>
      <c r="F749" s="177"/>
      <c r="G749" s="178">
        <f>ROUND(E749*F749,2)</f>
        <v>0</v>
      </c>
      <c r="H749" s="177"/>
      <c r="I749" s="178">
        <f>ROUND(E749*H749,2)</f>
        <v>0</v>
      </c>
      <c r="J749" s="177"/>
      <c r="K749" s="178">
        <f>ROUND(E749*J749,2)</f>
        <v>0</v>
      </c>
      <c r="L749" s="178">
        <v>21</v>
      </c>
      <c r="M749" s="178">
        <f>G749*(1+L749/100)</f>
        <v>0</v>
      </c>
      <c r="N749" s="176">
        <v>6.0000000000000002E-5</v>
      </c>
      <c r="O749" s="176">
        <f>ROUND(E749*N749,2)</f>
        <v>0</v>
      </c>
      <c r="P749" s="176">
        <v>0</v>
      </c>
      <c r="Q749" s="176">
        <f>ROUND(E749*P749,2)</f>
        <v>0</v>
      </c>
      <c r="R749" s="178"/>
      <c r="S749" s="178" t="s">
        <v>344</v>
      </c>
      <c r="T749" s="179" t="s">
        <v>324</v>
      </c>
      <c r="U749" s="158">
        <v>0.87</v>
      </c>
      <c r="V749" s="158">
        <f>ROUND(E749*U749,2)</f>
        <v>36.799999999999997</v>
      </c>
      <c r="W749" s="158"/>
      <c r="X749" s="158" t="s">
        <v>387</v>
      </c>
      <c r="Y749" s="147"/>
      <c r="Z749" s="147"/>
      <c r="AA749" s="147"/>
      <c r="AB749" s="147"/>
      <c r="AC749" s="147"/>
      <c r="AD749" s="147"/>
      <c r="AE749" s="147"/>
      <c r="AF749" s="147"/>
      <c r="AG749" s="147" t="s">
        <v>547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">
      <c r="A750" s="154"/>
      <c r="B750" s="155"/>
      <c r="C750" s="185" t="s">
        <v>871</v>
      </c>
      <c r="D750" s="160"/>
      <c r="E750" s="161"/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47"/>
      <c r="Z750" s="147"/>
      <c r="AA750" s="147"/>
      <c r="AB750" s="147"/>
      <c r="AC750" s="147"/>
      <c r="AD750" s="147"/>
      <c r="AE750" s="147"/>
      <c r="AF750" s="147"/>
      <c r="AG750" s="147" t="s">
        <v>382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185" t="s">
        <v>2073</v>
      </c>
      <c r="D751" s="160"/>
      <c r="E751" s="161"/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47"/>
      <c r="Z751" s="147"/>
      <c r="AA751" s="147"/>
      <c r="AB751" s="147"/>
      <c r="AC751" s="147"/>
      <c r="AD751" s="147"/>
      <c r="AE751" s="147"/>
      <c r="AF751" s="147"/>
      <c r="AG751" s="147" t="s">
        <v>382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54"/>
      <c r="B752" s="155"/>
      <c r="C752" s="185" t="s">
        <v>2076</v>
      </c>
      <c r="D752" s="160"/>
      <c r="E752" s="161"/>
      <c r="F752" s="158"/>
      <c r="G752" s="15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47"/>
      <c r="Z752" s="147"/>
      <c r="AA752" s="147"/>
      <c r="AB752" s="147"/>
      <c r="AC752" s="147"/>
      <c r="AD752" s="147"/>
      <c r="AE752" s="147"/>
      <c r="AF752" s="147"/>
      <c r="AG752" s="147" t="s">
        <v>382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154"/>
      <c r="B753" s="155"/>
      <c r="C753" s="185" t="s">
        <v>2218</v>
      </c>
      <c r="D753" s="160"/>
      <c r="E753" s="161">
        <v>29.34</v>
      </c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47"/>
      <c r="Z753" s="147"/>
      <c r="AA753" s="147"/>
      <c r="AB753" s="147"/>
      <c r="AC753" s="147"/>
      <c r="AD753" s="147"/>
      <c r="AE753" s="147"/>
      <c r="AF753" s="147"/>
      <c r="AG753" s="147" t="s">
        <v>382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54"/>
      <c r="B754" s="155"/>
      <c r="C754" s="185" t="s">
        <v>2078</v>
      </c>
      <c r="D754" s="160"/>
      <c r="E754" s="161"/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47"/>
      <c r="Z754" s="147"/>
      <c r="AA754" s="147"/>
      <c r="AB754" s="147"/>
      <c r="AC754" s="147"/>
      <c r="AD754" s="147"/>
      <c r="AE754" s="147"/>
      <c r="AF754" s="147"/>
      <c r="AG754" s="147" t="s">
        <v>382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54"/>
      <c r="B755" s="155"/>
      <c r="C755" s="185" t="s">
        <v>2219</v>
      </c>
      <c r="D755" s="160"/>
      <c r="E755" s="161">
        <v>12.96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47"/>
      <c r="Z755" s="147"/>
      <c r="AA755" s="147"/>
      <c r="AB755" s="147"/>
      <c r="AC755" s="147"/>
      <c r="AD755" s="147"/>
      <c r="AE755" s="147"/>
      <c r="AF755" s="147"/>
      <c r="AG755" s="147" t="s">
        <v>382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">
      <c r="A756" s="154"/>
      <c r="B756" s="155"/>
      <c r="C756" s="245"/>
      <c r="D756" s="246"/>
      <c r="E756" s="246"/>
      <c r="F756" s="246"/>
      <c r="G756" s="246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47"/>
      <c r="Z756" s="147"/>
      <c r="AA756" s="147"/>
      <c r="AB756" s="147"/>
      <c r="AC756" s="147"/>
      <c r="AD756" s="147"/>
      <c r="AE756" s="147"/>
      <c r="AF756" s="147"/>
      <c r="AG756" s="147" t="s">
        <v>329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54">
        <v>131</v>
      </c>
      <c r="B757" s="155" t="s">
        <v>867</v>
      </c>
      <c r="C757" s="189" t="s">
        <v>868</v>
      </c>
      <c r="D757" s="156" t="s">
        <v>0</v>
      </c>
      <c r="E757" s="181"/>
      <c r="F757" s="159"/>
      <c r="G757" s="158">
        <f>ROUND(E757*F757,2)</f>
        <v>0</v>
      </c>
      <c r="H757" s="159"/>
      <c r="I757" s="158">
        <f>ROUND(E757*H757,2)</f>
        <v>0</v>
      </c>
      <c r="J757" s="159"/>
      <c r="K757" s="158">
        <f>ROUND(E757*J757,2)</f>
        <v>0</v>
      </c>
      <c r="L757" s="158">
        <v>21</v>
      </c>
      <c r="M757" s="158">
        <f>G757*(1+L757/100)</f>
        <v>0</v>
      </c>
      <c r="N757" s="157">
        <v>0</v>
      </c>
      <c r="O757" s="157">
        <f>ROUND(E757*N757,2)</f>
        <v>0</v>
      </c>
      <c r="P757" s="157">
        <v>0</v>
      </c>
      <c r="Q757" s="157">
        <f>ROUND(E757*P757,2)</f>
        <v>0</v>
      </c>
      <c r="R757" s="158" t="s">
        <v>706</v>
      </c>
      <c r="S757" s="158" t="s">
        <v>323</v>
      </c>
      <c r="T757" s="158" t="s">
        <v>399</v>
      </c>
      <c r="U757" s="158">
        <v>0</v>
      </c>
      <c r="V757" s="158">
        <f>ROUND(E757*U757,2)</f>
        <v>0</v>
      </c>
      <c r="W757" s="158"/>
      <c r="X757" s="158" t="s">
        <v>769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770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262" t="s">
        <v>801</v>
      </c>
      <c r="D758" s="263"/>
      <c r="E758" s="263"/>
      <c r="F758" s="263"/>
      <c r="G758" s="263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47"/>
      <c r="Z758" s="147"/>
      <c r="AA758" s="147"/>
      <c r="AB758" s="147"/>
      <c r="AC758" s="147"/>
      <c r="AD758" s="147"/>
      <c r="AE758" s="147"/>
      <c r="AF758" s="147"/>
      <c r="AG758" s="147" t="s">
        <v>401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154"/>
      <c r="B759" s="155"/>
      <c r="C759" s="245"/>
      <c r="D759" s="246"/>
      <c r="E759" s="246"/>
      <c r="F759" s="246"/>
      <c r="G759" s="246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47"/>
      <c r="Z759" s="147"/>
      <c r="AA759" s="147"/>
      <c r="AB759" s="147"/>
      <c r="AC759" s="147"/>
      <c r="AD759" s="147"/>
      <c r="AE759" s="147"/>
      <c r="AF759" s="147"/>
      <c r="AG759" s="147" t="s">
        <v>329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x14ac:dyDescent="0.2">
      <c r="A760" s="163" t="s">
        <v>318</v>
      </c>
      <c r="B760" s="164" t="s">
        <v>202</v>
      </c>
      <c r="C760" s="183" t="s">
        <v>203</v>
      </c>
      <c r="D760" s="165"/>
      <c r="E760" s="166"/>
      <c r="F760" s="167"/>
      <c r="G760" s="167">
        <f>SUMIF(AG761:AG762,"&lt;&gt;NOR",G761:G762)</f>
        <v>0</v>
      </c>
      <c r="H760" s="167"/>
      <c r="I760" s="167">
        <f>SUM(I761:I762)</f>
        <v>0</v>
      </c>
      <c r="J760" s="167"/>
      <c r="K760" s="167">
        <f>SUM(K761:K762)</f>
        <v>0</v>
      </c>
      <c r="L760" s="167"/>
      <c r="M760" s="167">
        <f>SUM(M761:M762)</f>
        <v>0</v>
      </c>
      <c r="N760" s="166"/>
      <c r="O760" s="166">
        <f>SUM(O761:O762)</f>
        <v>0</v>
      </c>
      <c r="P760" s="166"/>
      <c r="Q760" s="166">
        <f>SUM(Q761:Q762)</f>
        <v>0</v>
      </c>
      <c r="R760" s="167"/>
      <c r="S760" s="167"/>
      <c r="T760" s="168"/>
      <c r="U760" s="162"/>
      <c r="V760" s="162">
        <f>SUM(V761:V762)</f>
        <v>0</v>
      </c>
      <c r="W760" s="162"/>
      <c r="X760" s="162"/>
      <c r="AG760" t="s">
        <v>319</v>
      </c>
    </row>
    <row r="761" spans="1:60" ht="22.5" outlineLevel="1" x14ac:dyDescent="0.2">
      <c r="A761" s="173">
        <v>132</v>
      </c>
      <c r="B761" s="174" t="s">
        <v>2220</v>
      </c>
      <c r="C761" s="184" t="s">
        <v>879</v>
      </c>
      <c r="D761" s="175" t="s">
        <v>590</v>
      </c>
      <c r="E761" s="176">
        <v>2</v>
      </c>
      <c r="F761" s="177"/>
      <c r="G761" s="178">
        <f>ROUND(E761*F761,2)</f>
        <v>0</v>
      </c>
      <c r="H761" s="177"/>
      <c r="I761" s="178">
        <f>ROUND(E761*H761,2)</f>
        <v>0</v>
      </c>
      <c r="J761" s="177"/>
      <c r="K761" s="178">
        <f>ROUND(E761*J761,2)</f>
        <v>0</v>
      </c>
      <c r="L761" s="178">
        <v>21</v>
      </c>
      <c r="M761" s="178">
        <f>G761*(1+L761/100)</f>
        <v>0</v>
      </c>
      <c r="N761" s="176">
        <v>0</v>
      </c>
      <c r="O761" s="176">
        <f>ROUND(E761*N761,2)</f>
        <v>0</v>
      </c>
      <c r="P761" s="176">
        <v>0</v>
      </c>
      <c r="Q761" s="176">
        <f>ROUND(E761*P761,2)</f>
        <v>0</v>
      </c>
      <c r="R761" s="178"/>
      <c r="S761" s="178" t="s">
        <v>344</v>
      </c>
      <c r="T761" s="179" t="s">
        <v>324</v>
      </c>
      <c r="U761" s="158">
        <v>0</v>
      </c>
      <c r="V761" s="158">
        <f>ROUND(E761*U761,2)</f>
        <v>0</v>
      </c>
      <c r="W761" s="158"/>
      <c r="X761" s="158" t="s">
        <v>387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388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249"/>
      <c r="D762" s="250"/>
      <c r="E762" s="250"/>
      <c r="F762" s="250"/>
      <c r="G762" s="250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47"/>
      <c r="Z762" s="147"/>
      <c r="AA762" s="147"/>
      <c r="AB762" s="147"/>
      <c r="AC762" s="147"/>
      <c r="AD762" s="147"/>
      <c r="AE762" s="147"/>
      <c r="AF762" s="147"/>
      <c r="AG762" s="147" t="s">
        <v>329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x14ac:dyDescent="0.2">
      <c r="A763" s="163" t="s">
        <v>318</v>
      </c>
      <c r="B763" s="164" t="s">
        <v>204</v>
      </c>
      <c r="C763" s="183" t="s">
        <v>205</v>
      </c>
      <c r="D763" s="165"/>
      <c r="E763" s="166"/>
      <c r="F763" s="167"/>
      <c r="G763" s="167">
        <f>SUMIF(AG764:AG792,"&lt;&gt;NOR",G764:G792)</f>
        <v>0</v>
      </c>
      <c r="H763" s="167"/>
      <c r="I763" s="167">
        <f>SUM(I764:I792)</f>
        <v>0</v>
      </c>
      <c r="J763" s="167"/>
      <c r="K763" s="167">
        <f>SUM(K764:K792)</f>
        <v>0</v>
      </c>
      <c r="L763" s="167"/>
      <c r="M763" s="167">
        <f>SUM(M764:M792)</f>
        <v>0</v>
      </c>
      <c r="N763" s="166"/>
      <c r="O763" s="166">
        <f>SUM(O764:O792)</f>
        <v>0</v>
      </c>
      <c r="P763" s="166"/>
      <c r="Q763" s="166">
        <f>SUM(Q764:Q792)</f>
        <v>0</v>
      </c>
      <c r="R763" s="167"/>
      <c r="S763" s="167"/>
      <c r="T763" s="168"/>
      <c r="U763" s="162"/>
      <c r="V763" s="162">
        <f>SUM(V764:V792)</f>
        <v>0</v>
      </c>
      <c r="W763" s="162"/>
      <c r="X763" s="162"/>
      <c r="AG763" t="s">
        <v>319</v>
      </c>
    </row>
    <row r="764" spans="1:60" ht="22.5" outlineLevel="1" x14ac:dyDescent="0.2">
      <c r="A764" s="173">
        <v>133</v>
      </c>
      <c r="B764" s="174" t="s">
        <v>880</v>
      </c>
      <c r="C764" s="184" t="s">
        <v>881</v>
      </c>
      <c r="D764" s="175" t="s">
        <v>577</v>
      </c>
      <c r="E764" s="176">
        <v>18</v>
      </c>
      <c r="F764" s="177"/>
      <c r="G764" s="178">
        <f>ROUND(E764*F764,2)</f>
        <v>0</v>
      </c>
      <c r="H764" s="177"/>
      <c r="I764" s="178">
        <f>ROUND(E764*H764,2)</f>
        <v>0</v>
      </c>
      <c r="J764" s="177"/>
      <c r="K764" s="178">
        <f>ROUND(E764*J764,2)</f>
        <v>0</v>
      </c>
      <c r="L764" s="178">
        <v>21</v>
      </c>
      <c r="M764" s="178">
        <f>G764*(1+L764/100)</f>
        <v>0</v>
      </c>
      <c r="N764" s="176">
        <v>0</v>
      </c>
      <c r="O764" s="176">
        <f>ROUND(E764*N764,2)</f>
        <v>0</v>
      </c>
      <c r="P764" s="176">
        <v>0</v>
      </c>
      <c r="Q764" s="176">
        <f>ROUND(E764*P764,2)</f>
        <v>0</v>
      </c>
      <c r="R764" s="178"/>
      <c r="S764" s="178" t="s">
        <v>344</v>
      </c>
      <c r="T764" s="179" t="s">
        <v>324</v>
      </c>
      <c r="U764" s="158">
        <v>0</v>
      </c>
      <c r="V764" s="158">
        <f>ROUND(E764*U764,2)</f>
        <v>0</v>
      </c>
      <c r="W764" s="158"/>
      <c r="X764" s="158" t="s">
        <v>387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388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/>
      <c r="B765" s="155"/>
      <c r="C765" s="249"/>
      <c r="D765" s="250"/>
      <c r="E765" s="250"/>
      <c r="F765" s="250"/>
      <c r="G765" s="250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47"/>
      <c r="Z765" s="147"/>
      <c r="AA765" s="147"/>
      <c r="AB765" s="147"/>
      <c r="AC765" s="147"/>
      <c r="AD765" s="147"/>
      <c r="AE765" s="147"/>
      <c r="AF765" s="147"/>
      <c r="AG765" s="147" t="s">
        <v>329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ht="22.5" outlineLevel="1" x14ac:dyDescent="0.2">
      <c r="A766" s="173">
        <v>134</v>
      </c>
      <c r="B766" s="174" t="s">
        <v>882</v>
      </c>
      <c r="C766" s="184" t="s">
        <v>883</v>
      </c>
      <c r="D766" s="175" t="s">
        <v>577</v>
      </c>
      <c r="E766" s="176">
        <v>7</v>
      </c>
      <c r="F766" s="177"/>
      <c r="G766" s="178">
        <f>ROUND(E766*F766,2)</f>
        <v>0</v>
      </c>
      <c r="H766" s="177"/>
      <c r="I766" s="178">
        <f>ROUND(E766*H766,2)</f>
        <v>0</v>
      </c>
      <c r="J766" s="177"/>
      <c r="K766" s="178">
        <f>ROUND(E766*J766,2)</f>
        <v>0</v>
      </c>
      <c r="L766" s="178">
        <v>21</v>
      </c>
      <c r="M766" s="178">
        <f>G766*(1+L766/100)</f>
        <v>0</v>
      </c>
      <c r="N766" s="176">
        <v>0</v>
      </c>
      <c r="O766" s="176">
        <f>ROUND(E766*N766,2)</f>
        <v>0</v>
      </c>
      <c r="P766" s="176">
        <v>0</v>
      </c>
      <c r="Q766" s="176">
        <f>ROUND(E766*P766,2)</f>
        <v>0</v>
      </c>
      <c r="R766" s="178"/>
      <c r="S766" s="178" t="s">
        <v>344</v>
      </c>
      <c r="T766" s="179" t="s">
        <v>324</v>
      </c>
      <c r="U766" s="158">
        <v>0</v>
      </c>
      <c r="V766" s="158">
        <f>ROUND(E766*U766,2)</f>
        <v>0</v>
      </c>
      <c r="W766" s="158"/>
      <c r="X766" s="158" t="s">
        <v>387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388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154"/>
      <c r="B767" s="155"/>
      <c r="C767" s="249"/>
      <c r="D767" s="250"/>
      <c r="E767" s="250"/>
      <c r="F767" s="250"/>
      <c r="G767" s="250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47"/>
      <c r="Z767" s="147"/>
      <c r="AA767" s="147"/>
      <c r="AB767" s="147"/>
      <c r="AC767" s="147"/>
      <c r="AD767" s="147"/>
      <c r="AE767" s="147"/>
      <c r="AF767" s="147"/>
      <c r="AG767" s="147" t="s">
        <v>329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ht="22.5" outlineLevel="1" x14ac:dyDescent="0.2">
      <c r="A768" s="173">
        <v>135</v>
      </c>
      <c r="B768" s="174" t="s">
        <v>884</v>
      </c>
      <c r="C768" s="184" t="s">
        <v>885</v>
      </c>
      <c r="D768" s="175" t="s">
        <v>462</v>
      </c>
      <c r="E768" s="176">
        <v>5.2249999999999996</v>
      </c>
      <c r="F768" s="177"/>
      <c r="G768" s="178">
        <f>ROUND(E768*F768,2)</f>
        <v>0</v>
      </c>
      <c r="H768" s="177"/>
      <c r="I768" s="178">
        <f>ROUND(E768*H768,2)</f>
        <v>0</v>
      </c>
      <c r="J768" s="177"/>
      <c r="K768" s="178">
        <f>ROUND(E768*J768,2)</f>
        <v>0</v>
      </c>
      <c r="L768" s="178">
        <v>21</v>
      </c>
      <c r="M768" s="178">
        <f>G768*(1+L768/100)</f>
        <v>0</v>
      </c>
      <c r="N768" s="176">
        <v>0</v>
      </c>
      <c r="O768" s="176">
        <f>ROUND(E768*N768,2)</f>
        <v>0</v>
      </c>
      <c r="P768" s="176">
        <v>0</v>
      </c>
      <c r="Q768" s="176">
        <f>ROUND(E768*P768,2)</f>
        <v>0</v>
      </c>
      <c r="R768" s="178"/>
      <c r="S768" s="178" t="s">
        <v>344</v>
      </c>
      <c r="T768" s="179" t="s">
        <v>324</v>
      </c>
      <c r="U768" s="158">
        <v>0</v>
      </c>
      <c r="V768" s="158">
        <f>ROUND(E768*U768,2)</f>
        <v>0</v>
      </c>
      <c r="W768" s="158"/>
      <c r="X768" s="158" t="s">
        <v>387</v>
      </c>
      <c r="Y768" s="147"/>
      <c r="Z768" s="147"/>
      <c r="AA768" s="147"/>
      <c r="AB768" s="147"/>
      <c r="AC768" s="147"/>
      <c r="AD768" s="147"/>
      <c r="AE768" s="147"/>
      <c r="AF768" s="147"/>
      <c r="AG768" s="147" t="s">
        <v>388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54"/>
      <c r="B769" s="155"/>
      <c r="C769" s="185" t="s">
        <v>2024</v>
      </c>
      <c r="D769" s="160"/>
      <c r="E769" s="161"/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47"/>
      <c r="Z769" s="147"/>
      <c r="AA769" s="147"/>
      <c r="AB769" s="147"/>
      <c r="AC769" s="147"/>
      <c r="AD769" s="147"/>
      <c r="AE769" s="147"/>
      <c r="AF769" s="147"/>
      <c r="AG769" s="147" t="s">
        <v>382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54"/>
      <c r="B770" s="155"/>
      <c r="C770" s="185" t="s">
        <v>2221</v>
      </c>
      <c r="D770" s="160"/>
      <c r="E770" s="161">
        <v>5.2249999999999996</v>
      </c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47"/>
      <c r="Z770" s="147"/>
      <c r="AA770" s="147"/>
      <c r="AB770" s="147"/>
      <c r="AC770" s="147"/>
      <c r="AD770" s="147"/>
      <c r="AE770" s="147"/>
      <c r="AF770" s="147"/>
      <c r="AG770" s="147" t="s">
        <v>382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54"/>
      <c r="B771" s="155"/>
      <c r="C771" s="245"/>
      <c r="D771" s="246"/>
      <c r="E771" s="246"/>
      <c r="F771" s="246"/>
      <c r="G771" s="246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47"/>
      <c r="Z771" s="147"/>
      <c r="AA771" s="147"/>
      <c r="AB771" s="147"/>
      <c r="AC771" s="147"/>
      <c r="AD771" s="147"/>
      <c r="AE771" s="147"/>
      <c r="AF771" s="147"/>
      <c r="AG771" s="147" t="s">
        <v>329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2.5" outlineLevel="1" x14ac:dyDescent="0.2">
      <c r="A772" s="173">
        <v>136</v>
      </c>
      <c r="B772" s="174" t="s">
        <v>886</v>
      </c>
      <c r="C772" s="184" t="s">
        <v>887</v>
      </c>
      <c r="D772" s="175" t="s">
        <v>462</v>
      </c>
      <c r="E772" s="176">
        <v>12.6</v>
      </c>
      <c r="F772" s="177"/>
      <c r="G772" s="178">
        <f>ROUND(E772*F772,2)</f>
        <v>0</v>
      </c>
      <c r="H772" s="177"/>
      <c r="I772" s="178">
        <f>ROUND(E772*H772,2)</f>
        <v>0</v>
      </c>
      <c r="J772" s="177"/>
      <c r="K772" s="178">
        <f>ROUND(E772*J772,2)</f>
        <v>0</v>
      </c>
      <c r="L772" s="178">
        <v>21</v>
      </c>
      <c r="M772" s="178">
        <f>G772*(1+L772/100)</f>
        <v>0</v>
      </c>
      <c r="N772" s="176">
        <v>0</v>
      </c>
      <c r="O772" s="176">
        <f>ROUND(E772*N772,2)</f>
        <v>0</v>
      </c>
      <c r="P772" s="176">
        <v>0</v>
      </c>
      <c r="Q772" s="176">
        <f>ROUND(E772*P772,2)</f>
        <v>0</v>
      </c>
      <c r="R772" s="178"/>
      <c r="S772" s="178" t="s">
        <v>344</v>
      </c>
      <c r="T772" s="179" t="s">
        <v>324</v>
      </c>
      <c r="U772" s="158">
        <v>0</v>
      </c>
      <c r="V772" s="158">
        <f>ROUND(E772*U772,2)</f>
        <v>0</v>
      </c>
      <c r="W772" s="158"/>
      <c r="X772" s="158" t="s">
        <v>387</v>
      </c>
      <c r="Y772" s="147"/>
      <c r="Z772" s="147"/>
      <c r="AA772" s="147"/>
      <c r="AB772" s="147"/>
      <c r="AC772" s="147"/>
      <c r="AD772" s="147"/>
      <c r="AE772" s="147"/>
      <c r="AF772" s="147"/>
      <c r="AG772" s="147" t="s">
        <v>388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154"/>
      <c r="B773" s="155"/>
      <c r="C773" s="185" t="s">
        <v>2024</v>
      </c>
      <c r="D773" s="160"/>
      <c r="E773" s="161"/>
      <c r="F773" s="158"/>
      <c r="G773" s="15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47"/>
      <c r="Z773" s="147"/>
      <c r="AA773" s="147"/>
      <c r="AB773" s="147"/>
      <c r="AC773" s="147"/>
      <c r="AD773" s="147"/>
      <c r="AE773" s="147"/>
      <c r="AF773" s="147"/>
      <c r="AG773" s="147" t="s">
        <v>382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ht="33.75" outlineLevel="1" x14ac:dyDescent="0.2">
      <c r="A774" s="154"/>
      <c r="B774" s="155"/>
      <c r="C774" s="185" t="s">
        <v>2222</v>
      </c>
      <c r="D774" s="160"/>
      <c r="E774" s="161">
        <v>-53.8</v>
      </c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47"/>
      <c r="Z774" s="147"/>
      <c r="AA774" s="147"/>
      <c r="AB774" s="147"/>
      <c r="AC774" s="147"/>
      <c r="AD774" s="147"/>
      <c r="AE774" s="147"/>
      <c r="AF774" s="147"/>
      <c r="AG774" s="147" t="s">
        <v>382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54"/>
      <c r="B775" s="155"/>
      <c r="C775" s="185" t="s">
        <v>2223</v>
      </c>
      <c r="D775" s="160"/>
      <c r="E775" s="161">
        <v>66.400000000000006</v>
      </c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47"/>
      <c r="Z775" s="147"/>
      <c r="AA775" s="147"/>
      <c r="AB775" s="147"/>
      <c r="AC775" s="147"/>
      <c r="AD775" s="147"/>
      <c r="AE775" s="147"/>
      <c r="AF775" s="147"/>
      <c r="AG775" s="147" t="s">
        <v>382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154"/>
      <c r="B776" s="155"/>
      <c r="C776" s="245"/>
      <c r="D776" s="246"/>
      <c r="E776" s="246"/>
      <c r="F776" s="246"/>
      <c r="G776" s="246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47"/>
      <c r="Z776" s="147"/>
      <c r="AA776" s="147"/>
      <c r="AB776" s="147"/>
      <c r="AC776" s="147"/>
      <c r="AD776" s="147"/>
      <c r="AE776" s="147"/>
      <c r="AF776" s="147"/>
      <c r="AG776" s="147" t="s">
        <v>329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22.5" outlineLevel="1" x14ac:dyDescent="0.2">
      <c r="A777" s="173">
        <v>137</v>
      </c>
      <c r="B777" s="174" t="s">
        <v>889</v>
      </c>
      <c r="C777" s="184" t="s">
        <v>890</v>
      </c>
      <c r="D777" s="175" t="s">
        <v>851</v>
      </c>
      <c r="E777" s="176">
        <v>1</v>
      </c>
      <c r="F777" s="177"/>
      <c r="G777" s="178">
        <f>ROUND(E777*F777,2)</f>
        <v>0</v>
      </c>
      <c r="H777" s="177"/>
      <c r="I777" s="178">
        <f>ROUND(E777*H777,2)</f>
        <v>0</v>
      </c>
      <c r="J777" s="177"/>
      <c r="K777" s="178">
        <f>ROUND(E777*J777,2)</f>
        <v>0</v>
      </c>
      <c r="L777" s="178">
        <v>21</v>
      </c>
      <c r="M777" s="178">
        <f>G777*(1+L777/100)</f>
        <v>0</v>
      </c>
      <c r="N777" s="176">
        <v>0</v>
      </c>
      <c r="O777" s="176">
        <f>ROUND(E777*N777,2)</f>
        <v>0</v>
      </c>
      <c r="P777" s="176">
        <v>0</v>
      </c>
      <c r="Q777" s="176">
        <f>ROUND(E777*P777,2)</f>
        <v>0</v>
      </c>
      <c r="R777" s="178"/>
      <c r="S777" s="178" t="s">
        <v>344</v>
      </c>
      <c r="T777" s="179" t="s">
        <v>324</v>
      </c>
      <c r="U777" s="158">
        <v>0</v>
      </c>
      <c r="V777" s="158">
        <f>ROUND(E777*U777,2)</f>
        <v>0</v>
      </c>
      <c r="W777" s="158"/>
      <c r="X777" s="158" t="s">
        <v>387</v>
      </c>
      <c r="Y777" s="147"/>
      <c r="Z777" s="147"/>
      <c r="AA777" s="147"/>
      <c r="AB777" s="147"/>
      <c r="AC777" s="147"/>
      <c r="AD777" s="147"/>
      <c r="AE777" s="147"/>
      <c r="AF777" s="147"/>
      <c r="AG777" s="147" t="s">
        <v>388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251" t="s">
        <v>891</v>
      </c>
      <c r="D778" s="252"/>
      <c r="E778" s="252"/>
      <c r="F778" s="252"/>
      <c r="G778" s="252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47"/>
      <c r="Z778" s="147"/>
      <c r="AA778" s="147"/>
      <c r="AB778" s="147"/>
      <c r="AC778" s="147"/>
      <c r="AD778" s="147"/>
      <c r="AE778" s="147"/>
      <c r="AF778" s="147"/>
      <c r="AG778" s="147" t="s">
        <v>328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">
      <c r="A779" s="154"/>
      <c r="B779" s="155"/>
      <c r="C779" s="247" t="s">
        <v>892</v>
      </c>
      <c r="D779" s="248"/>
      <c r="E779" s="248"/>
      <c r="F779" s="248"/>
      <c r="G779" s="24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47"/>
      <c r="Z779" s="147"/>
      <c r="AA779" s="147"/>
      <c r="AB779" s="147"/>
      <c r="AC779" s="147"/>
      <c r="AD779" s="147"/>
      <c r="AE779" s="147"/>
      <c r="AF779" s="147"/>
      <c r="AG779" s="147" t="s">
        <v>328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54"/>
      <c r="B780" s="155"/>
      <c r="C780" s="247" t="s">
        <v>893</v>
      </c>
      <c r="D780" s="248"/>
      <c r="E780" s="248"/>
      <c r="F780" s="248"/>
      <c r="G780" s="24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47"/>
      <c r="Z780" s="147"/>
      <c r="AA780" s="147"/>
      <c r="AB780" s="147"/>
      <c r="AC780" s="147"/>
      <c r="AD780" s="147"/>
      <c r="AE780" s="147"/>
      <c r="AF780" s="147"/>
      <c r="AG780" s="147" t="s">
        <v>328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247" t="s">
        <v>894</v>
      </c>
      <c r="D781" s="248"/>
      <c r="E781" s="248"/>
      <c r="F781" s="248"/>
      <c r="G781" s="24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47"/>
      <c r="Z781" s="147"/>
      <c r="AA781" s="147"/>
      <c r="AB781" s="147"/>
      <c r="AC781" s="147"/>
      <c r="AD781" s="147"/>
      <c r="AE781" s="147"/>
      <c r="AF781" s="147"/>
      <c r="AG781" s="147" t="s">
        <v>328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247" t="s">
        <v>895</v>
      </c>
      <c r="D782" s="248"/>
      <c r="E782" s="248"/>
      <c r="F782" s="248"/>
      <c r="G782" s="24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47"/>
      <c r="Z782" s="147"/>
      <c r="AA782" s="147"/>
      <c r="AB782" s="147"/>
      <c r="AC782" s="147"/>
      <c r="AD782" s="147"/>
      <c r="AE782" s="147"/>
      <c r="AF782" s="147"/>
      <c r="AG782" s="147" t="s">
        <v>328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54"/>
      <c r="B783" s="155"/>
      <c r="C783" s="247" t="s">
        <v>896</v>
      </c>
      <c r="D783" s="248"/>
      <c r="E783" s="248"/>
      <c r="F783" s="248"/>
      <c r="G783" s="24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47"/>
      <c r="Z783" s="147"/>
      <c r="AA783" s="147"/>
      <c r="AB783" s="147"/>
      <c r="AC783" s="147"/>
      <c r="AD783" s="147"/>
      <c r="AE783" s="147"/>
      <c r="AF783" s="147"/>
      <c r="AG783" s="147" t="s">
        <v>328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54"/>
      <c r="B784" s="155"/>
      <c r="C784" s="247" t="s">
        <v>897</v>
      </c>
      <c r="D784" s="248"/>
      <c r="E784" s="248"/>
      <c r="F784" s="248"/>
      <c r="G784" s="24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47"/>
      <c r="Z784" s="147"/>
      <c r="AA784" s="147"/>
      <c r="AB784" s="147"/>
      <c r="AC784" s="147"/>
      <c r="AD784" s="147"/>
      <c r="AE784" s="147"/>
      <c r="AF784" s="147"/>
      <c r="AG784" s="147" t="s">
        <v>328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247" t="s">
        <v>898</v>
      </c>
      <c r="D785" s="248"/>
      <c r="E785" s="248"/>
      <c r="F785" s="248"/>
      <c r="G785" s="24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47"/>
      <c r="Z785" s="147"/>
      <c r="AA785" s="147"/>
      <c r="AB785" s="147"/>
      <c r="AC785" s="147"/>
      <c r="AD785" s="147"/>
      <c r="AE785" s="147"/>
      <c r="AF785" s="147"/>
      <c r="AG785" s="147" t="s">
        <v>328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54"/>
      <c r="B786" s="155"/>
      <c r="C786" s="247" t="s">
        <v>899</v>
      </c>
      <c r="D786" s="248"/>
      <c r="E786" s="248"/>
      <c r="F786" s="248"/>
      <c r="G786" s="24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47"/>
      <c r="Z786" s="147"/>
      <c r="AA786" s="147"/>
      <c r="AB786" s="147"/>
      <c r="AC786" s="147"/>
      <c r="AD786" s="147"/>
      <c r="AE786" s="147"/>
      <c r="AF786" s="147"/>
      <c r="AG786" s="147" t="s">
        <v>328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247" t="s">
        <v>900</v>
      </c>
      <c r="D787" s="248"/>
      <c r="E787" s="248"/>
      <c r="F787" s="248"/>
      <c r="G787" s="24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47"/>
      <c r="Z787" s="147"/>
      <c r="AA787" s="147"/>
      <c r="AB787" s="147"/>
      <c r="AC787" s="147"/>
      <c r="AD787" s="147"/>
      <c r="AE787" s="147"/>
      <c r="AF787" s="147"/>
      <c r="AG787" s="147" t="s">
        <v>328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54"/>
      <c r="B788" s="155"/>
      <c r="C788" s="247" t="s">
        <v>901</v>
      </c>
      <c r="D788" s="248"/>
      <c r="E788" s="248"/>
      <c r="F788" s="248"/>
      <c r="G788" s="24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47"/>
      <c r="Z788" s="147"/>
      <c r="AA788" s="147"/>
      <c r="AB788" s="147"/>
      <c r="AC788" s="147"/>
      <c r="AD788" s="147"/>
      <c r="AE788" s="147"/>
      <c r="AF788" s="147"/>
      <c r="AG788" s="147" t="s">
        <v>328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54"/>
      <c r="B789" s="155"/>
      <c r="C789" s="247" t="s">
        <v>902</v>
      </c>
      <c r="D789" s="248"/>
      <c r="E789" s="248"/>
      <c r="F789" s="248"/>
      <c r="G789" s="248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47"/>
      <c r="Z789" s="147"/>
      <c r="AA789" s="147"/>
      <c r="AB789" s="147"/>
      <c r="AC789" s="147"/>
      <c r="AD789" s="147"/>
      <c r="AE789" s="147"/>
      <c r="AF789" s="147"/>
      <c r="AG789" s="147" t="s">
        <v>328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247" t="s">
        <v>1031</v>
      </c>
      <c r="D790" s="248"/>
      <c r="E790" s="248"/>
      <c r="F790" s="248"/>
      <c r="G790" s="24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47"/>
      <c r="Z790" s="147"/>
      <c r="AA790" s="147"/>
      <c r="AB790" s="147"/>
      <c r="AC790" s="147"/>
      <c r="AD790" s="147"/>
      <c r="AE790" s="147"/>
      <c r="AF790" s="147"/>
      <c r="AG790" s="147" t="s">
        <v>328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247" t="s">
        <v>903</v>
      </c>
      <c r="D791" s="248"/>
      <c r="E791" s="248"/>
      <c r="F791" s="248"/>
      <c r="G791" s="24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47"/>
      <c r="Z791" s="147"/>
      <c r="AA791" s="147"/>
      <c r="AB791" s="147"/>
      <c r="AC791" s="147"/>
      <c r="AD791" s="147"/>
      <c r="AE791" s="147"/>
      <c r="AF791" s="147"/>
      <c r="AG791" s="147" t="s">
        <v>328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54"/>
      <c r="B792" s="155"/>
      <c r="C792" s="245"/>
      <c r="D792" s="246"/>
      <c r="E792" s="246"/>
      <c r="F792" s="246"/>
      <c r="G792" s="246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47"/>
      <c r="Z792" s="147"/>
      <c r="AA792" s="147"/>
      <c r="AB792" s="147"/>
      <c r="AC792" s="147"/>
      <c r="AD792" s="147"/>
      <c r="AE792" s="147"/>
      <c r="AF792" s="147"/>
      <c r="AG792" s="147" t="s">
        <v>329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x14ac:dyDescent="0.2">
      <c r="A793" s="163" t="s">
        <v>318</v>
      </c>
      <c r="B793" s="164" t="s">
        <v>206</v>
      </c>
      <c r="C793" s="183" t="s">
        <v>207</v>
      </c>
      <c r="D793" s="165"/>
      <c r="E793" s="166"/>
      <c r="F793" s="167"/>
      <c r="G793" s="167">
        <f>SUMIF(AG794:AG896,"&lt;&gt;NOR",G794:G896)</f>
        <v>0</v>
      </c>
      <c r="H793" s="167"/>
      <c r="I793" s="167">
        <f>SUM(I794:I896)</f>
        <v>0</v>
      </c>
      <c r="J793" s="167"/>
      <c r="K793" s="167">
        <f>SUM(K794:K896)</f>
        <v>0</v>
      </c>
      <c r="L793" s="167"/>
      <c r="M793" s="167">
        <f>SUM(M794:M896)</f>
        <v>0</v>
      </c>
      <c r="N793" s="166"/>
      <c r="O793" s="166">
        <f>SUM(O794:O896)</f>
        <v>0.13999999999999999</v>
      </c>
      <c r="P793" s="166"/>
      <c r="Q793" s="166">
        <f>SUM(Q794:Q896)</f>
        <v>0</v>
      </c>
      <c r="R793" s="167"/>
      <c r="S793" s="167"/>
      <c r="T793" s="168"/>
      <c r="U793" s="162"/>
      <c r="V793" s="162">
        <f>SUM(V794:V896)</f>
        <v>17.669999999999998</v>
      </c>
      <c r="W793" s="162"/>
      <c r="X793" s="162"/>
      <c r="AG793" t="s">
        <v>319</v>
      </c>
    </row>
    <row r="794" spans="1:60" outlineLevel="1" x14ac:dyDescent="0.2">
      <c r="A794" s="173">
        <v>138</v>
      </c>
      <c r="B794" s="174" t="s">
        <v>904</v>
      </c>
      <c r="C794" s="184" t="s">
        <v>905</v>
      </c>
      <c r="D794" s="175" t="s">
        <v>397</v>
      </c>
      <c r="E794" s="176">
        <v>149.1</v>
      </c>
      <c r="F794" s="177"/>
      <c r="G794" s="178">
        <f>ROUND(E794*F794,2)</f>
        <v>0</v>
      </c>
      <c r="H794" s="177"/>
      <c r="I794" s="178">
        <f>ROUND(E794*H794,2)</f>
        <v>0</v>
      </c>
      <c r="J794" s="177"/>
      <c r="K794" s="178">
        <f>ROUND(E794*J794,2)</f>
        <v>0</v>
      </c>
      <c r="L794" s="178">
        <v>21</v>
      </c>
      <c r="M794" s="178">
        <f>G794*(1+L794/100)</f>
        <v>0</v>
      </c>
      <c r="N794" s="176">
        <v>0</v>
      </c>
      <c r="O794" s="176">
        <f>ROUND(E794*N794,2)</f>
        <v>0</v>
      </c>
      <c r="P794" s="176">
        <v>0</v>
      </c>
      <c r="Q794" s="176">
        <f>ROUND(E794*P794,2)</f>
        <v>0</v>
      </c>
      <c r="R794" s="178" t="s">
        <v>713</v>
      </c>
      <c r="S794" s="178" t="s">
        <v>323</v>
      </c>
      <c r="T794" s="179" t="s">
        <v>399</v>
      </c>
      <c r="U794" s="158">
        <v>0.02</v>
      </c>
      <c r="V794" s="158">
        <f>ROUND(E794*U794,2)</f>
        <v>2.98</v>
      </c>
      <c r="W794" s="158"/>
      <c r="X794" s="158" t="s">
        <v>387</v>
      </c>
      <c r="Y794" s="147"/>
      <c r="Z794" s="147"/>
      <c r="AA794" s="147"/>
      <c r="AB794" s="147"/>
      <c r="AC794" s="147"/>
      <c r="AD794" s="147"/>
      <c r="AE794" s="147"/>
      <c r="AF794" s="147"/>
      <c r="AG794" s="147" t="s">
        <v>388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260" t="s">
        <v>906</v>
      </c>
      <c r="D795" s="261"/>
      <c r="E795" s="261"/>
      <c r="F795" s="261"/>
      <c r="G795" s="261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47"/>
      <c r="Z795" s="147"/>
      <c r="AA795" s="147"/>
      <c r="AB795" s="147"/>
      <c r="AC795" s="147"/>
      <c r="AD795" s="147"/>
      <c r="AE795" s="147"/>
      <c r="AF795" s="147"/>
      <c r="AG795" s="147" t="s">
        <v>401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54"/>
      <c r="B796" s="155"/>
      <c r="C796" s="185" t="s">
        <v>516</v>
      </c>
      <c r="D796" s="160"/>
      <c r="E796" s="161"/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47"/>
      <c r="Z796" s="147"/>
      <c r="AA796" s="147"/>
      <c r="AB796" s="147"/>
      <c r="AC796" s="147"/>
      <c r="AD796" s="147"/>
      <c r="AE796" s="147"/>
      <c r="AF796" s="147"/>
      <c r="AG796" s="147" t="s">
        <v>382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185" t="s">
        <v>533</v>
      </c>
      <c r="D797" s="160"/>
      <c r="E797" s="161"/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47"/>
      <c r="Z797" s="147"/>
      <c r="AA797" s="147"/>
      <c r="AB797" s="147"/>
      <c r="AC797" s="147"/>
      <c r="AD797" s="147"/>
      <c r="AE797" s="147"/>
      <c r="AF797" s="147"/>
      <c r="AG797" s="147" t="s">
        <v>382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185" t="s">
        <v>2132</v>
      </c>
      <c r="D798" s="160"/>
      <c r="E798" s="161">
        <v>4.4000000000000004</v>
      </c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47"/>
      <c r="Z798" s="147"/>
      <c r="AA798" s="147"/>
      <c r="AB798" s="147"/>
      <c r="AC798" s="147"/>
      <c r="AD798" s="147"/>
      <c r="AE798" s="147"/>
      <c r="AF798" s="147"/>
      <c r="AG798" s="147" t="s">
        <v>382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54"/>
      <c r="B799" s="155"/>
      <c r="C799" s="185" t="s">
        <v>541</v>
      </c>
      <c r="D799" s="160"/>
      <c r="E799" s="161"/>
      <c r="F799" s="158"/>
      <c r="G799" s="158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47"/>
      <c r="Z799" s="147"/>
      <c r="AA799" s="147"/>
      <c r="AB799" s="147"/>
      <c r="AC799" s="147"/>
      <c r="AD799" s="147"/>
      <c r="AE799" s="147"/>
      <c r="AF799" s="147"/>
      <c r="AG799" s="147" t="s">
        <v>382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185" t="s">
        <v>2135</v>
      </c>
      <c r="D800" s="160"/>
      <c r="E800" s="161">
        <v>118.8</v>
      </c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47"/>
      <c r="Z800" s="147"/>
      <c r="AA800" s="147"/>
      <c r="AB800" s="147"/>
      <c r="AC800" s="147"/>
      <c r="AD800" s="147"/>
      <c r="AE800" s="147"/>
      <c r="AF800" s="147"/>
      <c r="AG800" s="147" t="s">
        <v>382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54"/>
      <c r="B801" s="155"/>
      <c r="C801" s="185" t="s">
        <v>535</v>
      </c>
      <c r="D801" s="160"/>
      <c r="E801" s="161"/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47"/>
      <c r="Z801" s="147"/>
      <c r="AA801" s="147"/>
      <c r="AB801" s="147"/>
      <c r="AC801" s="147"/>
      <c r="AD801" s="147"/>
      <c r="AE801" s="147"/>
      <c r="AF801" s="147"/>
      <c r="AG801" s="147" t="s">
        <v>382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185" t="s">
        <v>2133</v>
      </c>
      <c r="D802" s="160"/>
      <c r="E802" s="161">
        <v>6.8</v>
      </c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47"/>
      <c r="Z802" s="147"/>
      <c r="AA802" s="147"/>
      <c r="AB802" s="147"/>
      <c r="AC802" s="147"/>
      <c r="AD802" s="147"/>
      <c r="AE802" s="147"/>
      <c r="AF802" s="147"/>
      <c r="AG802" s="147" t="s">
        <v>382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185" t="s">
        <v>517</v>
      </c>
      <c r="D803" s="160"/>
      <c r="E803" s="161"/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47"/>
      <c r="Z803" s="147"/>
      <c r="AA803" s="147"/>
      <c r="AB803" s="147"/>
      <c r="AC803" s="147"/>
      <c r="AD803" s="147"/>
      <c r="AE803" s="147"/>
      <c r="AF803" s="147"/>
      <c r="AG803" s="147" t="s">
        <v>382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185" t="s">
        <v>2153</v>
      </c>
      <c r="D804" s="160"/>
      <c r="E804" s="161">
        <v>3.8</v>
      </c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47"/>
      <c r="Z804" s="147"/>
      <c r="AA804" s="147"/>
      <c r="AB804" s="147"/>
      <c r="AC804" s="147"/>
      <c r="AD804" s="147"/>
      <c r="AE804" s="147"/>
      <c r="AF804" s="147"/>
      <c r="AG804" s="147" t="s">
        <v>382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185" t="s">
        <v>537</v>
      </c>
      <c r="D805" s="160"/>
      <c r="E805" s="161"/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47"/>
      <c r="Z805" s="147"/>
      <c r="AA805" s="147"/>
      <c r="AB805" s="147"/>
      <c r="AC805" s="147"/>
      <c r="AD805" s="147"/>
      <c r="AE805" s="147"/>
      <c r="AF805" s="147"/>
      <c r="AG805" s="147" t="s">
        <v>382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54"/>
      <c r="B806" s="155"/>
      <c r="C806" s="185" t="s">
        <v>2134</v>
      </c>
      <c r="D806" s="160"/>
      <c r="E806" s="161">
        <v>4.0999999999999996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47"/>
      <c r="Z806" s="147"/>
      <c r="AA806" s="147"/>
      <c r="AB806" s="147"/>
      <c r="AC806" s="147"/>
      <c r="AD806" s="147"/>
      <c r="AE806" s="147"/>
      <c r="AF806" s="147"/>
      <c r="AG806" s="147" t="s">
        <v>382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54"/>
      <c r="B807" s="155"/>
      <c r="C807" s="185" t="s">
        <v>543</v>
      </c>
      <c r="D807" s="160"/>
      <c r="E807" s="161"/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47"/>
      <c r="Z807" s="147"/>
      <c r="AA807" s="147"/>
      <c r="AB807" s="147"/>
      <c r="AC807" s="147"/>
      <c r="AD807" s="147"/>
      <c r="AE807" s="147"/>
      <c r="AF807" s="147"/>
      <c r="AG807" s="147" t="s">
        <v>382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54"/>
      <c r="B808" s="155"/>
      <c r="C808" s="185" t="s">
        <v>2136</v>
      </c>
      <c r="D808" s="160"/>
      <c r="E808" s="161">
        <v>11.2</v>
      </c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47"/>
      <c r="Z808" s="147"/>
      <c r="AA808" s="147"/>
      <c r="AB808" s="147"/>
      <c r="AC808" s="147"/>
      <c r="AD808" s="147"/>
      <c r="AE808" s="147"/>
      <c r="AF808" s="147"/>
      <c r="AG808" s="147" t="s">
        <v>382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54"/>
      <c r="B809" s="155"/>
      <c r="C809" s="245"/>
      <c r="D809" s="246"/>
      <c r="E809" s="246"/>
      <c r="F809" s="246"/>
      <c r="G809" s="246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47"/>
      <c r="Z809" s="147"/>
      <c r="AA809" s="147"/>
      <c r="AB809" s="147"/>
      <c r="AC809" s="147"/>
      <c r="AD809" s="147"/>
      <c r="AE809" s="147"/>
      <c r="AF809" s="147"/>
      <c r="AG809" s="147" t="s">
        <v>329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">
      <c r="A810" s="173">
        <v>139</v>
      </c>
      <c r="B810" s="174" t="s">
        <v>907</v>
      </c>
      <c r="C810" s="184" t="s">
        <v>908</v>
      </c>
      <c r="D810" s="175" t="s">
        <v>476</v>
      </c>
      <c r="E810" s="176">
        <v>111.75125</v>
      </c>
      <c r="F810" s="177"/>
      <c r="G810" s="178">
        <f>ROUND(E810*F810,2)</f>
        <v>0</v>
      </c>
      <c r="H810" s="177"/>
      <c r="I810" s="178">
        <f>ROUND(E810*H810,2)</f>
        <v>0</v>
      </c>
      <c r="J810" s="177"/>
      <c r="K810" s="178">
        <f>ROUND(E810*J810,2)</f>
        <v>0</v>
      </c>
      <c r="L810" s="178">
        <v>21</v>
      </c>
      <c r="M810" s="178">
        <f>G810*(1+L810/100)</f>
        <v>0</v>
      </c>
      <c r="N810" s="176">
        <v>0</v>
      </c>
      <c r="O810" s="176">
        <f>ROUND(E810*N810,2)</f>
        <v>0</v>
      </c>
      <c r="P810" s="176">
        <v>0</v>
      </c>
      <c r="Q810" s="176">
        <f>ROUND(E810*P810,2)</f>
        <v>0</v>
      </c>
      <c r="R810" s="178"/>
      <c r="S810" s="178" t="s">
        <v>344</v>
      </c>
      <c r="T810" s="179" t="s">
        <v>324</v>
      </c>
      <c r="U810" s="158">
        <v>0</v>
      </c>
      <c r="V810" s="158">
        <f>ROUND(E810*U810,2)</f>
        <v>0</v>
      </c>
      <c r="W810" s="158"/>
      <c r="X810" s="158" t="s">
        <v>387</v>
      </c>
      <c r="Y810" s="147"/>
      <c r="Z810" s="147"/>
      <c r="AA810" s="147"/>
      <c r="AB810" s="147"/>
      <c r="AC810" s="147"/>
      <c r="AD810" s="147"/>
      <c r="AE810" s="147"/>
      <c r="AF810" s="147"/>
      <c r="AG810" s="147" t="s">
        <v>547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54"/>
      <c r="B811" s="155"/>
      <c r="C811" s="185" t="s">
        <v>2024</v>
      </c>
      <c r="D811" s="160"/>
      <c r="E811" s="161"/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47"/>
      <c r="Z811" s="147"/>
      <c r="AA811" s="147"/>
      <c r="AB811" s="147"/>
      <c r="AC811" s="147"/>
      <c r="AD811" s="147"/>
      <c r="AE811" s="147"/>
      <c r="AF811" s="147"/>
      <c r="AG811" s="147" t="s">
        <v>382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54"/>
      <c r="B812" s="155"/>
      <c r="C812" s="185" t="s">
        <v>655</v>
      </c>
      <c r="D812" s="160"/>
      <c r="E812" s="161"/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47"/>
      <c r="Z812" s="147"/>
      <c r="AA812" s="147"/>
      <c r="AB812" s="147"/>
      <c r="AC812" s="147"/>
      <c r="AD812" s="147"/>
      <c r="AE812" s="147"/>
      <c r="AF812" s="147"/>
      <c r="AG812" s="147" t="s">
        <v>382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ht="22.5" outlineLevel="1" x14ac:dyDescent="0.2">
      <c r="A813" s="154"/>
      <c r="B813" s="155"/>
      <c r="C813" s="185" t="s">
        <v>2224</v>
      </c>
      <c r="D813" s="160"/>
      <c r="E813" s="161">
        <v>32.056249999999999</v>
      </c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47"/>
      <c r="Z813" s="147"/>
      <c r="AA813" s="147"/>
      <c r="AB813" s="147"/>
      <c r="AC813" s="147"/>
      <c r="AD813" s="147"/>
      <c r="AE813" s="147"/>
      <c r="AF813" s="147"/>
      <c r="AG813" s="147" t="s">
        <v>382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54"/>
      <c r="B814" s="155"/>
      <c r="C814" s="185" t="s">
        <v>2225</v>
      </c>
      <c r="D814" s="160"/>
      <c r="E814" s="161">
        <v>42.435000000000002</v>
      </c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47"/>
      <c r="Z814" s="147"/>
      <c r="AA814" s="147"/>
      <c r="AB814" s="147"/>
      <c r="AC814" s="147"/>
      <c r="AD814" s="147"/>
      <c r="AE814" s="147"/>
      <c r="AF814" s="147"/>
      <c r="AG814" s="147" t="s">
        <v>382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54"/>
      <c r="B815" s="155"/>
      <c r="C815" s="185" t="s">
        <v>910</v>
      </c>
      <c r="D815" s="160"/>
      <c r="E815" s="161"/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47"/>
      <c r="Z815" s="147"/>
      <c r="AA815" s="147"/>
      <c r="AB815" s="147"/>
      <c r="AC815" s="147"/>
      <c r="AD815" s="147"/>
      <c r="AE815" s="147"/>
      <c r="AF815" s="147"/>
      <c r="AG815" s="147" t="s">
        <v>382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185" t="s">
        <v>2226</v>
      </c>
      <c r="D816" s="160"/>
      <c r="E816" s="161">
        <v>20.010000000000002</v>
      </c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47"/>
      <c r="Z816" s="147"/>
      <c r="AA816" s="147"/>
      <c r="AB816" s="147"/>
      <c r="AC816" s="147"/>
      <c r="AD816" s="147"/>
      <c r="AE816" s="147"/>
      <c r="AF816" s="147"/>
      <c r="AG816" s="147" t="s">
        <v>382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185" t="s">
        <v>912</v>
      </c>
      <c r="D817" s="160"/>
      <c r="E817" s="161"/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47"/>
      <c r="Z817" s="147"/>
      <c r="AA817" s="147"/>
      <c r="AB817" s="147"/>
      <c r="AC817" s="147"/>
      <c r="AD817" s="147"/>
      <c r="AE817" s="147"/>
      <c r="AF817" s="147"/>
      <c r="AG817" s="147" t="s">
        <v>382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85" t="s">
        <v>2227</v>
      </c>
      <c r="D818" s="160"/>
      <c r="E818" s="161">
        <v>17.25</v>
      </c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47"/>
      <c r="Z818" s="147"/>
      <c r="AA818" s="147"/>
      <c r="AB818" s="147"/>
      <c r="AC818" s="147"/>
      <c r="AD818" s="147"/>
      <c r="AE818" s="147"/>
      <c r="AF818" s="147"/>
      <c r="AG818" s="147" t="s">
        <v>382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54"/>
      <c r="B819" s="155"/>
      <c r="C819" s="245"/>
      <c r="D819" s="246"/>
      <c r="E819" s="246"/>
      <c r="F819" s="246"/>
      <c r="G819" s="246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47"/>
      <c r="Z819" s="147"/>
      <c r="AA819" s="147"/>
      <c r="AB819" s="147"/>
      <c r="AC819" s="147"/>
      <c r="AD819" s="147"/>
      <c r="AE819" s="147"/>
      <c r="AF819" s="147"/>
      <c r="AG819" s="147" t="s">
        <v>329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73">
        <v>140</v>
      </c>
      <c r="B820" s="174" t="s">
        <v>914</v>
      </c>
      <c r="C820" s="184" t="s">
        <v>915</v>
      </c>
      <c r="D820" s="175" t="s">
        <v>476</v>
      </c>
      <c r="E820" s="176">
        <v>111.75125</v>
      </c>
      <c r="F820" s="177"/>
      <c r="G820" s="178">
        <f>ROUND(E820*F820,2)</f>
        <v>0</v>
      </c>
      <c r="H820" s="177"/>
      <c r="I820" s="178">
        <f>ROUND(E820*H820,2)</f>
        <v>0</v>
      </c>
      <c r="J820" s="177"/>
      <c r="K820" s="178">
        <f>ROUND(E820*J820,2)</f>
        <v>0</v>
      </c>
      <c r="L820" s="178">
        <v>21</v>
      </c>
      <c r="M820" s="178">
        <f>G820*(1+L820/100)</f>
        <v>0</v>
      </c>
      <c r="N820" s="176">
        <v>0</v>
      </c>
      <c r="O820" s="176">
        <f>ROUND(E820*N820,2)</f>
        <v>0</v>
      </c>
      <c r="P820" s="176">
        <v>0</v>
      </c>
      <c r="Q820" s="176">
        <f>ROUND(E820*P820,2)</f>
        <v>0</v>
      </c>
      <c r="R820" s="178"/>
      <c r="S820" s="178" t="s">
        <v>344</v>
      </c>
      <c r="T820" s="179" t="s">
        <v>324</v>
      </c>
      <c r="U820" s="158">
        <v>0</v>
      </c>
      <c r="V820" s="158">
        <f>ROUND(E820*U820,2)</f>
        <v>0</v>
      </c>
      <c r="W820" s="158"/>
      <c r="X820" s="158" t="s">
        <v>387</v>
      </c>
      <c r="Y820" s="147"/>
      <c r="Z820" s="147"/>
      <c r="AA820" s="147"/>
      <c r="AB820" s="147"/>
      <c r="AC820" s="147"/>
      <c r="AD820" s="147"/>
      <c r="AE820" s="147"/>
      <c r="AF820" s="147"/>
      <c r="AG820" s="147" t="s">
        <v>547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185" t="s">
        <v>2024</v>
      </c>
      <c r="D821" s="160"/>
      <c r="E821" s="161"/>
      <c r="F821" s="158"/>
      <c r="G821" s="158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47"/>
      <c r="Z821" s="147"/>
      <c r="AA821" s="147"/>
      <c r="AB821" s="147"/>
      <c r="AC821" s="147"/>
      <c r="AD821" s="147"/>
      <c r="AE821" s="147"/>
      <c r="AF821" s="147"/>
      <c r="AG821" s="147" t="s">
        <v>382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54"/>
      <c r="B822" s="155"/>
      <c r="C822" s="185" t="s">
        <v>655</v>
      </c>
      <c r="D822" s="160"/>
      <c r="E822" s="161"/>
      <c r="F822" s="158"/>
      <c r="G822" s="15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47"/>
      <c r="Z822" s="147"/>
      <c r="AA822" s="147"/>
      <c r="AB822" s="147"/>
      <c r="AC822" s="147"/>
      <c r="AD822" s="147"/>
      <c r="AE822" s="147"/>
      <c r="AF822" s="147"/>
      <c r="AG822" s="147" t="s">
        <v>382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ht="22.5" outlineLevel="1" x14ac:dyDescent="0.2">
      <c r="A823" s="154"/>
      <c r="B823" s="155"/>
      <c r="C823" s="185" t="s">
        <v>2224</v>
      </c>
      <c r="D823" s="160"/>
      <c r="E823" s="161">
        <v>32.056249999999999</v>
      </c>
      <c r="F823" s="158"/>
      <c r="G823" s="15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47"/>
      <c r="Z823" s="147"/>
      <c r="AA823" s="147"/>
      <c r="AB823" s="147"/>
      <c r="AC823" s="147"/>
      <c r="AD823" s="147"/>
      <c r="AE823" s="147"/>
      <c r="AF823" s="147"/>
      <c r="AG823" s="147" t="s">
        <v>382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185" t="s">
        <v>2225</v>
      </c>
      <c r="D824" s="160"/>
      <c r="E824" s="161">
        <v>42.435000000000002</v>
      </c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47"/>
      <c r="Z824" s="147"/>
      <c r="AA824" s="147"/>
      <c r="AB824" s="147"/>
      <c r="AC824" s="147"/>
      <c r="AD824" s="147"/>
      <c r="AE824" s="147"/>
      <c r="AF824" s="147"/>
      <c r="AG824" s="147" t="s">
        <v>382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54"/>
      <c r="B825" s="155"/>
      <c r="C825" s="185" t="s">
        <v>910</v>
      </c>
      <c r="D825" s="160"/>
      <c r="E825" s="161"/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47"/>
      <c r="Z825" s="147"/>
      <c r="AA825" s="147"/>
      <c r="AB825" s="147"/>
      <c r="AC825" s="147"/>
      <c r="AD825" s="147"/>
      <c r="AE825" s="147"/>
      <c r="AF825" s="147"/>
      <c r="AG825" s="147" t="s">
        <v>382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54"/>
      <c r="B826" s="155"/>
      <c r="C826" s="185" t="s">
        <v>2226</v>
      </c>
      <c r="D826" s="160"/>
      <c r="E826" s="161">
        <v>20.010000000000002</v>
      </c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47"/>
      <c r="Z826" s="147"/>
      <c r="AA826" s="147"/>
      <c r="AB826" s="147"/>
      <c r="AC826" s="147"/>
      <c r="AD826" s="147"/>
      <c r="AE826" s="147"/>
      <c r="AF826" s="147"/>
      <c r="AG826" s="147" t="s">
        <v>382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5" t="s">
        <v>912</v>
      </c>
      <c r="D827" s="160"/>
      <c r="E827" s="161"/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47"/>
      <c r="Z827" s="147"/>
      <c r="AA827" s="147"/>
      <c r="AB827" s="147"/>
      <c r="AC827" s="147"/>
      <c r="AD827" s="147"/>
      <c r="AE827" s="147"/>
      <c r="AF827" s="147"/>
      <c r="AG827" s="147" t="s">
        <v>382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54"/>
      <c r="B828" s="155"/>
      <c r="C828" s="185" t="s">
        <v>2227</v>
      </c>
      <c r="D828" s="160"/>
      <c r="E828" s="161">
        <v>17.25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47"/>
      <c r="Z828" s="147"/>
      <c r="AA828" s="147"/>
      <c r="AB828" s="147"/>
      <c r="AC828" s="147"/>
      <c r="AD828" s="147"/>
      <c r="AE828" s="147"/>
      <c r="AF828" s="147"/>
      <c r="AG828" s="147" t="s">
        <v>382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245"/>
      <c r="D829" s="246"/>
      <c r="E829" s="246"/>
      <c r="F829" s="246"/>
      <c r="G829" s="246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47"/>
      <c r="Z829" s="147"/>
      <c r="AA829" s="147"/>
      <c r="AB829" s="147"/>
      <c r="AC829" s="147"/>
      <c r="AD829" s="147"/>
      <c r="AE829" s="147"/>
      <c r="AF829" s="147"/>
      <c r="AG829" s="147" t="s">
        <v>329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ht="22.5" outlineLevel="1" x14ac:dyDescent="0.2">
      <c r="A830" s="173">
        <v>141</v>
      </c>
      <c r="B830" s="174" t="s">
        <v>916</v>
      </c>
      <c r="C830" s="184" t="s">
        <v>917</v>
      </c>
      <c r="D830" s="175" t="s">
        <v>397</v>
      </c>
      <c r="E830" s="176">
        <v>133.80000000000001</v>
      </c>
      <c r="F830" s="177"/>
      <c r="G830" s="178">
        <f>ROUND(E830*F830,2)</f>
        <v>0</v>
      </c>
      <c r="H830" s="177"/>
      <c r="I830" s="178">
        <f>ROUND(E830*H830,2)</f>
        <v>0</v>
      </c>
      <c r="J830" s="177"/>
      <c r="K830" s="178">
        <f>ROUND(E830*J830,2)</f>
        <v>0</v>
      </c>
      <c r="L830" s="178">
        <v>21</v>
      </c>
      <c r="M830" s="178">
        <f>G830*(1+L830/100)</f>
        <v>0</v>
      </c>
      <c r="N830" s="176">
        <v>8.9999999999999998E-4</v>
      </c>
      <c r="O830" s="176">
        <f>ROUND(E830*N830,2)</f>
        <v>0.12</v>
      </c>
      <c r="P830" s="176">
        <v>0</v>
      </c>
      <c r="Q830" s="176">
        <f>ROUND(E830*P830,2)</f>
        <v>0</v>
      </c>
      <c r="R830" s="178" t="s">
        <v>918</v>
      </c>
      <c r="S830" s="178" t="s">
        <v>323</v>
      </c>
      <c r="T830" s="179" t="s">
        <v>399</v>
      </c>
      <c r="U830" s="158">
        <v>0</v>
      </c>
      <c r="V830" s="158">
        <f>ROUND(E830*U830,2)</f>
        <v>0</v>
      </c>
      <c r="W830" s="158"/>
      <c r="X830" s="158" t="s">
        <v>919</v>
      </c>
      <c r="Y830" s="147"/>
      <c r="Z830" s="147"/>
      <c r="AA830" s="147"/>
      <c r="AB830" s="147"/>
      <c r="AC830" s="147"/>
      <c r="AD830" s="147"/>
      <c r="AE830" s="147"/>
      <c r="AF830" s="147"/>
      <c r="AG830" s="147" t="s">
        <v>920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ht="22.5" outlineLevel="1" x14ac:dyDescent="0.2">
      <c r="A831" s="154"/>
      <c r="B831" s="155"/>
      <c r="C831" s="260" t="s">
        <v>921</v>
      </c>
      <c r="D831" s="261"/>
      <c r="E831" s="261"/>
      <c r="F831" s="261"/>
      <c r="G831" s="261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47"/>
      <c r="Z831" s="147"/>
      <c r="AA831" s="147"/>
      <c r="AB831" s="147"/>
      <c r="AC831" s="147"/>
      <c r="AD831" s="147"/>
      <c r="AE831" s="147"/>
      <c r="AF831" s="147"/>
      <c r="AG831" s="147" t="s">
        <v>401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80" t="str">
        <f>C831</f>
        <v>lepení a dodávka podlahoviny z PVC, bez podkladu. Svaření podlahoviny. Dodávka a lepení podlahových soklíků z měkčeného PVC. Pastování a vyleštění podlah.</v>
      </c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54"/>
      <c r="B832" s="155"/>
      <c r="C832" s="185" t="s">
        <v>516</v>
      </c>
      <c r="D832" s="160"/>
      <c r="E832" s="161"/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47"/>
      <c r="Z832" s="147"/>
      <c r="AA832" s="147"/>
      <c r="AB832" s="147"/>
      <c r="AC832" s="147"/>
      <c r="AD832" s="147"/>
      <c r="AE832" s="147"/>
      <c r="AF832" s="147"/>
      <c r="AG832" s="147" t="s">
        <v>382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185" t="s">
        <v>533</v>
      </c>
      <c r="D833" s="160"/>
      <c r="E833" s="161"/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47"/>
      <c r="Z833" s="147"/>
      <c r="AA833" s="147"/>
      <c r="AB833" s="147"/>
      <c r="AC833" s="147"/>
      <c r="AD833" s="147"/>
      <c r="AE833" s="147"/>
      <c r="AF833" s="147"/>
      <c r="AG833" s="147" t="s">
        <v>382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185" t="s">
        <v>2132</v>
      </c>
      <c r="D834" s="160"/>
      <c r="E834" s="161">
        <v>4.4000000000000004</v>
      </c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47"/>
      <c r="Z834" s="147"/>
      <c r="AA834" s="147"/>
      <c r="AB834" s="147"/>
      <c r="AC834" s="147"/>
      <c r="AD834" s="147"/>
      <c r="AE834" s="147"/>
      <c r="AF834" s="147"/>
      <c r="AG834" s="147" t="s">
        <v>382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85" t="s">
        <v>541</v>
      </c>
      <c r="D835" s="160"/>
      <c r="E835" s="161"/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47"/>
      <c r="Z835" s="147"/>
      <c r="AA835" s="147"/>
      <c r="AB835" s="147"/>
      <c r="AC835" s="147"/>
      <c r="AD835" s="147"/>
      <c r="AE835" s="147"/>
      <c r="AF835" s="147"/>
      <c r="AG835" s="147" t="s">
        <v>382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85" t="s">
        <v>2135</v>
      </c>
      <c r="D836" s="160"/>
      <c r="E836" s="161">
        <v>118.8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47"/>
      <c r="Z836" s="147"/>
      <c r="AA836" s="147"/>
      <c r="AB836" s="147"/>
      <c r="AC836" s="147"/>
      <c r="AD836" s="147"/>
      <c r="AE836" s="147"/>
      <c r="AF836" s="147"/>
      <c r="AG836" s="147" t="s">
        <v>382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54"/>
      <c r="B837" s="155"/>
      <c r="C837" s="185" t="s">
        <v>535</v>
      </c>
      <c r="D837" s="160"/>
      <c r="E837" s="161"/>
      <c r="F837" s="158"/>
      <c r="G837" s="15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47"/>
      <c r="Z837" s="147"/>
      <c r="AA837" s="147"/>
      <c r="AB837" s="147"/>
      <c r="AC837" s="147"/>
      <c r="AD837" s="147"/>
      <c r="AE837" s="147"/>
      <c r="AF837" s="147"/>
      <c r="AG837" s="147" t="s">
        <v>382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54"/>
      <c r="B838" s="155"/>
      <c r="C838" s="185" t="s">
        <v>2133</v>
      </c>
      <c r="D838" s="160"/>
      <c r="E838" s="161">
        <v>6.8</v>
      </c>
      <c r="F838" s="158"/>
      <c r="G838" s="15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47"/>
      <c r="Z838" s="147"/>
      <c r="AA838" s="147"/>
      <c r="AB838" s="147"/>
      <c r="AC838" s="147"/>
      <c r="AD838" s="147"/>
      <c r="AE838" s="147"/>
      <c r="AF838" s="147"/>
      <c r="AG838" s="147" t="s">
        <v>382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54"/>
      <c r="B839" s="155"/>
      <c r="C839" s="185" t="s">
        <v>517</v>
      </c>
      <c r="D839" s="160"/>
      <c r="E839" s="161"/>
      <c r="F839" s="158"/>
      <c r="G839" s="158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47"/>
      <c r="Z839" s="147"/>
      <c r="AA839" s="147"/>
      <c r="AB839" s="147"/>
      <c r="AC839" s="147"/>
      <c r="AD839" s="147"/>
      <c r="AE839" s="147"/>
      <c r="AF839" s="147"/>
      <c r="AG839" s="147" t="s">
        <v>382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185" t="s">
        <v>2153</v>
      </c>
      <c r="D840" s="160"/>
      <c r="E840" s="161">
        <v>3.8</v>
      </c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47"/>
      <c r="Z840" s="147"/>
      <c r="AA840" s="147"/>
      <c r="AB840" s="147"/>
      <c r="AC840" s="147"/>
      <c r="AD840" s="147"/>
      <c r="AE840" s="147"/>
      <c r="AF840" s="147"/>
      <c r="AG840" s="147" t="s">
        <v>382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245"/>
      <c r="D841" s="246"/>
      <c r="E841" s="246"/>
      <c r="F841" s="246"/>
      <c r="G841" s="246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47"/>
      <c r="Z841" s="147"/>
      <c r="AA841" s="147"/>
      <c r="AB841" s="147"/>
      <c r="AC841" s="147"/>
      <c r="AD841" s="147"/>
      <c r="AE841" s="147"/>
      <c r="AF841" s="147"/>
      <c r="AG841" s="147" t="s">
        <v>329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ht="22.5" outlineLevel="1" x14ac:dyDescent="0.2">
      <c r="A842" s="173">
        <v>142</v>
      </c>
      <c r="B842" s="174" t="s">
        <v>922</v>
      </c>
      <c r="C842" s="184" t="s">
        <v>923</v>
      </c>
      <c r="D842" s="175" t="s">
        <v>397</v>
      </c>
      <c r="E842" s="176">
        <v>15.3</v>
      </c>
      <c r="F842" s="177"/>
      <c r="G842" s="178">
        <f>ROUND(E842*F842,2)</f>
        <v>0</v>
      </c>
      <c r="H842" s="177"/>
      <c r="I842" s="178">
        <f>ROUND(E842*H842,2)</f>
        <v>0</v>
      </c>
      <c r="J842" s="177"/>
      <c r="K842" s="178">
        <f>ROUND(E842*J842,2)</f>
        <v>0</v>
      </c>
      <c r="L842" s="178">
        <v>21</v>
      </c>
      <c r="M842" s="178">
        <f>G842*(1+L842/100)</f>
        <v>0</v>
      </c>
      <c r="N842" s="176">
        <v>1.17E-3</v>
      </c>
      <c r="O842" s="176">
        <f>ROUND(E842*N842,2)</f>
        <v>0.02</v>
      </c>
      <c r="P842" s="176">
        <v>0</v>
      </c>
      <c r="Q842" s="176">
        <f>ROUND(E842*P842,2)</f>
        <v>0</v>
      </c>
      <c r="R842" s="178" t="s">
        <v>918</v>
      </c>
      <c r="S842" s="178" t="s">
        <v>323</v>
      </c>
      <c r="T842" s="179" t="s">
        <v>399</v>
      </c>
      <c r="U842" s="158">
        <v>0.96</v>
      </c>
      <c r="V842" s="158">
        <f>ROUND(E842*U842,2)</f>
        <v>14.69</v>
      </c>
      <c r="W842" s="158"/>
      <c r="X842" s="158" t="s">
        <v>919</v>
      </c>
      <c r="Y842" s="147"/>
      <c r="Z842" s="147"/>
      <c r="AA842" s="147"/>
      <c r="AB842" s="147"/>
      <c r="AC842" s="147"/>
      <c r="AD842" s="147"/>
      <c r="AE842" s="147"/>
      <c r="AF842" s="147"/>
      <c r="AG842" s="147" t="s">
        <v>920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ht="22.5" outlineLevel="1" x14ac:dyDescent="0.2">
      <c r="A843" s="154"/>
      <c r="B843" s="155"/>
      <c r="C843" s="260" t="s">
        <v>921</v>
      </c>
      <c r="D843" s="261"/>
      <c r="E843" s="261"/>
      <c r="F843" s="261"/>
      <c r="G843" s="261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47"/>
      <c r="Z843" s="147"/>
      <c r="AA843" s="147"/>
      <c r="AB843" s="147"/>
      <c r="AC843" s="147"/>
      <c r="AD843" s="147"/>
      <c r="AE843" s="147"/>
      <c r="AF843" s="147"/>
      <c r="AG843" s="147" t="s">
        <v>401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80" t="str">
        <f>C843</f>
        <v>lepení a dodávka podlahoviny z PVC, bez podkladu. Svaření podlahoviny. Dodávka a lepení podlahových soklíků z měkčeného PVC. Pastování a vyleštění podlah.</v>
      </c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85" t="s">
        <v>516</v>
      </c>
      <c r="D844" s="160"/>
      <c r="E844" s="161"/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47"/>
      <c r="Z844" s="147"/>
      <c r="AA844" s="147"/>
      <c r="AB844" s="147"/>
      <c r="AC844" s="147"/>
      <c r="AD844" s="147"/>
      <c r="AE844" s="147"/>
      <c r="AF844" s="147"/>
      <c r="AG844" s="147" t="s">
        <v>382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54"/>
      <c r="B845" s="155"/>
      <c r="C845" s="185" t="s">
        <v>537</v>
      </c>
      <c r="D845" s="160"/>
      <c r="E845" s="161"/>
      <c r="F845" s="158"/>
      <c r="G845" s="158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47"/>
      <c r="Z845" s="147"/>
      <c r="AA845" s="147"/>
      <c r="AB845" s="147"/>
      <c r="AC845" s="147"/>
      <c r="AD845" s="147"/>
      <c r="AE845" s="147"/>
      <c r="AF845" s="147"/>
      <c r="AG845" s="147" t="s">
        <v>382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185" t="s">
        <v>2134</v>
      </c>
      <c r="D846" s="160"/>
      <c r="E846" s="161">
        <v>4.0999999999999996</v>
      </c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47"/>
      <c r="Z846" s="147"/>
      <c r="AA846" s="147"/>
      <c r="AB846" s="147"/>
      <c r="AC846" s="147"/>
      <c r="AD846" s="147"/>
      <c r="AE846" s="147"/>
      <c r="AF846" s="147"/>
      <c r="AG846" s="147" t="s">
        <v>382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185" t="s">
        <v>543</v>
      </c>
      <c r="D847" s="160"/>
      <c r="E847" s="161"/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47"/>
      <c r="Z847" s="147"/>
      <c r="AA847" s="147"/>
      <c r="AB847" s="147"/>
      <c r="AC847" s="147"/>
      <c r="AD847" s="147"/>
      <c r="AE847" s="147"/>
      <c r="AF847" s="147"/>
      <c r="AG847" s="147" t="s">
        <v>382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5" t="s">
        <v>2136</v>
      </c>
      <c r="D848" s="160"/>
      <c r="E848" s="161">
        <v>11.2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47"/>
      <c r="Z848" s="147"/>
      <c r="AA848" s="147"/>
      <c r="AB848" s="147"/>
      <c r="AC848" s="147"/>
      <c r="AD848" s="147"/>
      <c r="AE848" s="147"/>
      <c r="AF848" s="147"/>
      <c r="AG848" s="147" t="s">
        <v>382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54"/>
      <c r="B849" s="155"/>
      <c r="C849" s="245"/>
      <c r="D849" s="246"/>
      <c r="E849" s="246"/>
      <c r="F849" s="246"/>
      <c r="G849" s="246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47"/>
      <c r="Z849" s="147"/>
      <c r="AA849" s="147"/>
      <c r="AB849" s="147"/>
      <c r="AC849" s="147"/>
      <c r="AD849" s="147"/>
      <c r="AE849" s="147"/>
      <c r="AF849" s="147"/>
      <c r="AG849" s="147" t="s">
        <v>329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73">
        <v>143</v>
      </c>
      <c r="B850" s="174" t="s">
        <v>924</v>
      </c>
      <c r="C850" s="184" t="s">
        <v>925</v>
      </c>
      <c r="D850" s="175" t="s">
        <v>397</v>
      </c>
      <c r="E850" s="176">
        <v>19.9755</v>
      </c>
      <c r="F850" s="177"/>
      <c r="G850" s="178">
        <f>ROUND(E850*F850,2)</f>
        <v>0</v>
      </c>
      <c r="H850" s="177"/>
      <c r="I850" s="178">
        <f>ROUND(E850*H850,2)</f>
        <v>0</v>
      </c>
      <c r="J850" s="177"/>
      <c r="K850" s="178">
        <f>ROUND(E850*J850,2)</f>
        <v>0</v>
      </c>
      <c r="L850" s="178">
        <v>21</v>
      </c>
      <c r="M850" s="178">
        <f>G850*(1+L850/100)</f>
        <v>0</v>
      </c>
      <c r="N850" s="176">
        <v>0</v>
      </c>
      <c r="O850" s="176">
        <f>ROUND(E850*N850,2)</f>
        <v>0</v>
      </c>
      <c r="P850" s="176">
        <v>0</v>
      </c>
      <c r="Q850" s="176">
        <f>ROUND(E850*P850,2)</f>
        <v>0</v>
      </c>
      <c r="R850" s="178"/>
      <c r="S850" s="178" t="s">
        <v>344</v>
      </c>
      <c r="T850" s="179" t="s">
        <v>324</v>
      </c>
      <c r="U850" s="158">
        <v>0</v>
      </c>
      <c r="V850" s="158">
        <f>ROUND(E850*U850,2)</f>
        <v>0</v>
      </c>
      <c r="W850" s="158"/>
      <c r="X850" s="158" t="s">
        <v>817</v>
      </c>
      <c r="Y850" s="147"/>
      <c r="Z850" s="147"/>
      <c r="AA850" s="147"/>
      <c r="AB850" s="147"/>
      <c r="AC850" s="147"/>
      <c r="AD850" s="147"/>
      <c r="AE850" s="147"/>
      <c r="AF850" s="147"/>
      <c r="AG850" s="147" t="s">
        <v>926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185" t="s">
        <v>516</v>
      </c>
      <c r="D851" s="160"/>
      <c r="E851" s="161"/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47"/>
      <c r="Z851" s="147"/>
      <c r="AA851" s="147"/>
      <c r="AB851" s="147"/>
      <c r="AC851" s="147"/>
      <c r="AD851" s="147"/>
      <c r="AE851" s="147"/>
      <c r="AF851" s="147"/>
      <c r="AG851" s="147" t="s">
        <v>382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54"/>
      <c r="B852" s="155"/>
      <c r="C852" s="185" t="s">
        <v>537</v>
      </c>
      <c r="D852" s="160"/>
      <c r="E852" s="161"/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47"/>
      <c r="Z852" s="147"/>
      <c r="AA852" s="147"/>
      <c r="AB852" s="147"/>
      <c r="AC852" s="147"/>
      <c r="AD852" s="147"/>
      <c r="AE852" s="147"/>
      <c r="AF852" s="147"/>
      <c r="AG852" s="147" t="s">
        <v>382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185" t="s">
        <v>2228</v>
      </c>
      <c r="D853" s="160"/>
      <c r="E853" s="161">
        <v>4.7149999999999999</v>
      </c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47"/>
      <c r="Z853" s="147"/>
      <c r="AA853" s="147"/>
      <c r="AB853" s="147"/>
      <c r="AC853" s="147"/>
      <c r="AD853" s="147"/>
      <c r="AE853" s="147"/>
      <c r="AF853" s="147"/>
      <c r="AG853" s="147" t="s">
        <v>382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85" t="s">
        <v>543</v>
      </c>
      <c r="D854" s="160"/>
      <c r="E854" s="161"/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47"/>
      <c r="Z854" s="147"/>
      <c r="AA854" s="147"/>
      <c r="AB854" s="147"/>
      <c r="AC854" s="147"/>
      <c r="AD854" s="147"/>
      <c r="AE854" s="147"/>
      <c r="AF854" s="147"/>
      <c r="AG854" s="147" t="s">
        <v>382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185" t="s">
        <v>2229</v>
      </c>
      <c r="D855" s="160"/>
      <c r="E855" s="161">
        <v>12.88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47"/>
      <c r="Z855" s="147"/>
      <c r="AA855" s="147"/>
      <c r="AB855" s="147"/>
      <c r="AC855" s="147"/>
      <c r="AD855" s="147"/>
      <c r="AE855" s="147"/>
      <c r="AF855" s="147"/>
      <c r="AG855" s="147" t="s">
        <v>382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54"/>
      <c r="B856" s="155"/>
      <c r="C856" s="185" t="s">
        <v>929</v>
      </c>
      <c r="D856" s="160"/>
      <c r="E856" s="161"/>
      <c r="F856" s="158"/>
      <c r="G856" s="158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47"/>
      <c r="Z856" s="147"/>
      <c r="AA856" s="147"/>
      <c r="AB856" s="147"/>
      <c r="AC856" s="147"/>
      <c r="AD856" s="147"/>
      <c r="AE856" s="147"/>
      <c r="AF856" s="147"/>
      <c r="AG856" s="147" t="s">
        <v>382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54"/>
      <c r="B857" s="155"/>
      <c r="C857" s="185" t="s">
        <v>2024</v>
      </c>
      <c r="D857" s="160"/>
      <c r="E857" s="161"/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47"/>
      <c r="Z857" s="147"/>
      <c r="AA857" s="147"/>
      <c r="AB857" s="147"/>
      <c r="AC857" s="147"/>
      <c r="AD857" s="147"/>
      <c r="AE857" s="147"/>
      <c r="AF857" s="147"/>
      <c r="AG857" s="147" t="s">
        <v>382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54"/>
      <c r="B858" s="155"/>
      <c r="C858" s="185" t="s">
        <v>912</v>
      </c>
      <c r="D858" s="160"/>
      <c r="E858" s="161"/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47"/>
      <c r="Z858" s="147"/>
      <c r="AA858" s="147"/>
      <c r="AB858" s="147"/>
      <c r="AC858" s="147"/>
      <c r="AD858" s="147"/>
      <c r="AE858" s="147"/>
      <c r="AF858" s="147"/>
      <c r="AG858" s="147" t="s">
        <v>382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185" t="s">
        <v>2230</v>
      </c>
      <c r="D859" s="160"/>
      <c r="E859" s="161">
        <v>2.3805000000000001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47"/>
      <c r="Z859" s="147"/>
      <c r="AA859" s="147"/>
      <c r="AB859" s="147"/>
      <c r="AC859" s="147"/>
      <c r="AD859" s="147"/>
      <c r="AE859" s="147"/>
      <c r="AF859" s="147"/>
      <c r="AG859" s="147" t="s">
        <v>382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54"/>
      <c r="B860" s="155"/>
      <c r="C860" s="245"/>
      <c r="D860" s="246"/>
      <c r="E860" s="246"/>
      <c r="F860" s="246"/>
      <c r="G860" s="246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47"/>
      <c r="Z860" s="147"/>
      <c r="AA860" s="147"/>
      <c r="AB860" s="147"/>
      <c r="AC860" s="147"/>
      <c r="AD860" s="147"/>
      <c r="AE860" s="147"/>
      <c r="AF860" s="147"/>
      <c r="AG860" s="147" t="s">
        <v>329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73">
        <v>144</v>
      </c>
      <c r="B861" s="174" t="s">
        <v>931</v>
      </c>
      <c r="C861" s="184" t="s">
        <v>932</v>
      </c>
      <c r="D861" s="175" t="s">
        <v>462</v>
      </c>
      <c r="E861" s="176">
        <v>128.51393999999999</v>
      </c>
      <c r="F861" s="177"/>
      <c r="G861" s="178">
        <f>ROUND(E861*F861,2)</f>
        <v>0</v>
      </c>
      <c r="H861" s="177"/>
      <c r="I861" s="178">
        <f>ROUND(E861*H861,2)</f>
        <v>0</v>
      </c>
      <c r="J861" s="177"/>
      <c r="K861" s="178">
        <f>ROUND(E861*J861,2)</f>
        <v>0</v>
      </c>
      <c r="L861" s="178">
        <v>21</v>
      </c>
      <c r="M861" s="178">
        <f>G861*(1+L861/100)</f>
        <v>0</v>
      </c>
      <c r="N861" s="176">
        <v>0</v>
      </c>
      <c r="O861" s="176">
        <f>ROUND(E861*N861,2)</f>
        <v>0</v>
      </c>
      <c r="P861" s="176">
        <v>0</v>
      </c>
      <c r="Q861" s="176">
        <f>ROUND(E861*P861,2)</f>
        <v>0</v>
      </c>
      <c r="R861" s="178"/>
      <c r="S861" s="178" t="s">
        <v>344</v>
      </c>
      <c r="T861" s="179" t="s">
        <v>324</v>
      </c>
      <c r="U861" s="158">
        <v>0</v>
      </c>
      <c r="V861" s="158">
        <f>ROUND(E861*U861,2)</f>
        <v>0</v>
      </c>
      <c r="W861" s="158"/>
      <c r="X861" s="158" t="s">
        <v>817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926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54"/>
      <c r="B862" s="155"/>
      <c r="C862" s="185" t="s">
        <v>2024</v>
      </c>
      <c r="D862" s="160"/>
      <c r="E862" s="161"/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47"/>
      <c r="Z862" s="147"/>
      <c r="AA862" s="147"/>
      <c r="AB862" s="147"/>
      <c r="AC862" s="147"/>
      <c r="AD862" s="147"/>
      <c r="AE862" s="147"/>
      <c r="AF862" s="147"/>
      <c r="AG862" s="147" t="s">
        <v>382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54"/>
      <c r="B863" s="155"/>
      <c r="C863" s="185" t="s">
        <v>655</v>
      </c>
      <c r="D863" s="160"/>
      <c r="E863" s="161"/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47"/>
      <c r="Z863" s="147"/>
      <c r="AA863" s="147"/>
      <c r="AB863" s="147"/>
      <c r="AC863" s="147"/>
      <c r="AD863" s="147"/>
      <c r="AE863" s="147"/>
      <c r="AF863" s="147"/>
      <c r="AG863" s="147" t="s">
        <v>382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ht="22.5" outlineLevel="1" x14ac:dyDescent="0.2">
      <c r="A864" s="154"/>
      <c r="B864" s="155"/>
      <c r="C864" s="185" t="s">
        <v>2231</v>
      </c>
      <c r="D864" s="160"/>
      <c r="E864" s="161">
        <v>36.864690000000003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47"/>
      <c r="Z864" s="147"/>
      <c r="AA864" s="147"/>
      <c r="AB864" s="147"/>
      <c r="AC864" s="147"/>
      <c r="AD864" s="147"/>
      <c r="AE864" s="147"/>
      <c r="AF864" s="147"/>
      <c r="AG864" s="147" t="s">
        <v>382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54"/>
      <c r="B865" s="155"/>
      <c r="C865" s="185" t="s">
        <v>2232</v>
      </c>
      <c r="D865" s="160"/>
      <c r="E865" s="161">
        <v>48.800249999999998</v>
      </c>
      <c r="F865" s="158"/>
      <c r="G865" s="158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47"/>
      <c r="Z865" s="147"/>
      <c r="AA865" s="147"/>
      <c r="AB865" s="147"/>
      <c r="AC865" s="147"/>
      <c r="AD865" s="147"/>
      <c r="AE865" s="147"/>
      <c r="AF865" s="147"/>
      <c r="AG865" s="147" t="s">
        <v>382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54"/>
      <c r="B866" s="155"/>
      <c r="C866" s="185" t="s">
        <v>910</v>
      </c>
      <c r="D866" s="160"/>
      <c r="E866" s="161"/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47"/>
      <c r="Z866" s="147"/>
      <c r="AA866" s="147"/>
      <c r="AB866" s="147"/>
      <c r="AC866" s="147"/>
      <c r="AD866" s="147"/>
      <c r="AE866" s="147"/>
      <c r="AF866" s="147"/>
      <c r="AG866" s="147" t="s">
        <v>382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185" t="s">
        <v>2233</v>
      </c>
      <c r="D867" s="160"/>
      <c r="E867" s="161">
        <v>23.011500000000002</v>
      </c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47"/>
      <c r="Z867" s="147"/>
      <c r="AA867" s="147"/>
      <c r="AB867" s="147"/>
      <c r="AC867" s="147"/>
      <c r="AD867" s="147"/>
      <c r="AE867" s="147"/>
      <c r="AF867" s="147"/>
      <c r="AG867" s="147" t="s">
        <v>382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185" t="s">
        <v>912</v>
      </c>
      <c r="D868" s="160"/>
      <c r="E868" s="161"/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47"/>
      <c r="Z868" s="147"/>
      <c r="AA868" s="147"/>
      <c r="AB868" s="147"/>
      <c r="AC868" s="147"/>
      <c r="AD868" s="147"/>
      <c r="AE868" s="147"/>
      <c r="AF868" s="147"/>
      <c r="AG868" s="147" t="s">
        <v>382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54"/>
      <c r="B869" s="155"/>
      <c r="C869" s="185" t="s">
        <v>2234</v>
      </c>
      <c r="D869" s="160"/>
      <c r="E869" s="161">
        <v>19.837499999999999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47"/>
      <c r="Z869" s="147"/>
      <c r="AA869" s="147"/>
      <c r="AB869" s="147"/>
      <c r="AC869" s="147"/>
      <c r="AD869" s="147"/>
      <c r="AE869" s="147"/>
      <c r="AF869" s="147"/>
      <c r="AG869" s="147" t="s">
        <v>382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">
      <c r="A870" s="154"/>
      <c r="B870" s="155"/>
      <c r="C870" s="245"/>
      <c r="D870" s="246"/>
      <c r="E870" s="246"/>
      <c r="F870" s="246"/>
      <c r="G870" s="246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47"/>
      <c r="Z870" s="147"/>
      <c r="AA870" s="147"/>
      <c r="AB870" s="147"/>
      <c r="AC870" s="147"/>
      <c r="AD870" s="147"/>
      <c r="AE870" s="147"/>
      <c r="AF870" s="147"/>
      <c r="AG870" s="147" t="s">
        <v>329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">
      <c r="A871" s="173">
        <v>145</v>
      </c>
      <c r="B871" s="174" t="s">
        <v>936</v>
      </c>
      <c r="C871" s="184" t="s">
        <v>937</v>
      </c>
      <c r="D871" s="175" t="s">
        <v>397</v>
      </c>
      <c r="E871" s="176">
        <v>151.95979</v>
      </c>
      <c r="F871" s="177"/>
      <c r="G871" s="178">
        <f>ROUND(E871*F871,2)</f>
        <v>0</v>
      </c>
      <c r="H871" s="177"/>
      <c r="I871" s="178">
        <f>ROUND(E871*H871,2)</f>
        <v>0</v>
      </c>
      <c r="J871" s="177"/>
      <c r="K871" s="178">
        <f>ROUND(E871*J871,2)</f>
        <v>0</v>
      </c>
      <c r="L871" s="178">
        <v>21</v>
      </c>
      <c r="M871" s="178">
        <f>G871*(1+L871/100)</f>
        <v>0</v>
      </c>
      <c r="N871" s="176">
        <v>0</v>
      </c>
      <c r="O871" s="176">
        <f>ROUND(E871*N871,2)</f>
        <v>0</v>
      </c>
      <c r="P871" s="176">
        <v>0</v>
      </c>
      <c r="Q871" s="176">
        <f>ROUND(E871*P871,2)</f>
        <v>0</v>
      </c>
      <c r="R871" s="178"/>
      <c r="S871" s="178" t="s">
        <v>344</v>
      </c>
      <c r="T871" s="179" t="s">
        <v>324</v>
      </c>
      <c r="U871" s="158">
        <v>0</v>
      </c>
      <c r="V871" s="158">
        <f>ROUND(E871*U871,2)</f>
        <v>0</v>
      </c>
      <c r="W871" s="158"/>
      <c r="X871" s="158" t="s">
        <v>817</v>
      </c>
      <c r="Y871" s="147"/>
      <c r="Z871" s="147"/>
      <c r="AA871" s="147"/>
      <c r="AB871" s="147"/>
      <c r="AC871" s="147"/>
      <c r="AD871" s="147"/>
      <c r="AE871" s="147"/>
      <c r="AF871" s="147"/>
      <c r="AG871" s="147" t="s">
        <v>926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">
      <c r="A872" s="154"/>
      <c r="B872" s="155"/>
      <c r="C872" s="185" t="s">
        <v>516</v>
      </c>
      <c r="D872" s="160"/>
      <c r="E872" s="161"/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47"/>
      <c r="Z872" s="147"/>
      <c r="AA872" s="147"/>
      <c r="AB872" s="147"/>
      <c r="AC872" s="147"/>
      <c r="AD872" s="147"/>
      <c r="AE872" s="147"/>
      <c r="AF872" s="147"/>
      <c r="AG872" s="147" t="s">
        <v>382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54"/>
      <c r="B873" s="155"/>
      <c r="C873" s="185" t="s">
        <v>533</v>
      </c>
      <c r="D873" s="160"/>
      <c r="E873" s="161"/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47"/>
      <c r="Z873" s="147"/>
      <c r="AA873" s="147"/>
      <c r="AB873" s="147"/>
      <c r="AC873" s="147"/>
      <c r="AD873" s="147"/>
      <c r="AE873" s="147"/>
      <c r="AF873" s="147"/>
      <c r="AG873" s="147" t="s">
        <v>382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185" t="s">
        <v>2235</v>
      </c>
      <c r="D874" s="160"/>
      <c r="E874" s="161">
        <v>5.0599999999999996</v>
      </c>
      <c r="F874" s="158"/>
      <c r="G874" s="158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47"/>
      <c r="Z874" s="147"/>
      <c r="AA874" s="147"/>
      <c r="AB874" s="147"/>
      <c r="AC874" s="147"/>
      <c r="AD874" s="147"/>
      <c r="AE874" s="147"/>
      <c r="AF874" s="147"/>
      <c r="AG874" s="147" t="s">
        <v>382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">
      <c r="A875" s="154"/>
      <c r="B875" s="155"/>
      <c r="C875" s="185" t="s">
        <v>541</v>
      </c>
      <c r="D875" s="160"/>
      <c r="E875" s="161"/>
      <c r="F875" s="158"/>
      <c r="G875" s="15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47"/>
      <c r="Z875" s="147"/>
      <c r="AA875" s="147"/>
      <c r="AB875" s="147"/>
      <c r="AC875" s="147"/>
      <c r="AD875" s="147"/>
      <c r="AE875" s="147"/>
      <c r="AF875" s="147"/>
      <c r="AG875" s="147" t="s">
        <v>382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54"/>
      <c r="B876" s="155"/>
      <c r="C876" s="185" t="s">
        <v>2236</v>
      </c>
      <c r="D876" s="160"/>
      <c r="E876" s="161">
        <v>136.62</v>
      </c>
      <c r="F876" s="158"/>
      <c r="G876" s="158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47"/>
      <c r="Z876" s="147"/>
      <c r="AA876" s="147"/>
      <c r="AB876" s="147"/>
      <c r="AC876" s="147"/>
      <c r="AD876" s="147"/>
      <c r="AE876" s="147"/>
      <c r="AF876" s="147"/>
      <c r="AG876" s="147" t="s">
        <v>382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">
      <c r="A877" s="154"/>
      <c r="B877" s="155"/>
      <c r="C877" s="185" t="s">
        <v>929</v>
      </c>
      <c r="D877" s="160"/>
      <c r="E877" s="161"/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47"/>
      <c r="Z877" s="147"/>
      <c r="AA877" s="147"/>
      <c r="AB877" s="147"/>
      <c r="AC877" s="147"/>
      <c r="AD877" s="147"/>
      <c r="AE877" s="147"/>
      <c r="AF877" s="147"/>
      <c r="AG877" s="147" t="s">
        <v>382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">
      <c r="A878" s="154"/>
      <c r="B878" s="155"/>
      <c r="C878" s="185" t="s">
        <v>2024</v>
      </c>
      <c r="D878" s="160"/>
      <c r="E878" s="161"/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47"/>
      <c r="Z878" s="147"/>
      <c r="AA878" s="147"/>
      <c r="AB878" s="147"/>
      <c r="AC878" s="147"/>
      <c r="AD878" s="147"/>
      <c r="AE878" s="147"/>
      <c r="AF878" s="147"/>
      <c r="AG878" s="147" t="s">
        <v>382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">
      <c r="A879" s="154"/>
      <c r="B879" s="155"/>
      <c r="C879" s="185" t="s">
        <v>655</v>
      </c>
      <c r="D879" s="160"/>
      <c r="E879" s="161"/>
      <c r="F879" s="158"/>
      <c r="G879" s="158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47"/>
      <c r="Z879" s="147"/>
      <c r="AA879" s="147"/>
      <c r="AB879" s="147"/>
      <c r="AC879" s="147"/>
      <c r="AD879" s="147"/>
      <c r="AE879" s="147"/>
      <c r="AF879" s="147"/>
      <c r="AG879" s="147" t="s">
        <v>382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22.5" outlineLevel="1" x14ac:dyDescent="0.2">
      <c r="A880" s="154"/>
      <c r="B880" s="155"/>
      <c r="C880" s="185" t="s">
        <v>2237</v>
      </c>
      <c r="D880" s="160"/>
      <c r="E880" s="161">
        <v>4.4237599999999997</v>
      </c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47"/>
      <c r="Z880" s="147"/>
      <c r="AA880" s="147"/>
      <c r="AB880" s="147"/>
      <c r="AC880" s="147"/>
      <c r="AD880" s="147"/>
      <c r="AE880" s="147"/>
      <c r="AF880" s="147"/>
      <c r="AG880" s="147" t="s">
        <v>382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54"/>
      <c r="B881" s="155"/>
      <c r="C881" s="185" t="s">
        <v>2238</v>
      </c>
      <c r="D881" s="160"/>
      <c r="E881" s="161">
        <v>5.8560299999999996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47"/>
      <c r="Z881" s="147"/>
      <c r="AA881" s="147"/>
      <c r="AB881" s="147"/>
      <c r="AC881" s="147"/>
      <c r="AD881" s="147"/>
      <c r="AE881" s="147"/>
      <c r="AF881" s="147"/>
      <c r="AG881" s="147" t="s">
        <v>382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245"/>
      <c r="D882" s="246"/>
      <c r="E882" s="246"/>
      <c r="F882" s="246"/>
      <c r="G882" s="246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47"/>
      <c r="Z882" s="147"/>
      <c r="AA882" s="147"/>
      <c r="AB882" s="147"/>
      <c r="AC882" s="147"/>
      <c r="AD882" s="147"/>
      <c r="AE882" s="147"/>
      <c r="AF882" s="147"/>
      <c r="AG882" s="147" t="s">
        <v>329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73">
        <v>146</v>
      </c>
      <c r="B883" s="174" t="s">
        <v>941</v>
      </c>
      <c r="C883" s="184" t="s">
        <v>942</v>
      </c>
      <c r="D883" s="175" t="s">
        <v>397</v>
      </c>
      <c r="E883" s="176">
        <v>14.95138</v>
      </c>
      <c r="F883" s="177"/>
      <c r="G883" s="178">
        <f>ROUND(E883*F883,2)</f>
        <v>0</v>
      </c>
      <c r="H883" s="177"/>
      <c r="I883" s="178">
        <f>ROUND(E883*H883,2)</f>
        <v>0</v>
      </c>
      <c r="J883" s="177"/>
      <c r="K883" s="178">
        <f>ROUND(E883*J883,2)</f>
        <v>0</v>
      </c>
      <c r="L883" s="178">
        <v>21</v>
      </c>
      <c r="M883" s="178">
        <f>G883*(1+L883/100)</f>
        <v>0</v>
      </c>
      <c r="N883" s="176">
        <v>0</v>
      </c>
      <c r="O883" s="176">
        <f>ROUND(E883*N883,2)</f>
        <v>0</v>
      </c>
      <c r="P883" s="176">
        <v>0</v>
      </c>
      <c r="Q883" s="176">
        <f>ROUND(E883*P883,2)</f>
        <v>0</v>
      </c>
      <c r="R883" s="178"/>
      <c r="S883" s="178" t="s">
        <v>344</v>
      </c>
      <c r="T883" s="179" t="s">
        <v>324</v>
      </c>
      <c r="U883" s="158">
        <v>0</v>
      </c>
      <c r="V883" s="158">
        <f>ROUND(E883*U883,2)</f>
        <v>0</v>
      </c>
      <c r="W883" s="158"/>
      <c r="X883" s="158" t="s">
        <v>817</v>
      </c>
      <c r="Y883" s="147"/>
      <c r="Z883" s="147"/>
      <c r="AA883" s="147"/>
      <c r="AB883" s="147"/>
      <c r="AC883" s="147"/>
      <c r="AD883" s="147"/>
      <c r="AE883" s="147"/>
      <c r="AF883" s="147"/>
      <c r="AG883" s="147" t="s">
        <v>926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54"/>
      <c r="B884" s="155"/>
      <c r="C884" s="185" t="s">
        <v>516</v>
      </c>
      <c r="D884" s="160"/>
      <c r="E884" s="161"/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47"/>
      <c r="Z884" s="147"/>
      <c r="AA884" s="147"/>
      <c r="AB884" s="147"/>
      <c r="AC884" s="147"/>
      <c r="AD884" s="147"/>
      <c r="AE884" s="147"/>
      <c r="AF884" s="147"/>
      <c r="AG884" s="147" t="s">
        <v>382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54"/>
      <c r="B885" s="155"/>
      <c r="C885" s="185" t="s">
        <v>535</v>
      </c>
      <c r="D885" s="160"/>
      <c r="E885" s="161"/>
      <c r="F885" s="158"/>
      <c r="G885" s="15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47"/>
      <c r="Z885" s="147"/>
      <c r="AA885" s="147"/>
      <c r="AB885" s="147"/>
      <c r="AC885" s="147"/>
      <c r="AD885" s="147"/>
      <c r="AE885" s="147"/>
      <c r="AF885" s="147"/>
      <c r="AG885" s="147" t="s">
        <v>382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54"/>
      <c r="B886" s="155"/>
      <c r="C886" s="185" t="s">
        <v>2239</v>
      </c>
      <c r="D886" s="160"/>
      <c r="E886" s="161">
        <v>7.82</v>
      </c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47"/>
      <c r="Z886" s="147"/>
      <c r="AA886" s="147"/>
      <c r="AB886" s="147"/>
      <c r="AC886" s="147"/>
      <c r="AD886" s="147"/>
      <c r="AE886" s="147"/>
      <c r="AF886" s="147"/>
      <c r="AG886" s="147" t="s">
        <v>382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54"/>
      <c r="B887" s="155"/>
      <c r="C887" s="185" t="s">
        <v>517</v>
      </c>
      <c r="D887" s="160"/>
      <c r="E887" s="161"/>
      <c r="F887" s="158"/>
      <c r="G887" s="158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47"/>
      <c r="Z887" s="147"/>
      <c r="AA887" s="147"/>
      <c r="AB887" s="147"/>
      <c r="AC887" s="147"/>
      <c r="AD887" s="147"/>
      <c r="AE887" s="147"/>
      <c r="AF887" s="147"/>
      <c r="AG887" s="147" t="s">
        <v>382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185" t="s">
        <v>2240</v>
      </c>
      <c r="D888" s="160"/>
      <c r="E888" s="161">
        <v>4.37</v>
      </c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47"/>
      <c r="Z888" s="147"/>
      <c r="AA888" s="147"/>
      <c r="AB888" s="147"/>
      <c r="AC888" s="147"/>
      <c r="AD888" s="147"/>
      <c r="AE888" s="147"/>
      <c r="AF888" s="147"/>
      <c r="AG888" s="147" t="s">
        <v>382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185" t="s">
        <v>929</v>
      </c>
      <c r="D889" s="160"/>
      <c r="E889" s="161"/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47"/>
      <c r="Z889" s="147"/>
      <c r="AA889" s="147"/>
      <c r="AB889" s="147"/>
      <c r="AC889" s="147"/>
      <c r="AD889" s="147"/>
      <c r="AE889" s="147"/>
      <c r="AF889" s="147"/>
      <c r="AG889" s="147" t="s">
        <v>382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185" t="s">
        <v>2024</v>
      </c>
      <c r="D890" s="160"/>
      <c r="E890" s="161"/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47"/>
      <c r="Z890" s="147"/>
      <c r="AA890" s="147"/>
      <c r="AB890" s="147"/>
      <c r="AC890" s="147"/>
      <c r="AD890" s="147"/>
      <c r="AE890" s="147"/>
      <c r="AF890" s="147"/>
      <c r="AG890" s="147" t="s">
        <v>382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54"/>
      <c r="B891" s="155"/>
      <c r="C891" s="185" t="s">
        <v>910</v>
      </c>
      <c r="D891" s="160"/>
      <c r="E891" s="161"/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47"/>
      <c r="Z891" s="147"/>
      <c r="AA891" s="147"/>
      <c r="AB891" s="147"/>
      <c r="AC891" s="147"/>
      <c r="AD891" s="147"/>
      <c r="AE891" s="147"/>
      <c r="AF891" s="147"/>
      <c r="AG891" s="147" t="s">
        <v>382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185" t="s">
        <v>2241</v>
      </c>
      <c r="D892" s="160"/>
      <c r="E892" s="161">
        <v>2.7613799999999999</v>
      </c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47"/>
      <c r="Z892" s="147"/>
      <c r="AA892" s="147"/>
      <c r="AB892" s="147"/>
      <c r="AC892" s="147"/>
      <c r="AD892" s="147"/>
      <c r="AE892" s="147"/>
      <c r="AF892" s="147"/>
      <c r="AG892" s="147" t="s">
        <v>382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245"/>
      <c r="D893" s="246"/>
      <c r="E893" s="246"/>
      <c r="F893" s="246"/>
      <c r="G893" s="246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47"/>
      <c r="Z893" s="147"/>
      <c r="AA893" s="147"/>
      <c r="AB893" s="147"/>
      <c r="AC893" s="147"/>
      <c r="AD893" s="147"/>
      <c r="AE893" s="147"/>
      <c r="AF893" s="147"/>
      <c r="AG893" s="147" t="s">
        <v>329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>
        <v>147</v>
      </c>
      <c r="B894" s="155" t="s">
        <v>946</v>
      </c>
      <c r="C894" s="189" t="s">
        <v>947</v>
      </c>
      <c r="D894" s="156" t="s">
        <v>0</v>
      </c>
      <c r="E894" s="181"/>
      <c r="F894" s="159"/>
      <c r="G894" s="158">
        <f>ROUND(E894*F894,2)</f>
        <v>0</v>
      </c>
      <c r="H894" s="159"/>
      <c r="I894" s="158">
        <f>ROUND(E894*H894,2)</f>
        <v>0</v>
      </c>
      <c r="J894" s="159"/>
      <c r="K894" s="158">
        <f>ROUND(E894*J894,2)</f>
        <v>0</v>
      </c>
      <c r="L894" s="158">
        <v>21</v>
      </c>
      <c r="M894" s="158">
        <f>G894*(1+L894/100)</f>
        <v>0</v>
      </c>
      <c r="N894" s="157">
        <v>0</v>
      </c>
      <c r="O894" s="157">
        <f>ROUND(E894*N894,2)</f>
        <v>0</v>
      </c>
      <c r="P894" s="157">
        <v>0</v>
      </c>
      <c r="Q894" s="157">
        <f>ROUND(E894*P894,2)</f>
        <v>0</v>
      </c>
      <c r="R894" s="158" t="s">
        <v>713</v>
      </c>
      <c r="S894" s="158" t="s">
        <v>323</v>
      </c>
      <c r="T894" s="158" t="s">
        <v>399</v>
      </c>
      <c r="U894" s="158">
        <v>0</v>
      </c>
      <c r="V894" s="158">
        <f>ROUND(E894*U894,2)</f>
        <v>0</v>
      </c>
      <c r="W894" s="158"/>
      <c r="X894" s="158" t="s">
        <v>769</v>
      </c>
      <c r="Y894" s="147"/>
      <c r="Z894" s="147"/>
      <c r="AA894" s="147"/>
      <c r="AB894" s="147"/>
      <c r="AC894" s="147"/>
      <c r="AD894" s="147"/>
      <c r="AE894" s="147"/>
      <c r="AF894" s="147"/>
      <c r="AG894" s="147" t="s">
        <v>770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262" t="s">
        <v>948</v>
      </c>
      <c r="D895" s="263"/>
      <c r="E895" s="263"/>
      <c r="F895" s="263"/>
      <c r="G895" s="263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47"/>
      <c r="Z895" s="147"/>
      <c r="AA895" s="147"/>
      <c r="AB895" s="147"/>
      <c r="AC895" s="147"/>
      <c r="AD895" s="147"/>
      <c r="AE895" s="147"/>
      <c r="AF895" s="147"/>
      <c r="AG895" s="147" t="s">
        <v>401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245"/>
      <c r="D896" s="246"/>
      <c r="E896" s="246"/>
      <c r="F896" s="246"/>
      <c r="G896" s="246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47"/>
      <c r="Z896" s="147"/>
      <c r="AA896" s="147"/>
      <c r="AB896" s="147"/>
      <c r="AC896" s="147"/>
      <c r="AD896" s="147"/>
      <c r="AE896" s="147"/>
      <c r="AF896" s="147"/>
      <c r="AG896" s="147" t="s">
        <v>329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x14ac:dyDescent="0.2">
      <c r="A897" s="163" t="s">
        <v>318</v>
      </c>
      <c r="B897" s="164" t="s">
        <v>208</v>
      </c>
      <c r="C897" s="183" t="s">
        <v>209</v>
      </c>
      <c r="D897" s="165"/>
      <c r="E897" s="166"/>
      <c r="F897" s="167"/>
      <c r="G897" s="167">
        <f>SUMIF(AG898:AG941,"&lt;&gt;NOR",G898:G941)</f>
        <v>0</v>
      </c>
      <c r="H897" s="167"/>
      <c r="I897" s="167">
        <f>SUM(I898:I941)</f>
        <v>0</v>
      </c>
      <c r="J897" s="167"/>
      <c r="K897" s="167">
        <f>SUM(K898:K941)</f>
        <v>0</v>
      </c>
      <c r="L897" s="167"/>
      <c r="M897" s="167">
        <f>SUM(M898:M941)</f>
        <v>0</v>
      </c>
      <c r="N897" s="166"/>
      <c r="O897" s="166">
        <f>SUM(O898:O941)</f>
        <v>0.48</v>
      </c>
      <c r="P897" s="166"/>
      <c r="Q897" s="166">
        <f>SUM(Q898:Q941)</f>
        <v>0</v>
      </c>
      <c r="R897" s="167"/>
      <c r="S897" s="167"/>
      <c r="T897" s="168"/>
      <c r="U897" s="162"/>
      <c r="V897" s="162">
        <f>SUM(V898:V941)</f>
        <v>40.729999999999997</v>
      </c>
      <c r="W897" s="162"/>
      <c r="X897" s="162"/>
      <c r="AG897" t="s">
        <v>319</v>
      </c>
    </row>
    <row r="898" spans="1:60" outlineLevel="1" x14ac:dyDescent="0.2">
      <c r="A898" s="173">
        <v>148</v>
      </c>
      <c r="B898" s="174" t="s">
        <v>949</v>
      </c>
      <c r="C898" s="184" t="s">
        <v>950</v>
      </c>
      <c r="D898" s="175" t="s">
        <v>476</v>
      </c>
      <c r="E898" s="176">
        <v>10.67055</v>
      </c>
      <c r="F898" s="177"/>
      <c r="G898" s="178">
        <f>ROUND(E898*F898,2)</f>
        <v>0</v>
      </c>
      <c r="H898" s="177"/>
      <c r="I898" s="178">
        <f>ROUND(E898*H898,2)</f>
        <v>0</v>
      </c>
      <c r="J898" s="177"/>
      <c r="K898" s="178">
        <f>ROUND(E898*J898,2)</f>
        <v>0</v>
      </c>
      <c r="L898" s="178">
        <v>21</v>
      </c>
      <c r="M898" s="178">
        <f>G898*(1+L898/100)</f>
        <v>0</v>
      </c>
      <c r="N898" s="176">
        <v>4.0000000000000003E-5</v>
      </c>
      <c r="O898" s="176">
        <f>ROUND(E898*N898,2)</f>
        <v>0</v>
      </c>
      <c r="P898" s="176">
        <v>0</v>
      </c>
      <c r="Q898" s="176">
        <f>ROUND(E898*P898,2)</f>
        <v>0</v>
      </c>
      <c r="R898" s="178" t="s">
        <v>951</v>
      </c>
      <c r="S898" s="178" t="s">
        <v>323</v>
      </c>
      <c r="T898" s="179" t="s">
        <v>399</v>
      </c>
      <c r="U898" s="158">
        <v>0</v>
      </c>
      <c r="V898" s="158">
        <f>ROUND(E898*U898,2)</f>
        <v>0</v>
      </c>
      <c r="W898" s="158"/>
      <c r="X898" s="158" t="s">
        <v>387</v>
      </c>
      <c r="Y898" s="147"/>
      <c r="Z898" s="147"/>
      <c r="AA898" s="147"/>
      <c r="AB898" s="147"/>
      <c r="AC898" s="147"/>
      <c r="AD898" s="147"/>
      <c r="AE898" s="147"/>
      <c r="AF898" s="147"/>
      <c r="AG898" s="147" t="s">
        <v>547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54"/>
      <c r="B899" s="155"/>
      <c r="C899" s="185" t="s">
        <v>786</v>
      </c>
      <c r="D899" s="160"/>
      <c r="E899" s="161"/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47"/>
      <c r="Z899" s="147"/>
      <c r="AA899" s="147"/>
      <c r="AB899" s="147"/>
      <c r="AC899" s="147"/>
      <c r="AD899" s="147"/>
      <c r="AE899" s="147"/>
      <c r="AF899" s="147"/>
      <c r="AG899" s="147" t="s">
        <v>382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185" t="s">
        <v>2242</v>
      </c>
      <c r="D900" s="160"/>
      <c r="E900" s="161">
        <v>10.67055</v>
      </c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47"/>
      <c r="Z900" s="147"/>
      <c r="AA900" s="147"/>
      <c r="AB900" s="147"/>
      <c r="AC900" s="147"/>
      <c r="AD900" s="147"/>
      <c r="AE900" s="147"/>
      <c r="AF900" s="147"/>
      <c r="AG900" s="147" t="s">
        <v>382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54"/>
      <c r="B901" s="155"/>
      <c r="C901" s="245"/>
      <c r="D901" s="246"/>
      <c r="E901" s="246"/>
      <c r="F901" s="246"/>
      <c r="G901" s="246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47"/>
      <c r="Z901" s="147"/>
      <c r="AA901" s="147"/>
      <c r="AB901" s="147"/>
      <c r="AC901" s="147"/>
      <c r="AD901" s="147"/>
      <c r="AE901" s="147"/>
      <c r="AF901" s="147"/>
      <c r="AG901" s="147" t="s">
        <v>329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73">
        <v>149</v>
      </c>
      <c r="B902" s="174" t="s">
        <v>953</v>
      </c>
      <c r="C902" s="184" t="s">
        <v>954</v>
      </c>
      <c r="D902" s="175" t="s">
        <v>397</v>
      </c>
      <c r="E902" s="176">
        <v>32.335000000000001</v>
      </c>
      <c r="F902" s="177"/>
      <c r="G902" s="178">
        <f>ROUND(E902*F902,2)</f>
        <v>0</v>
      </c>
      <c r="H902" s="177"/>
      <c r="I902" s="178">
        <f>ROUND(E902*H902,2)</f>
        <v>0</v>
      </c>
      <c r="J902" s="177"/>
      <c r="K902" s="178">
        <f>ROUND(E902*J902,2)</f>
        <v>0</v>
      </c>
      <c r="L902" s="178">
        <v>21</v>
      </c>
      <c r="M902" s="178">
        <f>G902*(1+L902/100)</f>
        <v>0</v>
      </c>
      <c r="N902" s="176">
        <v>1.1E-4</v>
      </c>
      <c r="O902" s="176">
        <f>ROUND(E902*N902,2)</f>
        <v>0</v>
      </c>
      <c r="P902" s="176">
        <v>0</v>
      </c>
      <c r="Q902" s="176">
        <f>ROUND(E902*P902,2)</f>
        <v>0</v>
      </c>
      <c r="R902" s="178" t="s">
        <v>951</v>
      </c>
      <c r="S902" s="178" t="s">
        <v>323</v>
      </c>
      <c r="T902" s="179" t="s">
        <v>399</v>
      </c>
      <c r="U902" s="158">
        <v>0.05</v>
      </c>
      <c r="V902" s="158">
        <f>ROUND(E902*U902,2)</f>
        <v>1.62</v>
      </c>
      <c r="W902" s="158"/>
      <c r="X902" s="158" t="s">
        <v>387</v>
      </c>
      <c r="Y902" s="147"/>
      <c r="Z902" s="147"/>
      <c r="AA902" s="147"/>
      <c r="AB902" s="147"/>
      <c r="AC902" s="147"/>
      <c r="AD902" s="147"/>
      <c r="AE902" s="147"/>
      <c r="AF902" s="147"/>
      <c r="AG902" s="147" t="s">
        <v>388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54"/>
      <c r="B903" s="155"/>
      <c r="C903" s="251" t="s">
        <v>955</v>
      </c>
      <c r="D903" s="252"/>
      <c r="E903" s="252"/>
      <c r="F903" s="252"/>
      <c r="G903" s="252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47"/>
      <c r="Z903" s="147"/>
      <c r="AA903" s="147"/>
      <c r="AB903" s="147"/>
      <c r="AC903" s="147"/>
      <c r="AD903" s="147"/>
      <c r="AE903" s="147"/>
      <c r="AF903" s="147"/>
      <c r="AG903" s="147" t="s">
        <v>328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85" t="s">
        <v>786</v>
      </c>
      <c r="D904" s="160"/>
      <c r="E904" s="161"/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47"/>
      <c r="Z904" s="147"/>
      <c r="AA904" s="147"/>
      <c r="AB904" s="147"/>
      <c r="AC904" s="147"/>
      <c r="AD904" s="147"/>
      <c r="AE904" s="147"/>
      <c r="AF904" s="147"/>
      <c r="AG904" s="147" t="s">
        <v>382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185" t="s">
        <v>2243</v>
      </c>
      <c r="D905" s="160"/>
      <c r="E905" s="161">
        <v>32.335000000000001</v>
      </c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47"/>
      <c r="Z905" s="147"/>
      <c r="AA905" s="147"/>
      <c r="AB905" s="147"/>
      <c r="AC905" s="147"/>
      <c r="AD905" s="147"/>
      <c r="AE905" s="147"/>
      <c r="AF905" s="147"/>
      <c r="AG905" s="147" t="s">
        <v>382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245"/>
      <c r="D906" s="246"/>
      <c r="E906" s="246"/>
      <c r="F906" s="246"/>
      <c r="G906" s="246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47"/>
      <c r="Z906" s="147"/>
      <c r="AA906" s="147"/>
      <c r="AB906" s="147"/>
      <c r="AC906" s="147"/>
      <c r="AD906" s="147"/>
      <c r="AE906" s="147"/>
      <c r="AF906" s="147"/>
      <c r="AG906" s="147" t="s">
        <v>329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73">
        <v>150</v>
      </c>
      <c r="B907" s="174" t="s">
        <v>957</v>
      </c>
      <c r="C907" s="184" t="s">
        <v>958</v>
      </c>
      <c r="D907" s="175" t="s">
        <v>476</v>
      </c>
      <c r="E907" s="176">
        <v>10.67055</v>
      </c>
      <c r="F907" s="177"/>
      <c r="G907" s="178">
        <f>ROUND(E907*F907,2)</f>
        <v>0</v>
      </c>
      <c r="H907" s="177"/>
      <c r="I907" s="178">
        <f>ROUND(E907*H907,2)</f>
        <v>0</v>
      </c>
      <c r="J907" s="177"/>
      <c r="K907" s="178">
        <f>ROUND(E907*J907,2)</f>
        <v>0</v>
      </c>
      <c r="L907" s="178">
        <v>21</v>
      </c>
      <c r="M907" s="178">
        <f>G907*(1+L907/100)</f>
        <v>0</v>
      </c>
      <c r="N907" s="176">
        <v>0</v>
      </c>
      <c r="O907" s="176">
        <f>ROUND(E907*N907,2)</f>
        <v>0</v>
      </c>
      <c r="P907" s="176">
        <v>0</v>
      </c>
      <c r="Q907" s="176">
        <f>ROUND(E907*P907,2)</f>
        <v>0</v>
      </c>
      <c r="R907" s="178" t="s">
        <v>951</v>
      </c>
      <c r="S907" s="178" t="s">
        <v>323</v>
      </c>
      <c r="T907" s="179" t="s">
        <v>399</v>
      </c>
      <c r="U907" s="158">
        <v>0.12</v>
      </c>
      <c r="V907" s="158">
        <f>ROUND(E907*U907,2)</f>
        <v>1.28</v>
      </c>
      <c r="W907" s="158"/>
      <c r="X907" s="158" t="s">
        <v>387</v>
      </c>
      <c r="Y907" s="147"/>
      <c r="Z907" s="147"/>
      <c r="AA907" s="147"/>
      <c r="AB907" s="147"/>
      <c r="AC907" s="147"/>
      <c r="AD907" s="147"/>
      <c r="AE907" s="147"/>
      <c r="AF907" s="147"/>
      <c r="AG907" s="147" t="s">
        <v>388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54"/>
      <c r="B908" s="155"/>
      <c r="C908" s="185" t="s">
        <v>786</v>
      </c>
      <c r="D908" s="160"/>
      <c r="E908" s="161"/>
      <c r="F908" s="158"/>
      <c r="G908" s="158"/>
      <c r="H908" s="158"/>
      <c r="I908" s="158"/>
      <c r="J908" s="158"/>
      <c r="K908" s="158"/>
      <c r="L908" s="158"/>
      <c r="M908" s="158"/>
      <c r="N908" s="157"/>
      <c r="O908" s="157"/>
      <c r="P908" s="157"/>
      <c r="Q908" s="157"/>
      <c r="R908" s="158"/>
      <c r="S908" s="158"/>
      <c r="T908" s="158"/>
      <c r="U908" s="158"/>
      <c r="V908" s="158"/>
      <c r="W908" s="158"/>
      <c r="X908" s="158"/>
      <c r="Y908" s="147"/>
      <c r="Z908" s="147"/>
      <c r="AA908" s="147"/>
      <c r="AB908" s="147"/>
      <c r="AC908" s="147"/>
      <c r="AD908" s="147"/>
      <c r="AE908" s="147"/>
      <c r="AF908" s="147"/>
      <c r="AG908" s="147" t="s">
        <v>382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185" t="s">
        <v>2242</v>
      </c>
      <c r="D909" s="160"/>
      <c r="E909" s="161">
        <v>10.67055</v>
      </c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47"/>
      <c r="Z909" s="147"/>
      <c r="AA909" s="147"/>
      <c r="AB909" s="147"/>
      <c r="AC909" s="147"/>
      <c r="AD909" s="147"/>
      <c r="AE909" s="147"/>
      <c r="AF909" s="147"/>
      <c r="AG909" s="147" t="s">
        <v>382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245"/>
      <c r="D910" s="246"/>
      <c r="E910" s="246"/>
      <c r="F910" s="246"/>
      <c r="G910" s="246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47"/>
      <c r="Z910" s="147"/>
      <c r="AA910" s="147"/>
      <c r="AB910" s="147"/>
      <c r="AC910" s="147"/>
      <c r="AD910" s="147"/>
      <c r="AE910" s="147"/>
      <c r="AF910" s="147"/>
      <c r="AG910" s="147" t="s">
        <v>329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ht="22.5" outlineLevel="1" x14ac:dyDescent="0.2">
      <c r="A911" s="173">
        <v>151</v>
      </c>
      <c r="B911" s="174" t="s">
        <v>959</v>
      </c>
      <c r="C911" s="184" t="s">
        <v>960</v>
      </c>
      <c r="D911" s="175" t="s">
        <v>397</v>
      </c>
      <c r="E911" s="176">
        <v>32.335000000000001</v>
      </c>
      <c r="F911" s="177"/>
      <c r="G911" s="178">
        <f>ROUND(E911*F911,2)</f>
        <v>0</v>
      </c>
      <c r="H911" s="177"/>
      <c r="I911" s="178">
        <f>ROUND(E911*H911,2)</f>
        <v>0</v>
      </c>
      <c r="J911" s="177"/>
      <c r="K911" s="178">
        <f>ROUND(E911*J911,2)</f>
        <v>0</v>
      </c>
      <c r="L911" s="178">
        <v>21</v>
      </c>
      <c r="M911" s="178">
        <f>G911*(1+L911/100)</f>
        <v>0</v>
      </c>
      <c r="N911" s="176">
        <v>2.8999999999999998E-3</v>
      </c>
      <c r="O911" s="176">
        <f>ROUND(E911*N911,2)</f>
        <v>0.09</v>
      </c>
      <c r="P911" s="176">
        <v>0</v>
      </c>
      <c r="Q911" s="176">
        <f>ROUND(E911*P911,2)</f>
        <v>0</v>
      </c>
      <c r="R911" s="178"/>
      <c r="S911" s="178" t="s">
        <v>344</v>
      </c>
      <c r="T911" s="179" t="s">
        <v>324</v>
      </c>
      <c r="U911" s="158">
        <v>1.17</v>
      </c>
      <c r="V911" s="158">
        <f>ROUND(E911*U911,2)</f>
        <v>37.83</v>
      </c>
      <c r="W911" s="158"/>
      <c r="X911" s="158" t="s">
        <v>387</v>
      </c>
      <c r="Y911" s="147"/>
      <c r="Z911" s="147"/>
      <c r="AA911" s="147"/>
      <c r="AB911" s="147"/>
      <c r="AC911" s="147"/>
      <c r="AD911" s="147"/>
      <c r="AE911" s="147"/>
      <c r="AF911" s="147"/>
      <c r="AG911" s="147" t="s">
        <v>388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85" t="s">
        <v>2024</v>
      </c>
      <c r="D912" s="160"/>
      <c r="E912" s="161"/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47"/>
      <c r="Z912" s="147"/>
      <c r="AA912" s="147"/>
      <c r="AB912" s="147"/>
      <c r="AC912" s="147"/>
      <c r="AD912" s="147"/>
      <c r="AE912" s="147"/>
      <c r="AF912" s="147"/>
      <c r="AG912" s="147" t="s">
        <v>382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185" t="s">
        <v>2114</v>
      </c>
      <c r="D913" s="160"/>
      <c r="E913" s="161"/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47"/>
      <c r="Z913" s="147"/>
      <c r="AA913" s="147"/>
      <c r="AB913" s="147"/>
      <c r="AC913" s="147"/>
      <c r="AD913" s="147"/>
      <c r="AE913" s="147"/>
      <c r="AF913" s="147"/>
      <c r="AG913" s="147" t="s">
        <v>382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185" t="s">
        <v>494</v>
      </c>
      <c r="D914" s="160"/>
      <c r="E914" s="161"/>
      <c r="F914" s="158"/>
      <c r="G914" s="158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47"/>
      <c r="Z914" s="147"/>
      <c r="AA914" s="147"/>
      <c r="AB914" s="147"/>
      <c r="AC914" s="147"/>
      <c r="AD914" s="147"/>
      <c r="AE914" s="147"/>
      <c r="AF914" s="147"/>
      <c r="AG914" s="147" t="s">
        <v>382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185" t="s">
        <v>2115</v>
      </c>
      <c r="D915" s="160"/>
      <c r="E915" s="161">
        <v>8.74</v>
      </c>
      <c r="F915" s="158"/>
      <c r="G915" s="158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47"/>
      <c r="Z915" s="147"/>
      <c r="AA915" s="147"/>
      <c r="AB915" s="147"/>
      <c r="AC915" s="147"/>
      <c r="AD915" s="147"/>
      <c r="AE915" s="147"/>
      <c r="AF915" s="147"/>
      <c r="AG915" s="147" t="s">
        <v>382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185" t="s">
        <v>2116</v>
      </c>
      <c r="D916" s="160"/>
      <c r="E916" s="161">
        <v>-1.52</v>
      </c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47"/>
      <c r="Z916" s="147"/>
      <c r="AA916" s="147"/>
      <c r="AB916" s="147"/>
      <c r="AC916" s="147"/>
      <c r="AD916" s="147"/>
      <c r="AE916" s="147"/>
      <c r="AF916" s="147"/>
      <c r="AG916" s="147" t="s">
        <v>382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185" t="s">
        <v>2090</v>
      </c>
      <c r="D917" s="160"/>
      <c r="E917" s="161"/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47"/>
      <c r="Z917" s="147"/>
      <c r="AA917" s="147"/>
      <c r="AB917" s="147"/>
      <c r="AC917" s="147"/>
      <c r="AD917" s="147"/>
      <c r="AE917" s="147"/>
      <c r="AF917" s="147"/>
      <c r="AG917" s="147" t="s">
        <v>382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185" t="s">
        <v>2117</v>
      </c>
      <c r="D918" s="160"/>
      <c r="E918" s="161">
        <v>0.19</v>
      </c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47"/>
      <c r="Z918" s="147"/>
      <c r="AA918" s="147"/>
      <c r="AB918" s="147"/>
      <c r="AC918" s="147"/>
      <c r="AD918" s="147"/>
      <c r="AE918" s="147"/>
      <c r="AF918" s="147"/>
      <c r="AG918" s="147" t="s">
        <v>382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185" t="s">
        <v>961</v>
      </c>
      <c r="D919" s="160"/>
      <c r="E919" s="161"/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47"/>
      <c r="Z919" s="147"/>
      <c r="AA919" s="147"/>
      <c r="AB919" s="147"/>
      <c r="AC919" s="147"/>
      <c r="AD919" s="147"/>
      <c r="AE919" s="147"/>
      <c r="AF919" s="147"/>
      <c r="AG919" s="147" t="s">
        <v>382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185" t="s">
        <v>2244</v>
      </c>
      <c r="D920" s="160"/>
      <c r="E920" s="161">
        <v>8.93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47"/>
      <c r="Z920" s="147"/>
      <c r="AA920" s="147"/>
      <c r="AB920" s="147"/>
      <c r="AC920" s="147"/>
      <c r="AD920" s="147"/>
      <c r="AE920" s="147"/>
      <c r="AF920" s="147"/>
      <c r="AG920" s="147" t="s">
        <v>382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185" t="s">
        <v>2118</v>
      </c>
      <c r="D921" s="160"/>
      <c r="E921" s="161"/>
      <c r="F921" s="158"/>
      <c r="G921" s="158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47"/>
      <c r="Z921" s="147"/>
      <c r="AA921" s="147"/>
      <c r="AB921" s="147"/>
      <c r="AC921" s="147"/>
      <c r="AD921" s="147"/>
      <c r="AE921" s="147"/>
      <c r="AF921" s="147"/>
      <c r="AG921" s="147" t="s">
        <v>382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185" t="s">
        <v>494</v>
      </c>
      <c r="D922" s="160"/>
      <c r="E922" s="161"/>
      <c r="F922" s="158"/>
      <c r="G922" s="15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47"/>
      <c r="Z922" s="147"/>
      <c r="AA922" s="147"/>
      <c r="AB922" s="147"/>
      <c r="AC922" s="147"/>
      <c r="AD922" s="147"/>
      <c r="AE922" s="147"/>
      <c r="AF922" s="147"/>
      <c r="AG922" s="147" t="s">
        <v>382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185" t="s">
        <v>2119</v>
      </c>
      <c r="D923" s="160"/>
      <c r="E923" s="161">
        <v>3.04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47"/>
      <c r="Z923" s="147"/>
      <c r="AA923" s="147"/>
      <c r="AB923" s="147"/>
      <c r="AC923" s="147"/>
      <c r="AD923" s="147"/>
      <c r="AE923" s="147"/>
      <c r="AF923" s="147"/>
      <c r="AG923" s="147" t="s">
        <v>382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185" t="s">
        <v>496</v>
      </c>
      <c r="D924" s="160"/>
      <c r="E924" s="161">
        <v>-1.65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47"/>
      <c r="Z924" s="147"/>
      <c r="AA924" s="147"/>
      <c r="AB924" s="147"/>
      <c r="AC924" s="147"/>
      <c r="AD924" s="147"/>
      <c r="AE924" s="147"/>
      <c r="AF924" s="147"/>
      <c r="AG924" s="147" t="s">
        <v>382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">
      <c r="A925" s="154"/>
      <c r="B925" s="155"/>
      <c r="C925" s="185" t="s">
        <v>2120</v>
      </c>
      <c r="D925" s="160"/>
      <c r="E925" s="161">
        <v>0.92500000000000004</v>
      </c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47"/>
      <c r="Z925" s="147"/>
      <c r="AA925" s="147"/>
      <c r="AB925" s="147"/>
      <c r="AC925" s="147"/>
      <c r="AD925" s="147"/>
      <c r="AE925" s="147"/>
      <c r="AF925" s="147"/>
      <c r="AG925" s="147" t="s">
        <v>382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54"/>
      <c r="B926" s="155"/>
      <c r="C926" s="185" t="s">
        <v>2090</v>
      </c>
      <c r="D926" s="160"/>
      <c r="E926" s="161"/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47"/>
      <c r="Z926" s="147"/>
      <c r="AA926" s="147"/>
      <c r="AB926" s="147"/>
      <c r="AC926" s="147"/>
      <c r="AD926" s="147"/>
      <c r="AE926" s="147"/>
      <c r="AF926" s="147"/>
      <c r="AG926" s="147" t="s">
        <v>382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54"/>
      <c r="B927" s="155"/>
      <c r="C927" s="185" t="s">
        <v>2121</v>
      </c>
      <c r="D927" s="160"/>
      <c r="E927" s="161">
        <v>9.1199999999999992</v>
      </c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47"/>
      <c r="Z927" s="147"/>
      <c r="AA927" s="147"/>
      <c r="AB927" s="147"/>
      <c r="AC927" s="147"/>
      <c r="AD927" s="147"/>
      <c r="AE927" s="147"/>
      <c r="AF927" s="147"/>
      <c r="AG927" s="147" t="s">
        <v>382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185" t="s">
        <v>2116</v>
      </c>
      <c r="D928" s="160"/>
      <c r="E928" s="161">
        <v>-1.52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47"/>
      <c r="Z928" s="147"/>
      <c r="AA928" s="147"/>
      <c r="AB928" s="147"/>
      <c r="AC928" s="147"/>
      <c r="AD928" s="147"/>
      <c r="AE928" s="147"/>
      <c r="AF928" s="147"/>
      <c r="AG928" s="147" t="s">
        <v>382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185" t="s">
        <v>961</v>
      </c>
      <c r="D929" s="160"/>
      <c r="E929" s="161"/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47"/>
      <c r="Z929" s="147"/>
      <c r="AA929" s="147"/>
      <c r="AB929" s="147"/>
      <c r="AC929" s="147"/>
      <c r="AD929" s="147"/>
      <c r="AE929" s="147"/>
      <c r="AF929" s="147"/>
      <c r="AG929" s="147" t="s">
        <v>382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185" t="s">
        <v>2245</v>
      </c>
      <c r="D930" s="160"/>
      <c r="E930" s="161">
        <v>6.08</v>
      </c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47"/>
      <c r="Z930" s="147"/>
      <c r="AA930" s="147"/>
      <c r="AB930" s="147"/>
      <c r="AC930" s="147"/>
      <c r="AD930" s="147"/>
      <c r="AE930" s="147"/>
      <c r="AF930" s="147"/>
      <c r="AG930" s="147" t="s">
        <v>382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245"/>
      <c r="D931" s="246"/>
      <c r="E931" s="246"/>
      <c r="F931" s="246"/>
      <c r="G931" s="246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47"/>
      <c r="Z931" s="147"/>
      <c r="AA931" s="147"/>
      <c r="AB931" s="147"/>
      <c r="AC931" s="147"/>
      <c r="AD931" s="147"/>
      <c r="AE931" s="147"/>
      <c r="AF931" s="147"/>
      <c r="AG931" s="147" t="s">
        <v>329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73">
        <v>152</v>
      </c>
      <c r="B932" s="174" t="s">
        <v>964</v>
      </c>
      <c r="C932" s="184" t="s">
        <v>965</v>
      </c>
      <c r="D932" s="175" t="s">
        <v>476</v>
      </c>
      <c r="E932" s="176">
        <v>12.271129999999999</v>
      </c>
      <c r="F932" s="177"/>
      <c r="G932" s="178">
        <f>ROUND(E932*F932,2)</f>
        <v>0</v>
      </c>
      <c r="H932" s="177"/>
      <c r="I932" s="178">
        <f>ROUND(E932*H932,2)</f>
        <v>0</v>
      </c>
      <c r="J932" s="177"/>
      <c r="K932" s="178">
        <f>ROUND(E932*J932,2)</f>
        <v>0</v>
      </c>
      <c r="L932" s="178">
        <v>21</v>
      </c>
      <c r="M932" s="178">
        <f>G932*(1+L932/100)</f>
        <v>0</v>
      </c>
      <c r="N932" s="176">
        <v>2.2000000000000001E-4</v>
      </c>
      <c r="O932" s="176">
        <f>ROUND(E932*N932,2)</f>
        <v>0</v>
      </c>
      <c r="P932" s="176">
        <v>0</v>
      </c>
      <c r="Q932" s="176">
        <f>ROUND(E932*P932,2)</f>
        <v>0</v>
      </c>
      <c r="R932" s="178"/>
      <c r="S932" s="178" t="s">
        <v>344</v>
      </c>
      <c r="T932" s="179" t="s">
        <v>324</v>
      </c>
      <c r="U932" s="158">
        <v>0</v>
      </c>
      <c r="V932" s="158">
        <f>ROUND(E932*U932,2)</f>
        <v>0</v>
      </c>
      <c r="W932" s="158"/>
      <c r="X932" s="158" t="s">
        <v>817</v>
      </c>
      <c r="Y932" s="147"/>
      <c r="Z932" s="147"/>
      <c r="AA932" s="147"/>
      <c r="AB932" s="147"/>
      <c r="AC932" s="147"/>
      <c r="AD932" s="147"/>
      <c r="AE932" s="147"/>
      <c r="AF932" s="147"/>
      <c r="AG932" s="147" t="s">
        <v>818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185" t="s">
        <v>786</v>
      </c>
      <c r="D933" s="160"/>
      <c r="E933" s="161"/>
      <c r="F933" s="158"/>
      <c r="G933" s="158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47"/>
      <c r="Z933" s="147"/>
      <c r="AA933" s="147"/>
      <c r="AB933" s="147"/>
      <c r="AC933" s="147"/>
      <c r="AD933" s="147"/>
      <c r="AE933" s="147"/>
      <c r="AF933" s="147"/>
      <c r="AG933" s="147" t="s">
        <v>382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/>
      <c r="B934" s="155"/>
      <c r="C934" s="185" t="s">
        <v>2246</v>
      </c>
      <c r="D934" s="160"/>
      <c r="E934" s="161">
        <v>12.271129999999999</v>
      </c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47"/>
      <c r="Z934" s="147"/>
      <c r="AA934" s="147"/>
      <c r="AB934" s="147"/>
      <c r="AC934" s="147"/>
      <c r="AD934" s="147"/>
      <c r="AE934" s="147"/>
      <c r="AF934" s="147"/>
      <c r="AG934" s="147" t="s">
        <v>382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245"/>
      <c r="D935" s="246"/>
      <c r="E935" s="246"/>
      <c r="F935" s="246"/>
      <c r="G935" s="246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47"/>
      <c r="Z935" s="147"/>
      <c r="AA935" s="147"/>
      <c r="AB935" s="147"/>
      <c r="AC935" s="147"/>
      <c r="AD935" s="147"/>
      <c r="AE935" s="147"/>
      <c r="AF935" s="147"/>
      <c r="AG935" s="147" t="s">
        <v>329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73">
        <v>153</v>
      </c>
      <c r="B936" s="174" t="s">
        <v>967</v>
      </c>
      <c r="C936" s="184" t="s">
        <v>968</v>
      </c>
      <c r="D936" s="175" t="s">
        <v>397</v>
      </c>
      <c r="E936" s="176">
        <v>37.185250000000003</v>
      </c>
      <c r="F936" s="177"/>
      <c r="G936" s="178">
        <f>ROUND(E936*F936,2)</f>
        <v>0</v>
      </c>
      <c r="H936" s="177"/>
      <c r="I936" s="178">
        <f>ROUND(E936*H936,2)</f>
        <v>0</v>
      </c>
      <c r="J936" s="177"/>
      <c r="K936" s="178">
        <f>ROUND(E936*J936,2)</f>
        <v>0</v>
      </c>
      <c r="L936" s="178">
        <v>21</v>
      </c>
      <c r="M936" s="178">
        <f>G936*(1+L936/100)</f>
        <v>0</v>
      </c>
      <c r="N936" s="176">
        <v>1.0500000000000001E-2</v>
      </c>
      <c r="O936" s="176">
        <f>ROUND(E936*N936,2)</f>
        <v>0.39</v>
      </c>
      <c r="P936" s="176">
        <v>0</v>
      </c>
      <c r="Q936" s="176">
        <f>ROUND(E936*P936,2)</f>
        <v>0</v>
      </c>
      <c r="R936" s="178"/>
      <c r="S936" s="178" t="s">
        <v>344</v>
      </c>
      <c r="T936" s="179" t="s">
        <v>324</v>
      </c>
      <c r="U936" s="158">
        <v>0</v>
      </c>
      <c r="V936" s="158">
        <f>ROUND(E936*U936,2)</f>
        <v>0</v>
      </c>
      <c r="W936" s="158"/>
      <c r="X936" s="158" t="s">
        <v>817</v>
      </c>
      <c r="Y936" s="147"/>
      <c r="Z936" s="147"/>
      <c r="AA936" s="147"/>
      <c r="AB936" s="147"/>
      <c r="AC936" s="147"/>
      <c r="AD936" s="147"/>
      <c r="AE936" s="147"/>
      <c r="AF936" s="147"/>
      <c r="AG936" s="147" t="s">
        <v>818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">
      <c r="A937" s="154"/>
      <c r="B937" s="155"/>
      <c r="C937" s="185" t="s">
        <v>786</v>
      </c>
      <c r="D937" s="160"/>
      <c r="E937" s="161"/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47"/>
      <c r="Z937" s="147"/>
      <c r="AA937" s="147"/>
      <c r="AB937" s="147"/>
      <c r="AC937" s="147"/>
      <c r="AD937" s="147"/>
      <c r="AE937" s="147"/>
      <c r="AF937" s="147"/>
      <c r="AG937" s="147" t="s">
        <v>382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54"/>
      <c r="B938" s="155"/>
      <c r="C938" s="185" t="s">
        <v>2247</v>
      </c>
      <c r="D938" s="160"/>
      <c r="E938" s="161">
        <v>37.185250000000003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47"/>
      <c r="Z938" s="147"/>
      <c r="AA938" s="147"/>
      <c r="AB938" s="147"/>
      <c r="AC938" s="147"/>
      <c r="AD938" s="147"/>
      <c r="AE938" s="147"/>
      <c r="AF938" s="147"/>
      <c r="AG938" s="147" t="s">
        <v>382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54"/>
      <c r="B939" s="155"/>
      <c r="C939" s="245"/>
      <c r="D939" s="246"/>
      <c r="E939" s="246"/>
      <c r="F939" s="246"/>
      <c r="G939" s="246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47"/>
      <c r="Z939" s="147"/>
      <c r="AA939" s="147"/>
      <c r="AB939" s="147"/>
      <c r="AC939" s="147"/>
      <c r="AD939" s="147"/>
      <c r="AE939" s="147"/>
      <c r="AF939" s="147"/>
      <c r="AG939" s="147" t="s">
        <v>329</v>
      </c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>
        <v>154</v>
      </c>
      <c r="B940" s="155" t="s">
        <v>970</v>
      </c>
      <c r="C940" s="189" t="s">
        <v>971</v>
      </c>
      <c r="D940" s="156" t="s">
        <v>0</v>
      </c>
      <c r="E940" s="181"/>
      <c r="F940" s="159"/>
      <c r="G940" s="158">
        <f>ROUND(E940*F940,2)</f>
        <v>0</v>
      </c>
      <c r="H940" s="159"/>
      <c r="I940" s="158">
        <f>ROUND(E940*H940,2)</f>
        <v>0</v>
      </c>
      <c r="J940" s="159"/>
      <c r="K940" s="158">
        <f>ROUND(E940*J940,2)</f>
        <v>0</v>
      </c>
      <c r="L940" s="158">
        <v>21</v>
      </c>
      <c r="M940" s="158">
        <f>G940*(1+L940/100)</f>
        <v>0</v>
      </c>
      <c r="N940" s="157">
        <v>0</v>
      </c>
      <c r="O940" s="157">
        <f>ROUND(E940*N940,2)</f>
        <v>0</v>
      </c>
      <c r="P940" s="157">
        <v>0</v>
      </c>
      <c r="Q940" s="157">
        <f>ROUND(E940*P940,2)</f>
        <v>0</v>
      </c>
      <c r="R940" s="158" t="s">
        <v>951</v>
      </c>
      <c r="S940" s="158" t="s">
        <v>323</v>
      </c>
      <c r="T940" s="158" t="s">
        <v>399</v>
      </c>
      <c r="U940" s="158">
        <v>0</v>
      </c>
      <c r="V940" s="158">
        <f>ROUND(E940*U940,2)</f>
        <v>0</v>
      </c>
      <c r="W940" s="158"/>
      <c r="X940" s="158" t="s">
        <v>769</v>
      </c>
      <c r="Y940" s="147"/>
      <c r="Z940" s="147"/>
      <c r="AA940" s="147"/>
      <c r="AB940" s="147"/>
      <c r="AC940" s="147"/>
      <c r="AD940" s="147"/>
      <c r="AE940" s="147"/>
      <c r="AF940" s="147"/>
      <c r="AG940" s="147" t="s">
        <v>770</v>
      </c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245"/>
      <c r="D941" s="246"/>
      <c r="E941" s="246"/>
      <c r="F941" s="246"/>
      <c r="G941" s="246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47"/>
      <c r="Z941" s="147"/>
      <c r="AA941" s="147"/>
      <c r="AB941" s="147"/>
      <c r="AC941" s="147"/>
      <c r="AD941" s="147"/>
      <c r="AE941" s="147"/>
      <c r="AF941" s="147"/>
      <c r="AG941" s="147" t="s">
        <v>329</v>
      </c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x14ac:dyDescent="0.2">
      <c r="A942" s="163" t="s">
        <v>318</v>
      </c>
      <c r="B942" s="164" t="s">
        <v>210</v>
      </c>
      <c r="C942" s="183" t="s">
        <v>212</v>
      </c>
      <c r="D942" s="165"/>
      <c r="E942" s="166"/>
      <c r="F942" s="167"/>
      <c r="G942" s="167">
        <f>SUMIF(AG943:AG953,"&lt;&gt;NOR",G943:G953)</f>
        <v>0</v>
      </c>
      <c r="H942" s="167"/>
      <c r="I942" s="167">
        <f>SUM(I943:I953)</f>
        <v>0</v>
      </c>
      <c r="J942" s="167"/>
      <c r="K942" s="167">
        <f>SUM(K943:K953)</f>
        <v>0</v>
      </c>
      <c r="L942" s="167"/>
      <c r="M942" s="167">
        <f>SUM(M943:M953)</f>
        <v>0</v>
      </c>
      <c r="N942" s="166"/>
      <c r="O942" s="166">
        <f>SUM(O943:O953)</f>
        <v>0</v>
      </c>
      <c r="P942" s="166"/>
      <c r="Q942" s="166">
        <f>SUM(Q943:Q953)</f>
        <v>0</v>
      </c>
      <c r="R942" s="167"/>
      <c r="S942" s="167"/>
      <c r="T942" s="168"/>
      <c r="U942" s="162"/>
      <c r="V942" s="162">
        <f>SUM(V943:V953)</f>
        <v>0</v>
      </c>
      <c r="W942" s="162"/>
      <c r="X942" s="162"/>
      <c r="AG942" t="s">
        <v>319</v>
      </c>
    </row>
    <row r="943" spans="1:60" outlineLevel="1" x14ac:dyDescent="0.2">
      <c r="A943" s="173">
        <v>155</v>
      </c>
      <c r="B943" s="174" t="s">
        <v>972</v>
      </c>
      <c r="C943" s="184" t="s">
        <v>973</v>
      </c>
      <c r="D943" s="175" t="s">
        <v>449</v>
      </c>
      <c r="E943" s="176">
        <v>126.155</v>
      </c>
      <c r="F943" s="177"/>
      <c r="G943" s="178">
        <f>ROUND(E943*F943,2)</f>
        <v>0</v>
      </c>
      <c r="H943" s="177"/>
      <c r="I943" s="178">
        <f>ROUND(E943*H943,2)</f>
        <v>0</v>
      </c>
      <c r="J943" s="177"/>
      <c r="K943" s="178">
        <f>ROUND(E943*J943,2)</f>
        <v>0</v>
      </c>
      <c r="L943" s="178">
        <v>21</v>
      </c>
      <c r="M943" s="178">
        <f>G943*(1+L943/100)</f>
        <v>0</v>
      </c>
      <c r="N943" s="176">
        <v>0</v>
      </c>
      <c r="O943" s="176">
        <f>ROUND(E943*N943,2)</f>
        <v>0</v>
      </c>
      <c r="P943" s="176">
        <v>0</v>
      </c>
      <c r="Q943" s="176">
        <f>ROUND(E943*P943,2)</f>
        <v>0</v>
      </c>
      <c r="R943" s="178"/>
      <c r="S943" s="178" t="s">
        <v>344</v>
      </c>
      <c r="T943" s="179" t="s">
        <v>324</v>
      </c>
      <c r="U943" s="158">
        <v>0</v>
      </c>
      <c r="V943" s="158">
        <f>ROUND(E943*U943,2)</f>
        <v>0</v>
      </c>
      <c r="W943" s="158"/>
      <c r="X943" s="158" t="s">
        <v>387</v>
      </c>
      <c r="Y943" s="147"/>
      <c r="Z943" s="147"/>
      <c r="AA943" s="147"/>
      <c r="AB943" s="147"/>
      <c r="AC943" s="147"/>
      <c r="AD943" s="147"/>
      <c r="AE943" s="147"/>
      <c r="AF943" s="147"/>
      <c r="AG943" s="147" t="s">
        <v>547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185" t="s">
        <v>974</v>
      </c>
      <c r="D944" s="160"/>
      <c r="E944" s="161"/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47"/>
      <c r="Z944" s="147"/>
      <c r="AA944" s="147"/>
      <c r="AB944" s="147"/>
      <c r="AC944" s="147"/>
      <c r="AD944" s="147"/>
      <c r="AE944" s="147"/>
      <c r="AF944" s="147"/>
      <c r="AG944" s="147" t="s">
        <v>382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54"/>
      <c r="B945" s="155"/>
      <c r="C945" s="185" t="s">
        <v>2248</v>
      </c>
      <c r="D945" s="160"/>
      <c r="E945" s="161">
        <v>72.215000000000003</v>
      </c>
      <c r="F945" s="158"/>
      <c r="G945" s="15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47"/>
      <c r="Z945" s="147"/>
      <c r="AA945" s="147"/>
      <c r="AB945" s="147"/>
      <c r="AC945" s="147"/>
      <c r="AD945" s="147"/>
      <c r="AE945" s="147"/>
      <c r="AF945" s="147"/>
      <c r="AG945" s="147" t="s">
        <v>382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185" t="s">
        <v>2073</v>
      </c>
      <c r="D946" s="160"/>
      <c r="E946" s="161"/>
      <c r="F946" s="158"/>
      <c r="G946" s="158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47"/>
      <c r="Z946" s="147"/>
      <c r="AA946" s="147"/>
      <c r="AB946" s="147"/>
      <c r="AC946" s="147"/>
      <c r="AD946" s="147"/>
      <c r="AE946" s="147"/>
      <c r="AF946" s="147"/>
      <c r="AG946" s="147" t="s">
        <v>382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54"/>
      <c r="B947" s="155"/>
      <c r="C947" s="185" t="s">
        <v>2076</v>
      </c>
      <c r="D947" s="160"/>
      <c r="E947" s="161"/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47"/>
      <c r="Z947" s="147"/>
      <c r="AA947" s="147"/>
      <c r="AB947" s="147"/>
      <c r="AC947" s="147"/>
      <c r="AD947" s="147"/>
      <c r="AE947" s="147"/>
      <c r="AF947" s="147"/>
      <c r="AG947" s="147" t="s">
        <v>382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185" t="s">
        <v>2218</v>
      </c>
      <c r="D948" s="160"/>
      <c r="E948" s="161">
        <v>29.34</v>
      </c>
      <c r="F948" s="158"/>
      <c r="G948" s="158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47"/>
      <c r="Z948" s="147"/>
      <c r="AA948" s="147"/>
      <c r="AB948" s="147"/>
      <c r="AC948" s="147"/>
      <c r="AD948" s="147"/>
      <c r="AE948" s="147"/>
      <c r="AF948" s="147"/>
      <c r="AG948" s="147" t="s">
        <v>382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">
      <c r="A949" s="154"/>
      <c r="B949" s="155"/>
      <c r="C949" s="185" t="s">
        <v>2078</v>
      </c>
      <c r="D949" s="160"/>
      <c r="E949" s="161"/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47"/>
      <c r="Z949" s="147"/>
      <c r="AA949" s="147"/>
      <c r="AB949" s="147"/>
      <c r="AC949" s="147"/>
      <c r="AD949" s="147"/>
      <c r="AE949" s="147"/>
      <c r="AF949" s="147"/>
      <c r="AG949" s="147" t="s">
        <v>382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85" t="s">
        <v>2219</v>
      </c>
      <c r="D950" s="160"/>
      <c r="E950" s="161">
        <v>12.96</v>
      </c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47"/>
      <c r="Z950" s="147"/>
      <c r="AA950" s="147"/>
      <c r="AB950" s="147"/>
      <c r="AC950" s="147"/>
      <c r="AD950" s="147"/>
      <c r="AE950" s="147"/>
      <c r="AF950" s="147"/>
      <c r="AG950" s="147" t="s">
        <v>382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85" t="s">
        <v>422</v>
      </c>
      <c r="D951" s="160"/>
      <c r="E951" s="161"/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47"/>
      <c r="Z951" s="147"/>
      <c r="AA951" s="147"/>
      <c r="AB951" s="147"/>
      <c r="AC951" s="147"/>
      <c r="AD951" s="147"/>
      <c r="AE951" s="147"/>
      <c r="AF951" s="147"/>
      <c r="AG951" s="147" t="s">
        <v>382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85" t="s">
        <v>2208</v>
      </c>
      <c r="D952" s="160"/>
      <c r="E952" s="161">
        <v>11.64</v>
      </c>
      <c r="F952" s="158"/>
      <c r="G952" s="158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47"/>
      <c r="Z952" s="147"/>
      <c r="AA952" s="147"/>
      <c r="AB952" s="147"/>
      <c r="AC952" s="147"/>
      <c r="AD952" s="147"/>
      <c r="AE952" s="147"/>
      <c r="AF952" s="147"/>
      <c r="AG952" s="147" t="s">
        <v>382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245"/>
      <c r="D953" s="246"/>
      <c r="E953" s="246"/>
      <c r="F953" s="246"/>
      <c r="G953" s="246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47"/>
      <c r="Z953" s="147"/>
      <c r="AA953" s="147"/>
      <c r="AB953" s="147"/>
      <c r="AC953" s="147"/>
      <c r="AD953" s="147"/>
      <c r="AE953" s="147"/>
      <c r="AF953" s="147"/>
      <c r="AG953" s="147" t="s">
        <v>329</v>
      </c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x14ac:dyDescent="0.2">
      <c r="A954" s="163" t="s">
        <v>318</v>
      </c>
      <c r="B954" s="164" t="s">
        <v>213</v>
      </c>
      <c r="C954" s="183" t="s">
        <v>214</v>
      </c>
      <c r="D954" s="165"/>
      <c r="E954" s="166"/>
      <c r="F954" s="167"/>
      <c r="G954" s="167">
        <f>SUMIF(AG955:AG998,"&lt;&gt;NOR",G955:G998)</f>
        <v>0</v>
      </c>
      <c r="H954" s="167"/>
      <c r="I954" s="167">
        <f>SUM(I955:I998)</f>
        <v>0</v>
      </c>
      <c r="J954" s="167"/>
      <c r="K954" s="167">
        <f>SUM(K955:K998)</f>
        <v>0</v>
      </c>
      <c r="L954" s="167"/>
      <c r="M954" s="167">
        <f>SUM(M955:M998)</f>
        <v>0</v>
      </c>
      <c r="N954" s="166"/>
      <c r="O954" s="166">
        <f>SUM(O955:O998)</f>
        <v>0.18</v>
      </c>
      <c r="P954" s="166"/>
      <c r="Q954" s="166">
        <f>SUM(Q955:Q998)</f>
        <v>0</v>
      </c>
      <c r="R954" s="167"/>
      <c r="S954" s="167"/>
      <c r="T954" s="168"/>
      <c r="U954" s="162"/>
      <c r="V954" s="162">
        <f>SUM(V955:V998)</f>
        <v>0</v>
      </c>
      <c r="W954" s="162"/>
      <c r="X954" s="162"/>
      <c r="AG954" t="s">
        <v>319</v>
      </c>
    </row>
    <row r="955" spans="1:60" outlineLevel="1" x14ac:dyDescent="0.2">
      <c r="A955" s="173">
        <v>156</v>
      </c>
      <c r="B955" s="174" t="s">
        <v>976</v>
      </c>
      <c r="C955" s="184" t="s">
        <v>977</v>
      </c>
      <c r="D955" s="175" t="s">
        <v>397</v>
      </c>
      <c r="E955" s="176">
        <v>472.82963000000001</v>
      </c>
      <c r="F955" s="177"/>
      <c r="G955" s="178">
        <f>ROUND(E955*F955,2)</f>
        <v>0</v>
      </c>
      <c r="H955" s="177"/>
      <c r="I955" s="178">
        <f>ROUND(E955*H955,2)</f>
        <v>0</v>
      </c>
      <c r="J955" s="177"/>
      <c r="K955" s="178">
        <f>ROUND(E955*J955,2)</f>
        <v>0</v>
      </c>
      <c r="L955" s="178">
        <v>21</v>
      </c>
      <c r="M955" s="178">
        <f>G955*(1+L955/100)</f>
        <v>0</v>
      </c>
      <c r="N955" s="176">
        <v>3.2000000000000003E-4</v>
      </c>
      <c r="O955" s="176">
        <f>ROUND(E955*N955,2)</f>
        <v>0.15</v>
      </c>
      <c r="P955" s="176">
        <v>0</v>
      </c>
      <c r="Q955" s="176">
        <f>ROUND(E955*P955,2)</f>
        <v>0</v>
      </c>
      <c r="R955" s="178" t="s">
        <v>918</v>
      </c>
      <c r="S955" s="178" t="s">
        <v>323</v>
      </c>
      <c r="T955" s="179" t="s">
        <v>399</v>
      </c>
      <c r="U955" s="158">
        <v>0</v>
      </c>
      <c r="V955" s="158">
        <f>ROUND(E955*U955,2)</f>
        <v>0</v>
      </c>
      <c r="W955" s="158"/>
      <c r="X955" s="158" t="s">
        <v>919</v>
      </c>
      <c r="Y955" s="147"/>
      <c r="Z955" s="147"/>
      <c r="AA955" s="147"/>
      <c r="AB955" s="147"/>
      <c r="AC955" s="147"/>
      <c r="AD955" s="147"/>
      <c r="AE955" s="147"/>
      <c r="AF955" s="147"/>
      <c r="AG955" s="147" t="s">
        <v>978</v>
      </c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85" t="s">
        <v>974</v>
      </c>
      <c r="D956" s="160"/>
      <c r="E956" s="161"/>
      <c r="F956" s="158"/>
      <c r="G956" s="158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47"/>
      <c r="Z956" s="147"/>
      <c r="AA956" s="147"/>
      <c r="AB956" s="147"/>
      <c r="AC956" s="147"/>
      <c r="AD956" s="147"/>
      <c r="AE956" s="147"/>
      <c r="AF956" s="147"/>
      <c r="AG956" s="147" t="s">
        <v>382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85" t="s">
        <v>2248</v>
      </c>
      <c r="D957" s="160"/>
      <c r="E957" s="161">
        <v>72.215000000000003</v>
      </c>
      <c r="F957" s="158"/>
      <c r="G957" s="158"/>
      <c r="H957" s="158"/>
      <c r="I957" s="158"/>
      <c r="J957" s="158"/>
      <c r="K957" s="158"/>
      <c r="L957" s="158"/>
      <c r="M957" s="158"/>
      <c r="N957" s="157"/>
      <c r="O957" s="157"/>
      <c r="P957" s="157"/>
      <c r="Q957" s="157"/>
      <c r="R957" s="158"/>
      <c r="S957" s="158"/>
      <c r="T957" s="158"/>
      <c r="U957" s="158"/>
      <c r="V957" s="158"/>
      <c r="W957" s="158"/>
      <c r="X957" s="158"/>
      <c r="Y957" s="147"/>
      <c r="Z957" s="147"/>
      <c r="AA957" s="147"/>
      <c r="AB957" s="147"/>
      <c r="AC957" s="147"/>
      <c r="AD957" s="147"/>
      <c r="AE957" s="147"/>
      <c r="AF957" s="147"/>
      <c r="AG957" s="147" t="s">
        <v>382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85" t="s">
        <v>2024</v>
      </c>
      <c r="D958" s="160"/>
      <c r="E958" s="161"/>
      <c r="F958" s="158"/>
      <c r="G958" s="158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47"/>
      <c r="Z958" s="147"/>
      <c r="AA958" s="147"/>
      <c r="AB958" s="147"/>
      <c r="AC958" s="147"/>
      <c r="AD958" s="147"/>
      <c r="AE958" s="147"/>
      <c r="AF958" s="147"/>
      <c r="AG958" s="147" t="s">
        <v>382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85" t="s">
        <v>2090</v>
      </c>
      <c r="D959" s="160"/>
      <c r="E959" s="161"/>
      <c r="F959" s="158"/>
      <c r="G959" s="158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47"/>
      <c r="Z959" s="147"/>
      <c r="AA959" s="147"/>
      <c r="AB959" s="147"/>
      <c r="AC959" s="147"/>
      <c r="AD959" s="147"/>
      <c r="AE959" s="147"/>
      <c r="AF959" s="147"/>
      <c r="AG959" s="147" t="s">
        <v>382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185" t="s">
        <v>2091</v>
      </c>
      <c r="D960" s="160"/>
      <c r="E960" s="161">
        <v>65.010000000000005</v>
      </c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47"/>
      <c r="Z960" s="147"/>
      <c r="AA960" s="147"/>
      <c r="AB960" s="147"/>
      <c r="AC960" s="147"/>
      <c r="AD960" s="147"/>
      <c r="AE960" s="147"/>
      <c r="AF960" s="147"/>
      <c r="AG960" s="147" t="s">
        <v>382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185" t="s">
        <v>2093</v>
      </c>
      <c r="D961" s="160"/>
      <c r="E961" s="161"/>
      <c r="F961" s="158"/>
      <c r="G961" s="158"/>
      <c r="H961" s="158"/>
      <c r="I961" s="158"/>
      <c r="J961" s="158"/>
      <c r="K961" s="158"/>
      <c r="L961" s="158"/>
      <c r="M961" s="158"/>
      <c r="N961" s="157"/>
      <c r="O961" s="157"/>
      <c r="P961" s="157"/>
      <c r="Q961" s="157"/>
      <c r="R961" s="158"/>
      <c r="S961" s="158"/>
      <c r="T961" s="158"/>
      <c r="U961" s="158"/>
      <c r="V961" s="158"/>
      <c r="W961" s="158"/>
      <c r="X961" s="158"/>
      <c r="Y961" s="147"/>
      <c r="Z961" s="147"/>
      <c r="AA961" s="147"/>
      <c r="AB961" s="147"/>
      <c r="AC961" s="147"/>
      <c r="AD961" s="147"/>
      <c r="AE961" s="147"/>
      <c r="AF961" s="147"/>
      <c r="AG961" s="147" t="s">
        <v>382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85" t="s">
        <v>2094</v>
      </c>
      <c r="D962" s="160"/>
      <c r="E962" s="161">
        <v>-9.1199999999999992</v>
      </c>
      <c r="F962" s="158"/>
      <c r="G962" s="15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47"/>
      <c r="Z962" s="147"/>
      <c r="AA962" s="147"/>
      <c r="AB962" s="147"/>
      <c r="AC962" s="147"/>
      <c r="AD962" s="147"/>
      <c r="AE962" s="147"/>
      <c r="AF962" s="147"/>
      <c r="AG962" s="147" t="s">
        <v>382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185" t="s">
        <v>2095</v>
      </c>
      <c r="D963" s="160"/>
      <c r="E963" s="161">
        <v>1.52</v>
      </c>
      <c r="F963" s="158"/>
      <c r="G963" s="158"/>
      <c r="H963" s="158"/>
      <c r="I963" s="158"/>
      <c r="J963" s="158"/>
      <c r="K963" s="158"/>
      <c r="L963" s="158"/>
      <c r="M963" s="158"/>
      <c r="N963" s="157"/>
      <c r="O963" s="157"/>
      <c r="P963" s="157"/>
      <c r="Q963" s="157"/>
      <c r="R963" s="158"/>
      <c r="S963" s="158"/>
      <c r="T963" s="158"/>
      <c r="U963" s="158"/>
      <c r="V963" s="158"/>
      <c r="W963" s="158"/>
      <c r="X963" s="158"/>
      <c r="Y963" s="147"/>
      <c r="Z963" s="147"/>
      <c r="AA963" s="147"/>
      <c r="AB963" s="147"/>
      <c r="AC963" s="147"/>
      <c r="AD963" s="147"/>
      <c r="AE963" s="147"/>
      <c r="AF963" s="147"/>
      <c r="AG963" s="147" t="s">
        <v>382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185" t="s">
        <v>494</v>
      </c>
      <c r="D964" s="160"/>
      <c r="E964" s="161"/>
      <c r="F964" s="158"/>
      <c r="G964" s="158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47"/>
      <c r="Z964" s="147"/>
      <c r="AA964" s="147"/>
      <c r="AB964" s="147"/>
      <c r="AC964" s="147"/>
      <c r="AD964" s="147"/>
      <c r="AE964" s="147"/>
      <c r="AF964" s="147"/>
      <c r="AG964" s="147" t="s">
        <v>382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185" t="s">
        <v>2096</v>
      </c>
      <c r="D965" s="160"/>
      <c r="E965" s="161"/>
      <c r="F965" s="158"/>
      <c r="G965" s="158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47"/>
      <c r="Z965" s="147"/>
      <c r="AA965" s="147"/>
      <c r="AB965" s="147"/>
      <c r="AC965" s="147"/>
      <c r="AD965" s="147"/>
      <c r="AE965" s="147"/>
      <c r="AF965" s="147"/>
      <c r="AG965" s="147" t="s">
        <v>382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ht="22.5" outlineLevel="1" x14ac:dyDescent="0.2">
      <c r="A966" s="154"/>
      <c r="B966" s="155"/>
      <c r="C966" s="185" t="s">
        <v>2097</v>
      </c>
      <c r="D966" s="160"/>
      <c r="E966" s="161">
        <v>89.842500000000001</v>
      </c>
      <c r="F966" s="158"/>
      <c r="G966" s="158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47"/>
      <c r="Z966" s="147"/>
      <c r="AA966" s="147"/>
      <c r="AB966" s="147"/>
      <c r="AC966" s="147"/>
      <c r="AD966" s="147"/>
      <c r="AE966" s="147"/>
      <c r="AF966" s="147"/>
      <c r="AG966" s="147" t="s">
        <v>382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">
      <c r="A967" s="154"/>
      <c r="B967" s="155"/>
      <c r="C967" s="185" t="s">
        <v>2099</v>
      </c>
      <c r="D967" s="160"/>
      <c r="E967" s="161"/>
      <c r="F967" s="158"/>
      <c r="G967" s="158"/>
      <c r="H967" s="158"/>
      <c r="I967" s="158"/>
      <c r="J967" s="158"/>
      <c r="K967" s="158"/>
      <c r="L967" s="158"/>
      <c r="M967" s="158"/>
      <c r="N967" s="157"/>
      <c r="O967" s="157"/>
      <c r="P967" s="157"/>
      <c r="Q967" s="157"/>
      <c r="R967" s="158"/>
      <c r="S967" s="158"/>
      <c r="T967" s="158"/>
      <c r="U967" s="158"/>
      <c r="V967" s="158"/>
      <c r="W967" s="158"/>
      <c r="X967" s="158"/>
      <c r="Y967" s="147"/>
      <c r="Z967" s="147"/>
      <c r="AA967" s="147"/>
      <c r="AB967" s="147"/>
      <c r="AC967" s="147"/>
      <c r="AD967" s="147"/>
      <c r="AE967" s="147"/>
      <c r="AF967" s="147"/>
      <c r="AG967" s="147" t="s">
        <v>382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85" t="s">
        <v>2100</v>
      </c>
      <c r="D968" s="160"/>
      <c r="E968" s="161">
        <v>6.58</v>
      </c>
      <c r="F968" s="158"/>
      <c r="G968" s="158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47"/>
      <c r="Z968" s="147"/>
      <c r="AA968" s="147"/>
      <c r="AB968" s="147"/>
      <c r="AC968" s="147"/>
      <c r="AD968" s="147"/>
      <c r="AE968" s="147"/>
      <c r="AF968" s="147"/>
      <c r="AG968" s="147" t="s">
        <v>382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85" t="s">
        <v>2101</v>
      </c>
      <c r="D969" s="160"/>
      <c r="E969" s="161"/>
      <c r="F969" s="158"/>
      <c r="G969" s="158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47"/>
      <c r="Z969" s="147"/>
      <c r="AA969" s="147"/>
      <c r="AB969" s="147"/>
      <c r="AC969" s="147"/>
      <c r="AD969" s="147"/>
      <c r="AE969" s="147"/>
      <c r="AF969" s="147"/>
      <c r="AG969" s="147" t="s">
        <v>382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185" t="s">
        <v>2102</v>
      </c>
      <c r="D970" s="160"/>
      <c r="E970" s="161">
        <v>91.2</v>
      </c>
      <c r="F970" s="158"/>
      <c r="G970" s="158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47"/>
      <c r="Z970" s="147"/>
      <c r="AA970" s="147"/>
      <c r="AB970" s="147"/>
      <c r="AC970" s="147"/>
      <c r="AD970" s="147"/>
      <c r="AE970" s="147"/>
      <c r="AF970" s="147"/>
      <c r="AG970" s="147" t="s">
        <v>382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85" t="s">
        <v>2104</v>
      </c>
      <c r="D971" s="160"/>
      <c r="E971" s="161"/>
      <c r="F971" s="158"/>
      <c r="G971" s="158"/>
      <c r="H971" s="158"/>
      <c r="I971" s="158"/>
      <c r="J971" s="158"/>
      <c r="K971" s="158"/>
      <c r="L971" s="158"/>
      <c r="M971" s="158"/>
      <c r="N971" s="157"/>
      <c r="O971" s="157"/>
      <c r="P971" s="157"/>
      <c r="Q971" s="157"/>
      <c r="R971" s="158"/>
      <c r="S971" s="158"/>
      <c r="T971" s="158"/>
      <c r="U971" s="158"/>
      <c r="V971" s="158"/>
      <c r="W971" s="158"/>
      <c r="X971" s="158"/>
      <c r="Y971" s="147"/>
      <c r="Z971" s="147"/>
      <c r="AA971" s="147"/>
      <c r="AB971" s="147"/>
      <c r="AC971" s="147"/>
      <c r="AD971" s="147"/>
      <c r="AE971" s="147"/>
      <c r="AF971" s="147"/>
      <c r="AG971" s="147" t="s">
        <v>382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85" t="s">
        <v>1844</v>
      </c>
      <c r="D972" s="160"/>
      <c r="E972" s="161">
        <v>2.2400000000000002</v>
      </c>
      <c r="F972" s="158"/>
      <c r="G972" s="158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47"/>
      <c r="Z972" s="147"/>
      <c r="AA972" s="147"/>
      <c r="AB972" s="147"/>
      <c r="AC972" s="147"/>
      <c r="AD972" s="147"/>
      <c r="AE972" s="147"/>
      <c r="AF972" s="147"/>
      <c r="AG972" s="147" t="s">
        <v>382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85" t="s">
        <v>2105</v>
      </c>
      <c r="D973" s="160"/>
      <c r="E973" s="161">
        <v>-1.575</v>
      </c>
      <c r="F973" s="158"/>
      <c r="G973" s="158"/>
      <c r="H973" s="158"/>
      <c r="I973" s="158"/>
      <c r="J973" s="158"/>
      <c r="K973" s="158"/>
      <c r="L973" s="158"/>
      <c r="M973" s="158"/>
      <c r="N973" s="157"/>
      <c r="O973" s="157"/>
      <c r="P973" s="157"/>
      <c r="Q973" s="157"/>
      <c r="R973" s="158"/>
      <c r="S973" s="158"/>
      <c r="T973" s="158"/>
      <c r="U973" s="158"/>
      <c r="V973" s="158"/>
      <c r="W973" s="158"/>
      <c r="X973" s="158"/>
      <c r="Y973" s="147"/>
      <c r="Z973" s="147"/>
      <c r="AA973" s="147"/>
      <c r="AB973" s="147"/>
      <c r="AC973" s="147"/>
      <c r="AD973" s="147"/>
      <c r="AE973" s="147"/>
      <c r="AF973" s="147"/>
      <c r="AG973" s="147" t="s">
        <v>382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85" t="s">
        <v>2106</v>
      </c>
      <c r="D974" s="160"/>
      <c r="E974" s="161"/>
      <c r="F974" s="158"/>
      <c r="G974" s="158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47"/>
      <c r="Z974" s="147"/>
      <c r="AA974" s="147"/>
      <c r="AB974" s="147"/>
      <c r="AC974" s="147"/>
      <c r="AD974" s="147"/>
      <c r="AE974" s="147"/>
      <c r="AF974" s="147"/>
      <c r="AG974" s="147" t="s">
        <v>382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185" t="s">
        <v>2107</v>
      </c>
      <c r="D975" s="160"/>
      <c r="E975" s="161">
        <v>38.774999999999999</v>
      </c>
      <c r="F975" s="158"/>
      <c r="G975" s="158"/>
      <c r="H975" s="158"/>
      <c r="I975" s="158"/>
      <c r="J975" s="158"/>
      <c r="K975" s="158"/>
      <c r="L975" s="158"/>
      <c r="M975" s="158"/>
      <c r="N975" s="157"/>
      <c r="O975" s="157"/>
      <c r="P975" s="157"/>
      <c r="Q975" s="157"/>
      <c r="R975" s="158"/>
      <c r="S975" s="158"/>
      <c r="T975" s="158"/>
      <c r="U975" s="158"/>
      <c r="V975" s="158"/>
      <c r="W975" s="158"/>
      <c r="X975" s="158"/>
      <c r="Y975" s="147"/>
      <c r="Z975" s="147"/>
      <c r="AA975" s="147"/>
      <c r="AB975" s="147"/>
      <c r="AC975" s="147"/>
      <c r="AD975" s="147"/>
      <c r="AE975" s="147"/>
      <c r="AF975" s="147"/>
      <c r="AG975" s="147" t="s">
        <v>382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/>
      <c r="B976" s="155"/>
      <c r="C976" s="185" t="s">
        <v>2109</v>
      </c>
      <c r="D976" s="160"/>
      <c r="E976" s="161"/>
      <c r="F976" s="158"/>
      <c r="G976" s="158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47"/>
      <c r="Z976" s="147"/>
      <c r="AA976" s="147"/>
      <c r="AB976" s="147"/>
      <c r="AC976" s="147"/>
      <c r="AD976" s="147"/>
      <c r="AE976" s="147"/>
      <c r="AF976" s="147"/>
      <c r="AG976" s="147" t="s">
        <v>382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185" t="s">
        <v>2110</v>
      </c>
      <c r="D977" s="160"/>
      <c r="E977" s="161">
        <v>29.04</v>
      </c>
      <c r="F977" s="158"/>
      <c r="G977" s="158"/>
      <c r="H977" s="158"/>
      <c r="I977" s="158"/>
      <c r="J977" s="158"/>
      <c r="K977" s="158"/>
      <c r="L977" s="158"/>
      <c r="M977" s="158"/>
      <c r="N977" s="157"/>
      <c r="O977" s="157"/>
      <c r="P977" s="157"/>
      <c r="Q977" s="157"/>
      <c r="R977" s="158"/>
      <c r="S977" s="158"/>
      <c r="T977" s="158"/>
      <c r="U977" s="158"/>
      <c r="V977" s="158"/>
      <c r="W977" s="158"/>
      <c r="X977" s="158"/>
      <c r="Y977" s="147"/>
      <c r="Z977" s="147"/>
      <c r="AA977" s="147"/>
      <c r="AB977" s="147"/>
      <c r="AC977" s="147"/>
      <c r="AD977" s="147"/>
      <c r="AE977" s="147"/>
      <c r="AF977" s="147"/>
      <c r="AG977" s="147" t="s">
        <v>382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">
      <c r="A978" s="154"/>
      <c r="B978" s="155"/>
      <c r="C978" s="185" t="s">
        <v>697</v>
      </c>
      <c r="D978" s="160"/>
      <c r="E978" s="161"/>
      <c r="F978" s="158"/>
      <c r="G978" s="158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47"/>
      <c r="Z978" s="147"/>
      <c r="AA978" s="147"/>
      <c r="AB978" s="147"/>
      <c r="AC978" s="147"/>
      <c r="AD978" s="147"/>
      <c r="AE978" s="147"/>
      <c r="AF978" s="147"/>
      <c r="AG978" s="147" t="s">
        <v>382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54"/>
      <c r="B979" s="155"/>
      <c r="C979" s="185" t="s">
        <v>2112</v>
      </c>
      <c r="D979" s="160"/>
      <c r="E979" s="161">
        <v>12.962630000000001</v>
      </c>
      <c r="F979" s="158"/>
      <c r="G979" s="158"/>
      <c r="H979" s="158"/>
      <c r="I979" s="158"/>
      <c r="J979" s="158"/>
      <c r="K979" s="158"/>
      <c r="L979" s="158"/>
      <c r="M979" s="158"/>
      <c r="N979" s="157"/>
      <c r="O979" s="157"/>
      <c r="P979" s="157"/>
      <c r="Q979" s="157"/>
      <c r="R979" s="158"/>
      <c r="S979" s="158"/>
      <c r="T979" s="158"/>
      <c r="U979" s="158"/>
      <c r="V979" s="158"/>
      <c r="W979" s="158"/>
      <c r="X979" s="158"/>
      <c r="Y979" s="147"/>
      <c r="Z979" s="147"/>
      <c r="AA979" s="147"/>
      <c r="AB979" s="147"/>
      <c r="AC979" s="147"/>
      <c r="AD979" s="147"/>
      <c r="AE979" s="147"/>
      <c r="AF979" s="147"/>
      <c r="AG979" s="147" t="s">
        <v>382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54"/>
      <c r="B980" s="155"/>
      <c r="C980" s="185" t="s">
        <v>2088</v>
      </c>
      <c r="D980" s="160"/>
      <c r="E980" s="161"/>
      <c r="F980" s="158"/>
      <c r="G980" s="158"/>
      <c r="H980" s="158"/>
      <c r="I980" s="158"/>
      <c r="J980" s="158"/>
      <c r="K980" s="158"/>
      <c r="L980" s="158"/>
      <c r="M980" s="158"/>
      <c r="N980" s="157"/>
      <c r="O980" s="157"/>
      <c r="P980" s="157"/>
      <c r="Q980" s="157"/>
      <c r="R980" s="158"/>
      <c r="S980" s="158"/>
      <c r="T980" s="158"/>
      <c r="U980" s="158"/>
      <c r="V980" s="158"/>
      <c r="W980" s="158"/>
      <c r="X980" s="158"/>
      <c r="Y980" s="147"/>
      <c r="Z980" s="147"/>
      <c r="AA980" s="147"/>
      <c r="AB980" s="147"/>
      <c r="AC980" s="147"/>
      <c r="AD980" s="147"/>
      <c r="AE980" s="147"/>
      <c r="AF980" s="147"/>
      <c r="AG980" s="147" t="s">
        <v>382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185" t="s">
        <v>2113</v>
      </c>
      <c r="D981" s="160"/>
      <c r="E981" s="161">
        <v>12.2475</v>
      </c>
      <c r="F981" s="158"/>
      <c r="G981" s="158"/>
      <c r="H981" s="158"/>
      <c r="I981" s="158"/>
      <c r="J981" s="158"/>
      <c r="K981" s="158"/>
      <c r="L981" s="158"/>
      <c r="M981" s="158"/>
      <c r="N981" s="157"/>
      <c r="O981" s="157"/>
      <c r="P981" s="157"/>
      <c r="Q981" s="157"/>
      <c r="R981" s="158"/>
      <c r="S981" s="158"/>
      <c r="T981" s="158"/>
      <c r="U981" s="158"/>
      <c r="V981" s="158"/>
      <c r="W981" s="158"/>
      <c r="X981" s="158"/>
      <c r="Y981" s="147"/>
      <c r="Z981" s="147"/>
      <c r="AA981" s="147"/>
      <c r="AB981" s="147"/>
      <c r="AC981" s="147"/>
      <c r="AD981" s="147"/>
      <c r="AE981" s="147"/>
      <c r="AF981" s="147"/>
      <c r="AG981" s="147" t="s">
        <v>382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185" t="s">
        <v>2024</v>
      </c>
      <c r="D982" s="160"/>
      <c r="E982" s="161"/>
      <c r="F982" s="158"/>
      <c r="G982" s="158"/>
      <c r="H982" s="158"/>
      <c r="I982" s="158"/>
      <c r="J982" s="158"/>
      <c r="K982" s="158"/>
      <c r="L982" s="158"/>
      <c r="M982" s="158"/>
      <c r="N982" s="157"/>
      <c r="O982" s="157"/>
      <c r="P982" s="157"/>
      <c r="Q982" s="157"/>
      <c r="R982" s="158"/>
      <c r="S982" s="158"/>
      <c r="T982" s="158"/>
      <c r="U982" s="158"/>
      <c r="V982" s="158"/>
      <c r="W982" s="158"/>
      <c r="X982" s="158"/>
      <c r="Y982" s="147"/>
      <c r="Z982" s="147"/>
      <c r="AA982" s="147"/>
      <c r="AB982" s="147"/>
      <c r="AC982" s="147"/>
      <c r="AD982" s="147"/>
      <c r="AE982" s="147"/>
      <c r="AF982" s="147"/>
      <c r="AG982" s="147" t="s">
        <v>382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185" t="s">
        <v>2122</v>
      </c>
      <c r="D983" s="160"/>
      <c r="E983" s="161">
        <v>1.9319999999999999</v>
      </c>
      <c r="F983" s="158"/>
      <c r="G983" s="158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47"/>
      <c r="Z983" s="147"/>
      <c r="AA983" s="147"/>
      <c r="AB983" s="147"/>
      <c r="AC983" s="147"/>
      <c r="AD983" s="147"/>
      <c r="AE983" s="147"/>
      <c r="AF983" s="147"/>
      <c r="AG983" s="147" t="s">
        <v>382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185" t="s">
        <v>979</v>
      </c>
      <c r="D984" s="160"/>
      <c r="E984" s="161"/>
      <c r="F984" s="158"/>
      <c r="G984" s="158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47"/>
      <c r="Z984" s="147"/>
      <c r="AA984" s="147"/>
      <c r="AB984" s="147"/>
      <c r="AC984" s="147"/>
      <c r="AD984" s="147"/>
      <c r="AE984" s="147"/>
      <c r="AF984" s="147"/>
      <c r="AG984" s="147" t="s">
        <v>382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185" t="s">
        <v>2024</v>
      </c>
      <c r="D985" s="160"/>
      <c r="E985" s="161"/>
      <c r="F985" s="158"/>
      <c r="G985" s="158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47"/>
      <c r="Z985" s="147"/>
      <c r="AA985" s="147"/>
      <c r="AB985" s="147"/>
      <c r="AC985" s="147"/>
      <c r="AD985" s="147"/>
      <c r="AE985" s="147"/>
      <c r="AF985" s="147"/>
      <c r="AG985" s="147" t="s">
        <v>382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185" t="s">
        <v>2249</v>
      </c>
      <c r="D986" s="160"/>
      <c r="E986" s="161">
        <v>30.03</v>
      </c>
      <c r="F986" s="158"/>
      <c r="G986" s="158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47"/>
      <c r="Z986" s="147"/>
      <c r="AA986" s="147"/>
      <c r="AB986" s="147"/>
      <c r="AC986" s="147"/>
      <c r="AD986" s="147"/>
      <c r="AE986" s="147"/>
      <c r="AF986" s="147"/>
      <c r="AG986" s="147" t="s">
        <v>382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54"/>
      <c r="B987" s="155"/>
      <c r="C987" s="185" t="s">
        <v>2250</v>
      </c>
      <c r="D987" s="160"/>
      <c r="E987" s="161">
        <v>32.01</v>
      </c>
      <c r="F987" s="158"/>
      <c r="G987" s="158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47"/>
      <c r="Z987" s="147"/>
      <c r="AA987" s="147"/>
      <c r="AB987" s="147"/>
      <c r="AC987" s="147"/>
      <c r="AD987" s="147"/>
      <c r="AE987" s="147"/>
      <c r="AF987" s="147"/>
      <c r="AG987" s="147" t="s">
        <v>382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185" t="s">
        <v>2251</v>
      </c>
      <c r="D988" s="160"/>
      <c r="E988" s="161">
        <v>10.56</v>
      </c>
      <c r="F988" s="158"/>
      <c r="G988" s="158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47"/>
      <c r="Z988" s="147"/>
      <c r="AA988" s="147"/>
      <c r="AB988" s="147"/>
      <c r="AC988" s="147"/>
      <c r="AD988" s="147"/>
      <c r="AE988" s="147"/>
      <c r="AF988" s="147"/>
      <c r="AG988" s="147" t="s">
        <v>382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">
      <c r="A989" s="154"/>
      <c r="B989" s="155"/>
      <c r="C989" s="185" t="s">
        <v>2252</v>
      </c>
      <c r="D989" s="160"/>
      <c r="E989" s="161">
        <v>-15.2</v>
      </c>
      <c r="F989" s="158"/>
      <c r="G989" s="15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47"/>
      <c r="Z989" s="147"/>
      <c r="AA989" s="147"/>
      <c r="AB989" s="147"/>
      <c r="AC989" s="147"/>
      <c r="AD989" s="147"/>
      <c r="AE989" s="147"/>
      <c r="AF989" s="147"/>
      <c r="AG989" s="147" t="s">
        <v>382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185" t="s">
        <v>2123</v>
      </c>
      <c r="D990" s="160"/>
      <c r="E990" s="161"/>
      <c r="F990" s="158"/>
      <c r="G990" s="158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47"/>
      <c r="Z990" s="147"/>
      <c r="AA990" s="147"/>
      <c r="AB990" s="147"/>
      <c r="AC990" s="147"/>
      <c r="AD990" s="147"/>
      <c r="AE990" s="147"/>
      <c r="AF990" s="147"/>
      <c r="AG990" s="147" t="s">
        <v>382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185" t="s">
        <v>2088</v>
      </c>
      <c r="D991" s="160"/>
      <c r="E991" s="161"/>
      <c r="F991" s="158"/>
      <c r="G991" s="158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47"/>
      <c r="Z991" s="147"/>
      <c r="AA991" s="147"/>
      <c r="AB991" s="147"/>
      <c r="AC991" s="147"/>
      <c r="AD991" s="147"/>
      <c r="AE991" s="147"/>
      <c r="AF991" s="147"/>
      <c r="AG991" s="147" t="s">
        <v>382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54"/>
      <c r="B992" s="155"/>
      <c r="C992" s="185" t="s">
        <v>2124</v>
      </c>
      <c r="D992" s="160"/>
      <c r="E992" s="161">
        <v>2.56</v>
      </c>
      <c r="F992" s="158"/>
      <c r="G992" s="158"/>
      <c r="H992" s="158"/>
      <c r="I992" s="158"/>
      <c r="J992" s="158"/>
      <c r="K992" s="158"/>
      <c r="L992" s="158"/>
      <c r="M992" s="158"/>
      <c r="N992" s="157"/>
      <c r="O992" s="157"/>
      <c r="P992" s="157"/>
      <c r="Q992" s="157"/>
      <c r="R992" s="158"/>
      <c r="S992" s="158"/>
      <c r="T992" s="158"/>
      <c r="U992" s="158"/>
      <c r="V992" s="158"/>
      <c r="W992" s="158"/>
      <c r="X992" s="158"/>
      <c r="Y992" s="147"/>
      <c r="Z992" s="147"/>
      <c r="AA992" s="147"/>
      <c r="AB992" s="147"/>
      <c r="AC992" s="147"/>
      <c r="AD992" s="147"/>
      <c r="AE992" s="147"/>
      <c r="AF992" s="147"/>
      <c r="AG992" s="147" t="s">
        <v>382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245"/>
      <c r="D993" s="246"/>
      <c r="E993" s="246"/>
      <c r="F993" s="246"/>
      <c r="G993" s="246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47"/>
      <c r="Z993" s="147"/>
      <c r="AA993" s="147"/>
      <c r="AB993" s="147"/>
      <c r="AC993" s="147"/>
      <c r="AD993" s="147"/>
      <c r="AE993" s="147"/>
      <c r="AF993" s="147"/>
      <c r="AG993" s="147" t="s">
        <v>329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73">
        <v>157</v>
      </c>
      <c r="B994" s="174" t="s">
        <v>988</v>
      </c>
      <c r="C994" s="184" t="s">
        <v>989</v>
      </c>
      <c r="D994" s="175" t="s">
        <v>397</v>
      </c>
      <c r="E994" s="176">
        <v>100</v>
      </c>
      <c r="F994" s="177"/>
      <c r="G994" s="178">
        <f>ROUND(E994*F994,2)</f>
        <v>0</v>
      </c>
      <c r="H994" s="177"/>
      <c r="I994" s="178">
        <f>ROUND(E994*H994,2)</f>
        <v>0</v>
      </c>
      <c r="J994" s="177"/>
      <c r="K994" s="178">
        <f>ROUND(E994*J994,2)</f>
        <v>0</v>
      </c>
      <c r="L994" s="178">
        <v>21</v>
      </c>
      <c r="M994" s="178">
        <f>G994*(1+L994/100)</f>
        <v>0</v>
      </c>
      <c r="N994" s="176">
        <v>2.5999999999999998E-4</v>
      </c>
      <c r="O994" s="176">
        <f>ROUND(E994*N994,2)</f>
        <v>0.03</v>
      </c>
      <c r="P994" s="176">
        <v>0</v>
      </c>
      <c r="Q994" s="176">
        <f>ROUND(E994*P994,2)</f>
        <v>0</v>
      </c>
      <c r="R994" s="178" t="s">
        <v>918</v>
      </c>
      <c r="S994" s="178" t="s">
        <v>323</v>
      </c>
      <c r="T994" s="179" t="s">
        <v>399</v>
      </c>
      <c r="U994" s="158">
        <v>0</v>
      </c>
      <c r="V994" s="158">
        <f>ROUND(E994*U994,2)</f>
        <v>0</v>
      </c>
      <c r="W994" s="158"/>
      <c r="X994" s="158" t="s">
        <v>919</v>
      </c>
      <c r="Y994" s="147"/>
      <c r="Z994" s="147"/>
      <c r="AA994" s="147"/>
      <c r="AB994" s="147"/>
      <c r="AC994" s="147"/>
      <c r="AD994" s="147"/>
      <c r="AE994" s="147"/>
      <c r="AF994" s="147"/>
      <c r="AG994" s="147" t="s">
        <v>978</v>
      </c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ht="22.5" outlineLevel="1" x14ac:dyDescent="0.2">
      <c r="A995" s="154"/>
      <c r="B995" s="155"/>
      <c r="C995" s="260" t="s">
        <v>990</v>
      </c>
      <c r="D995" s="261"/>
      <c r="E995" s="261"/>
      <c r="F995" s="261"/>
      <c r="G995" s="261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47"/>
      <c r="Z995" s="147"/>
      <c r="AA995" s="147"/>
      <c r="AB995" s="147"/>
      <c r="AC995" s="147"/>
      <c r="AD995" s="147"/>
      <c r="AE995" s="147"/>
      <c r="AF995" s="147"/>
      <c r="AG995" s="147" t="s">
        <v>401</v>
      </c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80" t="str">
        <f>C995</f>
        <v>Oškrabání, jednonásobné mydlení, částečné vyhlazení malířskou masou jednonásobné, malba dvojnásobná, bez pačokování, jednobarevná s bílým stropem.</v>
      </c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">
      <c r="A996" s="154"/>
      <c r="B996" s="155"/>
      <c r="C996" s="185" t="s">
        <v>991</v>
      </c>
      <c r="D996" s="160"/>
      <c r="E996" s="161"/>
      <c r="F996" s="158"/>
      <c r="G996" s="158"/>
      <c r="H996" s="158"/>
      <c r="I996" s="158"/>
      <c r="J996" s="158"/>
      <c r="K996" s="158"/>
      <c r="L996" s="158"/>
      <c r="M996" s="158"/>
      <c r="N996" s="157"/>
      <c r="O996" s="157"/>
      <c r="P996" s="157"/>
      <c r="Q996" s="157"/>
      <c r="R996" s="158"/>
      <c r="S996" s="158"/>
      <c r="T996" s="158"/>
      <c r="U996" s="158"/>
      <c r="V996" s="158"/>
      <c r="W996" s="158"/>
      <c r="X996" s="158"/>
      <c r="Y996" s="147"/>
      <c r="Z996" s="147"/>
      <c r="AA996" s="147"/>
      <c r="AB996" s="147"/>
      <c r="AC996" s="147"/>
      <c r="AD996" s="147"/>
      <c r="AE996" s="147"/>
      <c r="AF996" s="147"/>
      <c r="AG996" s="147" t="s">
        <v>382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185" t="s">
        <v>992</v>
      </c>
      <c r="D997" s="160"/>
      <c r="E997" s="161">
        <v>100</v>
      </c>
      <c r="F997" s="158"/>
      <c r="G997" s="158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47"/>
      <c r="Z997" s="147"/>
      <c r="AA997" s="147"/>
      <c r="AB997" s="147"/>
      <c r="AC997" s="147"/>
      <c r="AD997" s="147"/>
      <c r="AE997" s="147"/>
      <c r="AF997" s="147"/>
      <c r="AG997" s="147" t="s">
        <v>382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">
      <c r="A998" s="154"/>
      <c r="B998" s="155"/>
      <c r="C998" s="245"/>
      <c r="D998" s="246"/>
      <c r="E998" s="246"/>
      <c r="F998" s="246"/>
      <c r="G998" s="246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47"/>
      <c r="Z998" s="147"/>
      <c r="AA998" s="147"/>
      <c r="AB998" s="147"/>
      <c r="AC998" s="147"/>
      <c r="AD998" s="147"/>
      <c r="AE998" s="147"/>
      <c r="AF998" s="147"/>
      <c r="AG998" s="147" t="s">
        <v>329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x14ac:dyDescent="0.2">
      <c r="A999" s="163" t="s">
        <v>318</v>
      </c>
      <c r="B999" s="164" t="s">
        <v>215</v>
      </c>
      <c r="C999" s="183" t="s">
        <v>216</v>
      </c>
      <c r="D999" s="165"/>
      <c r="E999" s="166"/>
      <c r="F999" s="167"/>
      <c r="G999" s="167">
        <f>SUMIF(AG1000:AG1001,"&lt;&gt;NOR",G1000:G1001)</f>
        <v>0</v>
      </c>
      <c r="H999" s="167"/>
      <c r="I999" s="167">
        <f>SUM(I1000:I1001)</f>
        <v>0</v>
      </c>
      <c r="J999" s="167"/>
      <c r="K999" s="167">
        <f>SUM(K1000:K1001)</f>
        <v>0</v>
      </c>
      <c r="L999" s="167"/>
      <c r="M999" s="167">
        <f>SUM(M1000:M1001)</f>
        <v>0</v>
      </c>
      <c r="N999" s="166"/>
      <c r="O999" s="166">
        <f>SUM(O1000:O1001)</f>
        <v>0</v>
      </c>
      <c r="P999" s="166"/>
      <c r="Q999" s="166">
        <f>SUM(Q1000:Q1001)</f>
        <v>0</v>
      </c>
      <c r="R999" s="167"/>
      <c r="S999" s="167"/>
      <c r="T999" s="168"/>
      <c r="U999" s="162"/>
      <c r="V999" s="162">
        <f>SUM(V1000:V1001)</f>
        <v>0.16</v>
      </c>
      <c r="W999" s="162"/>
      <c r="X999" s="162"/>
      <c r="AG999" t="s">
        <v>319</v>
      </c>
    </row>
    <row r="1000" spans="1:60" outlineLevel="1" x14ac:dyDescent="0.2">
      <c r="A1000" s="173">
        <v>158</v>
      </c>
      <c r="B1000" s="174" t="s">
        <v>2253</v>
      </c>
      <c r="C1000" s="184" t="s">
        <v>2254</v>
      </c>
      <c r="D1000" s="175" t="s">
        <v>577</v>
      </c>
      <c r="E1000" s="176">
        <v>1</v>
      </c>
      <c r="F1000" s="177"/>
      <c r="G1000" s="178">
        <f>ROUND(E1000*F1000,2)</f>
        <v>0</v>
      </c>
      <c r="H1000" s="177"/>
      <c r="I1000" s="178">
        <f>ROUND(E1000*H1000,2)</f>
        <v>0</v>
      </c>
      <c r="J1000" s="177"/>
      <c r="K1000" s="178">
        <f>ROUND(E1000*J1000,2)</f>
        <v>0</v>
      </c>
      <c r="L1000" s="178">
        <v>21</v>
      </c>
      <c r="M1000" s="178">
        <f>G1000*(1+L1000/100)</f>
        <v>0</v>
      </c>
      <c r="N1000" s="176">
        <v>1.7000000000000001E-4</v>
      </c>
      <c r="O1000" s="176">
        <f>ROUND(E1000*N1000,2)</f>
        <v>0</v>
      </c>
      <c r="P1000" s="176">
        <v>0</v>
      </c>
      <c r="Q1000" s="176">
        <f>ROUND(E1000*P1000,2)</f>
        <v>0</v>
      </c>
      <c r="R1000" s="178"/>
      <c r="S1000" s="178" t="s">
        <v>344</v>
      </c>
      <c r="T1000" s="179" t="s">
        <v>324</v>
      </c>
      <c r="U1000" s="158">
        <v>0.16300000000000001</v>
      </c>
      <c r="V1000" s="158">
        <f>ROUND(E1000*U1000,2)</f>
        <v>0.16</v>
      </c>
      <c r="W1000" s="158"/>
      <c r="X1000" s="158" t="s">
        <v>387</v>
      </c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388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54"/>
      <c r="B1001" s="155"/>
      <c r="C1001" s="249"/>
      <c r="D1001" s="250"/>
      <c r="E1001" s="250"/>
      <c r="F1001" s="250"/>
      <c r="G1001" s="250"/>
      <c r="H1001" s="158"/>
      <c r="I1001" s="158"/>
      <c r="J1001" s="158"/>
      <c r="K1001" s="158"/>
      <c r="L1001" s="158"/>
      <c r="M1001" s="158"/>
      <c r="N1001" s="157"/>
      <c r="O1001" s="157"/>
      <c r="P1001" s="157"/>
      <c r="Q1001" s="157"/>
      <c r="R1001" s="158"/>
      <c r="S1001" s="158"/>
      <c r="T1001" s="158"/>
      <c r="U1001" s="158"/>
      <c r="V1001" s="158"/>
      <c r="W1001" s="158"/>
      <c r="X1001" s="158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329</v>
      </c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x14ac:dyDescent="0.2">
      <c r="A1002" s="163" t="s">
        <v>318</v>
      </c>
      <c r="B1002" s="164" t="s">
        <v>217</v>
      </c>
      <c r="C1002" s="183" t="s">
        <v>218</v>
      </c>
      <c r="D1002" s="165"/>
      <c r="E1002" s="166"/>
      <c r="F1002" s="167"/>
      <c r="G1002" s="167">
        <f>SUMIF(AG1003:AG1014,"&lt;&gt;NOR",G1003:G1014)</f>
        <v>0</v>
      </c>
      <c r="H1002" s="167"/>
      <c r="I1002" s="167">
        <f>SUM(I1003:I1014)</f>
        <v>0</v>
      </c>
      <c r="J1002" s="167"/>
      <c r="K1002" s="167">
        <f>SUM(K1003:K1014)</f>
        <v>0</v>
      </c>
      <c r="L1002" s="167"/>
      <c r="M1002" s="167">
        <f>SUM(M1003:M1014)</f>
        <v>0</v>
      </c>
      <c r="N1002" s="166"/>
      <c r="O1002" s="166">
        <f>SUM(O1003:O1014)</f>
        <v>0</v>
      </c>
      <c r="P1002" s="166"/>
      <c r="Q1002" s="166">
        <f>SUM(Q1003:Q1014)</f>
        <v>0</v>
      </c>
      <c r="R1002" s="167"/>
      <c r="S1002" s="167"/>
      <c r="T1002" s="168"/>
      <c r="U1002" s="162"/>
      <c r="V1002" s="162">
        <f>SUM(V1003:V1014)</f>
        <v>0</v>
      </c>
      <c r="W1002" s="162"/>
      <c r="X1002" s="162"/>
      <c r="AG1002" t="s">
        <v>319</v>
      </c>
    </row>
    <row r="1003" spans="1:60" ht="22.5" outlineLevel="1" x14ac:dyDescent="0.2">
      <c r="A1003" s="173">
        <v>159</v>
      </c>
      <c r="B1003" s="174" t="s">
        <v>2255</v>
      </c>
      <c r="C1003" s="184" t="s">
        <v>2256</v>
      </c>
      <c r="D1003" s="175" t="s">
        <v>577</v>
      </c>
      <c r="E1003" s="176">
        <v>1</v>
      </c>
      <c r="F1003" s="177"/>
      <c r="G1003" s="178">
        <f>ROUND(E1003*F1003,2)</f>
        <v>0</v>
      </c>
      <c r="H1003" s="177"/>
      <c r="I1003" s="178">
        <f>ROUND(E1003*H1003,2)</f>
        <v>0</v>
      </c>
      <c r="J1003" s="177"/>
      <c r="K1003" s="178">
        <f>ROUND(E1003*J1003,2)</f>
        <v>0</v>
      </c>
      <c r="L1003" s="178">
        <v>21</v>
      </c>
      <c r="M1003" s="178">
        <f>G1003*(1+L1003/100)</f>
        <v>0</v>
      </c>
      <c r="N1003" s="176">
        <v>0</v>
      </c>
      <c r="O1003" s="176">
        <f>ROUND(E1003*N1003,2)</f>
        <v>0</v>
      </c>
      <c r="P1003" s="176">
        <v>0</v>
      </c>
      <c r="Q1003" s="176">
        <f>ROUND(E1003*P1003,2)</f>
        <v>0</v>
      </c>
      <c r="R1003" s="178"/>
      <c r="S1003" s="178" t="s">
        <v>344</v>
      </c>
      <c r="T1003" s="179" t="s">
        <v>324</v>
      </c>
      <c r="U1003" s="158">
        <v>0</v>
      </c>
      <c r="V1003" s="158">
        <f>ROUND(E1003*U1003,2)</f>
        <v>0</v>
      </c>
      <c r="W1003" s="158"/>
      <c r="X1003" s="158" t="s">
        <v>387</v>
      </c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388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249"/>
      <c r="D1004" s="250"/>
      <c r="E1004" s="250"/>
      <c r="F1004" s="250"/>
      <c r="G1004" s="250"/>
      <c r="H1004" s="158"/>
      <c r="I1004" s="158"/>
      <c r="J1004" s="158"/>
      <c r="K1004" s="158"/>
      <c r="L1004" s="158"/>
      <c r="M1004" s="158"/>
      <c r="N1004" s="157"/>
      <c r="O1004" s="157"/>
      <c r="P1004" s="157"/>
      <c r="Q1004" s="157"/>
      <c r="R1004" s="158"/>
      <c r="S1004" s="158"/>
      <c r="T1004" s="158"/>
      <c r="U1004" s="158"/>
      <c r="V1004" s="158"/>
      <c r="W1004" s="158"/>
      <c r="X1004" s="158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329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ht="22.5" outlineLevel="1" x14ac:dyDescent="0.2">
      <c r="A1005" s="173">
        <v>160</v>
      </c>
      <c r="B1005" s="174" t="s">
        <v>2257</v>
      </c>
      <c r="C1005" s="184" t="s">
        <v>2258</v>
      </c>
      <c r="D1005" s="175" t="s">
        <v>577</v>
      </c>
      <c r="E1005" s="176">
        <v>1</v>
      </c>
      <c r="F1005" s="177"/>
      <c r="G1005" s="178">
        <f>ROUND(E1005*F1005,2)</f>
        <v>0</v>
      </c>
      <c r="H1005" s="177"/>
      <c r="I1005" s="178">
        <f>ROUND(E1005*H1005,2)</f>
        <v>0</v>
      </c>
      <c r="J1005" s="177"/>
      <c r="K1005" s="178">
        <f>ROUND(E1005*J1005,2)</f>
        <v>0</v>
      </c>
      <c r="L1005" s="178">
        <v>21</v>
      </c>
      <c r="M1005" s="178">
        <f>G1005*(1+L1005/100)</f>
        <v>0</v>
      </c>
      <c r="N1005" s="176">
        <v>0</v>
      </c>
      <c r="O1005" s="176">
        <f>ROUND(E1005*N1005,2)</f>
        <v>0</v>
      </c>
      <c r="P1005" s="176">
        <v>0</v>
      </c>
      <c r="Q1005" s="176">
        <f>ROUND(E1005*P1005,2)</f>
        <v>0</v>
      </c>
      <c r="R1005" s="178"/>
      <c r="S1005" s="178" t="s">
        <v>344</v>
      </c>
      <c r="T1005" s="179" t="s">
        <v>324</v>
      </c>
      <c r="U1005" s="158">
        <v>0</v>
      </c>
      <c r="V1005" s="158">
        <f>ROUND(E1005*U1005,2)</f>
        <v>0</v>
      </c>
      <c r="W1005" s="158"/>
      <c r="X1005" s="158" t="s">
        <v>387</v>
      </c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388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249"/>
      <c r="D1006" s="250"/>
      <c r="E1006" s="250"/>
      <c r="F1006" s="250"/>
      <c r="G1006" s="250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329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ht="22.5" outlineLevel="1" x14ac:dyDescent="0.2">
      <c r="A1007" s="173">
        <v>161</v>
      </c>
      <c r="B1007" s="174" t="s">
        <v>2259</v>
      </c>
      <c r="C1007" s="184" t="s">
        <v>2260</v>
      </c>
      <c r="D1007" s="175" t="s">
        <v>577</v>
      </c>
      <c r="E1007" s="176">
        <v>1</v>
      </c>
      <c r="F1007" s="177"/>
      <c r="G1007" s="178">
        <f>ROUND(E1007*F1007,2)</f>
        <v>0</v>
      </c>
      <c r="H1007" s="177"/>
      <c r="I1007" s="178">
        <f>ROUND(E1007*H1007,2)</f>
        <v>0</v>
      </c>
      <c r="J1007" s="177"/>
      <c r="K1007" s="178">
        <f>ROUND(E1007*J1007,2)</f>
        <v>0</v>
      </c>
      <c r="L1007" s="178">
        <v>21</v>
      </c>
      <c r="M1007" s="178">
        <f>G1007*(1+L1007/100)</f>
        <v>0</v>
      </c>
      <c r="N1007" s="176">
        <v>0</v>
      </c>
      <c r="O1007" s="176">
        <f>ROUND(E1007*N1007,2)</f>
        <v>0</v>
      </c>
      <c r="P1007" s="176">
        <v>0</v>
      </c>
      <c r="Q1007" s="176">
        <f>ROUND(E1007*P1007,2)</f>
        <v>0</v>
      </c>
      <c r="R1007" s="178"/>
      <c r="S1007" s="178" t="s">
        <v>344</v>
      </c>
      <c r="T1007" s="179" t="s">
        <v>324</v>
      </c>
      <c r="U1007" s="158">
        <v>0</v>
      </c>
      <c r="V1007" s="158">
        <f>ROUND(E1007*U1007,2)</f>
        <v>0</v>
      </c>
      <c r="W1007" s="158"/>
      <c r="X1007" s="158" t="s">
        <v>387</v>
      </c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388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249"/>
      <c r="D1008" s="250"/>
      <c r="E1008" s="250"/>
      <c r="F1008" s="250"/>
      <c r="G1008" s="250"/>
      <c r="H1008" s="158"/>
      <c r="I1008" s="158"/>
      <c r="J1008" s="158"/>
      <c r="K1008" s="158"/>
      <c r="L1008" s="158"/>
      <c r="M1008" s="158"/>
      <c r="N1008" s="157"/>
      <c r="O1008" s="157"/>
      <c r="P1008" s="157"/>
      <c r="Q1008" s="157"/>
      <c r="R1008" s="158"/>
      <c r="S1008" s="158"/>
      <c r="T1008" s="158"/>
      <c r="U1008" s="158"/>
      <c r="V1008" s="158"/>
      <c r="W1008" s="158"/>
      <c r="X1008" s="158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329</v>
      </c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ht="22.5" outlineLevel="1" x14ac:dyDescent="0.2">
      <c r="A1009" s="173">
        <v>162</v>
      </c>
      <c r="B1009" s="174" t="s">
        <v>2261</v>
      </c>
      <c r="C1009" s="184" t="s">
        <v>2262</v>
      </c>
      <c r="D1009" s="175" t="s">
        <v>577</v>
      </c>
      <c r="E1009" s="176">
        <v>1</v>
      </c>
      <c r="F1009" s="177"/>
      <c r="G1009" s="178">
        <f>ROUND(E1009*F1009,2)</f>
        <v>0</v>
      </c>
      <c r="H1009" s="177"/>
      <c r="I1009" s="178">
        <f>ROUND(E1009*H1009,2)</f>
        <v>0</v>
      </c>
      <c r="J1009" s="177"/>
      <c r="K1009" s="178">
        <f>ROUND(E1009*J1009,2)</f>
        <v>0</v>
      </c>
      <c r="L1009" s="178">
        <v>21</v>
      </c>
      <c r="M1009" s="178">
        <f>G1009*(1+L1009/100)</f>
        <v>0</v>
      </c>
      <c r="N1009" s="176">
        <v>0</v>
      </c>
      <c r="O1009" s="176">
        <f>ROUND(E1009*N1009,2)</f>
        <v>0</v>
      </c>
      <c r="P1009" s="176">
        <v>0</v>
      </c>
      <c r="Q1009" s="176">
        <f>ROUND(E1009*P1009,2)</f>
        <v>0</v>
      </c>
      <c r="R1009" s="178"/>
      <c r="S1009" s="178" t="s">
        <v>344</v>
      </c>
      <c r="T1009" s="179" t="s">
        <v>324</v>
      </c>
      <c r="U1009" s="158">
        <v>0</v>
      </c>
      <c r="V1009" s="158">
        <f>ROUND(E1009*U1009,2)</f>
        <v>0</v>
      </c>
      <c r="W1009" s="158"/>
      <c r="X1009" s="158" t="s">
        <v>387</v>
      </c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388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">
      <c r="A1010" s="154"/>
      <c r="B1010" s="155"/>
      <c r="C1010" s="249"/>
      <c r="D1010" s="250"/>
      <c r="E1010" s="250"/>
      <c r="F1010" s="250"/>
      <c r="G1010" s="250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329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ht="22.5" outlineLevel="1" x14ac:dyDescent="0.2">
      <c r="A1011" s="173">
        <v>163</v>
      </c>
      <c r="B1011" s="174" t="s">
        <v>2263</v>
      </c>
      <c r="C1011" s="184" t="s">
        <v>2264</v>
      </c>
      <c r="D1011" s="175" t="s">
        <v>577</v>
      </c>
      <c r="E1011" s="176">
        <v>1</v>
      </c>
      <c r="F1011" s="177"/>
      <c r="G1011" s="178">
        <f>ROUND(E1011*F1011,2)</f>
        <v>0</v>
      </c>
      <c r="H1011" s="177"/>
      <c r="I1011" s="178">
        <f>ROUND(E1011*H1011,2)</f>
        <v>0</v>
      </c>
      <c r="J1011" s="177"/>
      <c r="K1011" s="178">
        <f>ROUND(E1011*J1011,2)</f>
        <v>0</v>
      </c>
      <c r="L1011" s="178">
        <v>21</v>
      </c>
      <c r="M1011" s="178">
        <f>G1011*(1+L1011/100)</f>
        <v>0</v>
      </c>
      <c r="N1011" s="176">
        <v>0</v>
      </c>
      <c r="O1011" s="176">
        <f>ROUND(E1011*N1011,2)</f>
        <v>0</v>
      </c>
      <c r="P1011" s="176">
        <v>0</v>
      </c>
      <c r="Q1011" s="176">
        <f>ROUND(E1011*P1011,2)</f>
        <v>0</v>
      </c>
      <c r="R1011" s="178"/>
      <c r="S1011" s="178" t="s">
        <v>344</v>
      </c>
      <c r="T1011" s="179" t="s">
        <v>324</v>
      </c>
      <c r="U1011" s="158">
        <v>0</v>
      </c>
      <c r="V1011" s="158">
        <f>ROUND(E1011*U1011,2)</f>
        <v>0</v>
      </c>
      <c r="W1011" s="158"/>
      <c r="X1011" s="158" t="s">
        <v>387</v>
      </c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388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">
      <c r="A1012" s="154"/>
      <c r="B1012" s="155"/>
      <c r="C1012" s="249"/>
      <c r="D1012" s="250"/>
      <c r="E1012" s="250"/>
      <c r="F1012" s="250"/>
      <c r="G1012" s="250"/>
      <c r="H1012" s="158"/>
      <c r="I1012" s="158"/>
      <c r="J1012" s="158"/>
      <c r="K1012" s="158"/>
      <c r="L1012" s="158"/>
      <c r="M1012" s="158"/>
      <c r="N1012" s="157"/>
      <c r="O1012" s="157"/>
      <c r="P1012" s="157"/>
      <c r="Q1012" s="157"/>
      <c r="R1012" s="158"/>
      <c r="S1012" s="158"/>
      <c r="T1012" s="158"/>
      <c r="U1012" s="158"/>
      <c r="V1012" s="158"/>
      <c r="W1012" s="158"/>
      <c r="X1012" s="158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329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ht="22.5" outlineLevel="1" x14ac:dyDescent="0.2">
      <c r="A1013" s="173">
        <v>164</v>
      </c>
      <c r="B1013" s="174" t="s">
        <v>2265</v>
      </c>
      <c r="C1013" s="184" t="s">
        <v>2266</v>
      </c>
      <c r="D1013" s="175" t="s">
        <v>577</v>
      </c>
      <c r="E1013" s="176">
        <v>1</v>
      </c>
      <c r="F1013" s="177"/>
      <c r="G1013" s="178">
        <f>ROUND(E1013*F1013,2)</f>
        <v>0</v>
      </c>
      <c r="H1013" s="177"/>
      <c r="I1013" s="178">
        <f>ROUND(E1013*H1013,2)</f>
        <v>0</v>
      </c>
      <c r="J1013" s="177"/>
      <c r="K1013" s="178">
        <f>ROUND(E1013*J1013,2)</f>
        <v>0</v>
      </c>
      <c r="L1013" s="178">
        <v>21</v>
      </c>
      <c r="M1013" s="178">
        <f>G1013*(1+L1013/100)</f>
        <v>0</v>
      </c>
      <c r="N1013" s="176">
        <v>0</v>
      </c>
      <c r="O1013" s="176">
        <f>ROUND(E1013*N1013,2)</f>
        <v>0</v>
      </c>
      <c r="P1013" s="176">
        <v>0</v>
      </c>
      <c r="Q1013" s="176">
        <f>ROUND(E1013*P1013,2)</f>
        <v>0</v>
      </c>
      <c r="R1013" s="178"/>
      <c r="S1013" s="178" t="s">
        <v>344</v>
      </c>
      <c r="T1013" s="179" t="s">
        <v>324</v>
      </c>
      <c r="U1013" s="158">
        <v>0</v>
      </c>
      <c r="V1013" s="158">
        <f>ROUND(E1013*U1013,2)</f>
        <v>0</v>
      </c>
      <c r="W1013" s="158"/>
      <c r="X1013" s="158" t="s">
        <v>387</v>
      </c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388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249"/>
      <c r="D1014" s="250"/>
      <c r="E1014" s="250"/>
      <c r="F1014" s="250"/>
      <c r="G1014" s="250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329</v>
      </c>
      <c r="AH1014" s="147"/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x14ac:dyDescent="0.2">
      <c r="A1015" s="163" t="s">
        <v>318</v>
      </c>
      <c r="B1015" s="164" t="s">
        <v>287</v>
      </c>
      <c r="C1015" s="183" t="s">
        <v>288</v>
      </c>
      <c r="D1015" s="165"/>
      <c r="E1015" s="166"/>
      <c r="F1015" s="167"/>
      <c r="G1015" s="167">
        <f>SUMIF(AG1016:AG1052,"&lt;&gt;NOR",G1016:G1052)</f>
        <v>0</v>
      </c>
      <c r="H1015" s="167"/>
      <c r="I1015" s="167">
        <f>SUM(I1016:I1052)</f>
        <v>0</v>
      </c>
      <c r="J1015" s="167"/>
      <c r="K1015" s="167">
        <f>SUM(K1016:K1052)</f>
        <v>0</v>
      </c>
      <c r="L1015" s="167"/>
      <c r="M1015" s="167">
        <f>SUM(M1016:M1052)</f>
        <v>0</v>
      </c>
      <c r="N1015" s="166"/>
      <c r="O1015" s="166">
        <f>SUM(O1016:O1052)</f>
        <v>0</v>
      </c>
      <c r="P1015" s="166"/>
      <c r="Q1015" s="166">
        <f>SUM(Q1016:Q1052)</f>
        <v>0</v>
      </c>
      <c r="R1015" s="167"/>
      <c r="S1015" s="167"/>
      <c r="T1015" s="168"/>
      <c r="U1015" s="162"/>
      <c r="V1015" s="162">
        <f>SUM(V1016:V1052)</f>
        <v>72.63</v>
      </c>
      <c r="W1015" s="162"/>
      <c r="X1015" s="162"/>
      <c r="AG1015" t="s">
        <v>319</v>
      </c>
    </row>
    <row r="1016" spans="1:60" ht="22.5" outlineLevel="1" x14ac:dyDescent="0.2">
      <c r="A1016" s="173">
        <v>165</v>
      </c>
      <c r="B1016" s="174" t="s">
        <v>1004</v>
      </c>
      <c r="C1016" s="184" t="s">
        <v>1005</v>
      </c>
      <c r="D1016" s="175" t="s">
        <v>527</v>
      </c>
      <c r="E1016" s="176">
        <v>32.109760000000001</v>
      </c>
      <c r="F1016" s="177"/>
      <c r="G1016" s="178">
        <f>ROUND(E1016*F1016,2)</f>
        <v>0</v>
      </c>
      <c r="H1016" s="177"/>
      <c r="I1016" s="178">
        <f>ROUND(E1016*H1016,2)</f>
        <v>0</v>
      </c>
      <c r="J1016" s="177"/>
      <c r="K1016" s="178">
        <f>ROUND(E1016*J1016,2)</f>
        <v>0</v>
      </c>
      <c r="L1016" s="178">
        <v>21</v>
      </c>
      <c r="M1016" s="178">
        <f>G1016*(1+L1016/100)</f>
        <v>0</v>
      </c>
      <c r="N1016" s="176">
        <v>0</v>
      </c>
      <c r="O1016" s="176">
        <f>ROUND(E1016*N1016,2)</f>
        <v>0</v>
      </c>
      <c r="P1016" s="176">
        <v>0</v>
      </c>
      <c r="Q1016" s="176">
        <f>ROUND(E1016*P1016,2)</f>
        <v>0</v>
      </c>
      <c r="R1016" s="178" t="s">
        <v>1006</v>
      </c>
      <c r="S1016" s="178" t="s">
        <v>323</v>
      </c>
      <c r="T1016" s="179" t="s">
        <v>399</v>
      </c>
      <c r="U1016" s="158">
        <v>0.28000000000000003</v>
      </c>
      <c r="V1016" s="158">
        <f>ROUND(E1016*U1016,2)</f>
        <v>8.99</v>
      </c>
      <c r="W1016" s="158"/>
      <c r="X1016" s="158" t="s">
        <v>1007</v>
      </c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1008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260" t="s">
        <v>1009</v>
      </c>
      <c r="D1017" s="261"/>
      <c r="E1017" s="261"/>
      <c r="F1017" s="261"/>
      <c r="G1017" s="261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401</v>
      </c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54"/>
      <c r="B1018" s="155"/>
      <c r="C1018" s="247" t="s">
        <v>1010</v>
      </c>
      <c r="D1018" s="248"/>
      <c r="E1018" s="248"/>
      <c r="F1018" s="248"/>
      <c r="G1018" s="248"/>
      <c r="H1018" s="158"/>
      <c r="I1018" s="158"/>
      <c r="J1018" s="158"/>
      <c r="K1018" s="158"/>
      <c r="L1018" s="158"/>
      <c r="M1018" s="158"/>
      <c r="N1018" s="157"/>
      <c r="O1018" s="157"/>
      <c r="P1018" s="157"/>
      <c r="Q1018" s="157"/>
      <c r="R1018" s="158"/>
      <c r="S1018" s="158"/>
      <c r="T1018" s="158"/>
      <c r="U1018" s="158"/>
      <c r="V1018" s="158"/>
      <c r="W1018" s="158"/>
      <c r="X1018" s="158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328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247" t="s">
        <v>1011</v>
      </c>
      <c r="D1019" s="248"/>
      <c r="E1019" s="248"/>
      <c r="F1019" s="248"/>
      <c r="G1019" s="248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328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ht="22.5" outlineLevel="1" x14ac:dyDescent="0.2">
      <c r="A1020" s="154"/>
      <c r="B1020" s="155"/>
      <c r="C1020" s="247" t="s">
        <v>1012</v>
      </c>
      <c r="D1020" s="248"/>
      <c r="E1020" s="248"/>
      <c r="F1020" s="248"/>
      <c r="G1020" s="24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328</v>
      </c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80" t="str">
        <f>C1020</f>
        <v>- při vodorovné dopravě po vodě : vyložení na hromady na suchu nebo na přeložení na dopravní prostředek na suchu do 15 m vodorovně a současně do 4 m svisle,</v>
      </c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247" t="s">
        <v>1013</v>
      </c>
      <c r="D1021" s="248"/>
      <c r="E1021" s="248"/>
      <c r="F1021" s="248"/>
      <c r="G1021" s="248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328</v>
      </c>
      <c r="AH1021" s="147"/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185" t="s">
        <v>1014</v>
      </c>
      <c r="D1022" s="160"/>
      <c r="E1022" s="161"/>
      <c r="F1022" s="158"/>
      <c r="G1022" s="158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382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185" t="s">
        <v>2267</v>
      </c>
      <c r="D1023" s="160"/>
      <c r="E1023" s="161"/>
      <c r="F1023" s="158"/>
      <c r="G1023" s="158"/>
      <c r="H1023" s="158"/>
      <c r="I1023" s="158"/>
      <c r="J1023" s="158"/>
      <c r="K1023" s="158"/>
      <c r="L1023" s="158"/>
      <c r="M1023" s="158"/>
      <c r="N1023" s="157"/>
      <c r="O1023" s="157"/>
      <c r="P1023" s="157"/>
      <c r="Q1023" s="157"/>
      <c r="R1023" s="158"/>
      <c r="S1023" s="158"/>
      <c r="T1023" s="158"/>
      <c r="U1023" s="158"/>
      <c r="V1023" s="158"/>
      <c r="W1023" s="158"/>
      <c r="X1023" s="158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382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185" t="s">
        <v>2268</v>
      </c>
      <c r="D1024" s="160"/>
      <c r="E1024" s="161">
        <v>32.109760000000001</v>
      </c>
      <c r="F1024" s="158"/>
      <c r="G1024" s="158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382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245"/>
      <c r="D1025" s="246"/>
      <c r="E1025" s="246"/>
      <c r="F1025" s="246"/>
      <c r="G1025" s="246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329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">
      <c r="A1026" s="173">
        <v>166</v>
      </c>
      <c r="B1026" s="174" t="s">
        <v>1017</v>
      </c>
      <c r="C1026" s="184" t="s">
        <v>1018</v>
      </c>
      <c r="D1026" s="175" t="s">
        <v>527</v>
      </c>
      <c r="E1026" s="176">
        <v>32.109760000000001</v>
      </c>
      <c r="F1026" s="177"/>
      <c r="G1026" s="178">
        <f>ROUND(E1026*F1026,2)</f>
        <v>0</v>
      </c>
      <c r="H1026" s="177"/>
      <c r="I1026" s="178">
        <f>ROUND(E1026*H1026,2)</f>
        <v>0</v>
      </c>
      <c r="J1026" s="177"/>
      <c r="K1026" s="178">
        <f>ROUND(E1026*J1026,2)</f>
        <v>0</v>
      </c>
      <c r="L1026" s="178">
        <v>21</v>
      </c>
      <c r="M1026" s="178">
        <f>G1026*(1+L1026/100)</f>
        <v>0</v>
      </c>
      <c r="N1026" s="176">
        <v>0</v>
      </c>
      <c r="O1026" s="176">
        <f>ROUND(E1026*N1026,2)</f>
        <v>0</v>
      </c>
      <c r="P1026" s="176">
        <v>0</v>
      </c>
      <c r="Q1026" s="176">
        <f>ROUND(E1026*P1026,2)</f>
        <v>0</v>
      </c>
      <c r="R1026" s="178" t="s">
        <v>608</v>
      </c>
      <c r="S1026" s="178" t="s">
        <v>323</v>
      </c>
      <c r="T1026" s="179" t="s">
        <v>399</v>
      </c>
      <c r="U1026" s="158">
        <v>0.49</v>
      </c>
      <c r="V1026" s="158">
        <f>ROUND(E1026*U1026,2)</f>
        <v>15.73</v>
      </c>
      <c r="W1026" s="158"/>
      <c r="X1026" s="158" t="s">
        <v>1007</v>
      </c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1008</v>
      </c>
      <c r="AH1026" s="147"/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">
      <c r="A1027" s="154"/>
      <c r="B1027" s="155"/>
      <c r="C1027" s="251" t="s">
        <v>1019</v>
      </c>
      <c r="D1027" s="252"/>
      <c r="E1027" s="252"/>
      <c r="F1027" s="252"/>
      <c r="G1027" s="252"/>
      <c r="H1027" s="158"/>
      <c r="I1027" s="158"/>
      <c r="J1027" s="158"/>
      <c r="K1027" s="158"/>
      <c r="L1027" s="158"/>
      <c r="M1027" s="158"/>
      <c r="N1027" s="157"/>
      <c r="O1027" s="157"/>
      <c r="P1027" s="157"/>
      <c r="Q1027" s="157"/>
      <c r="R1027" s="158"/>
      <c r="S1027" s="158"/>
      <c r="T1027" s="158"/>
      <c r="U1027" s="158"/>
      <c r="V1027" s="158"/>
      <c r="W1027" s="158"/>
      <c r="X1027" s="158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328</v>
      </c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">
      <c r="A1028" s="154"/>
      <c r="B1028" s="155"/>
      <c r="C1028" s="185" t="s">
        <v>1014</v>
      </c>
      <c r="D1028" s="160"/>
      <c r="E1028" s="161"/>
      <c r="F1028" s="158"/>
      <c r="G1028" s="158"/>
      <c r="H1028" s="158"/>
      <c r="I1028" s="158"/>
      <c r="J1028" s="158"/>
      <c r="K1028" s="158"/>
      <c r="L1028" s="158"/>
      <c r="M1028" s="158"/>
      <c r="N1028" s="157"/>
      <c r="O1028" s="157"/>
      <c r="P1028" s="157"/>
      <c r="Q1028" s="157"/>
      <c r="R1028" s="158"/>
      <c r="S1028" s="158"/>
      <c r="T1028" s="158"/>
      <c r="U1028" s="158"/>
      <c r="V1028" s="158"/>
      <c r="W1028" s="158"/>
      <c r="X1028" s="158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382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85" t="s">
        <v>2267</v>
      </c>
      <c r="D1029" s="160"/>
      <c r="E1029" s="161"/>
      <c r="F1029" s="158"/>
      <c r="G1029" s="158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382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85" t="s">
        <v>2268</v>
      </c>
      <c r="D1030" s="160"/>
      <c r="E1030" s="161">
        <v>32.109760000000001</v>
      </c>
      <c r="F1030" s="158"/>
      <c r="G1030" s="158"/>
      <c r="H1030" s="158"/>
      <c r="I1030" s="158"/>
      <c r="J1030" s="158"/>
      <c r="K1030" s="158"/>
      <c r="L1030" s="158"/>
      <c r="M1030" s="158"/>
      <c r="N1030" s="157"/>
      <c r="O1030" s="157"/>
      <c r="P1030" s="157"/>
      <c r="Q1030" s="157"/>
      <c r="R1030" s="158"/>
      <c r="S1030" s="158"/>
      <c r="T1030" s="158"/>
      <c r="U1030" s="158"/>
      <c r="V1030" s="158"/>
      <c r="W1030" s="158"/>
      <c r="X1030" s="158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382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">
      <c r="A1031" s="154"/>
      <c r="B1031" s="155"/>
      <c r="C1031" s="245"/>
      <c r="D1031" s="246"/>
      <c r="E1031" s="246"/>
      <c r="F1031" s="246"/>
      <c r="G1031" s="246"/>
      <c r="H1031" s="158"/>
      <c r="I1031" s="158"/>
      <c r="J1031" s="158"/>
      <c r="K1031" s="158"/>
      <c r="L1031" s="158"/>
      <c r="M1031" s="158"/>
      <c r="N1031" s="157"/>
      <c r="O1031" s="157"/>
      <c r="P1031" s="157"/>
      <c r="Q1031" s="157"/>
      <c r="R1031" s="158"/>
      <c r="S1031" s="158"/>
      <c r="T1031" s="158"/>
      <c r="U1031" s="158"/>
      <c r="V1031" s="158"/>
      <c r="W1031" s="158"/>
      <c r="X1031" s="158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329</v>
      </c>
      <c r="AH1031" s="147"/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73">
        <v>167</v>
      </c>
      <c r="B1032" s="174" t="s">
        <v>1020</v>
      </c>
      <c r="C1032" s="184" t="s">
        <v>1021</v>
      </c>
      <c r="D1032" s="175" t="s">
        <v>527</v>
      </c>
      <c r="E1032" s="176">
        <v>610.08537000000001</v>
      </c>
      <c r="F1032" s="177"/>
      <c r="G1032" s="178">
        <f>ROUND(E1032*F1032,2)</f>
        <v>0</v>
      </c>
      <c r="H1032" s="177"/>
      <c r="I1032" s="178">
        <f>ROUND(E1032*H1032,2)</f>
        <v>0</v>
      </c>
      <c r="J1032" s="177"/>
      <c r="K1032" s="178">
        <f>ROUND(E1032*J1032,2)</f>
        <v>0</v>
      </c>
      <c r="L1032" s="178">
        <v>21</v>
      </c>
      <c r="M1032" s="178">
        <f>G1032*(1+L1032/100)</f>
        <v>0</v>
      </c>
      <c r="N1032" s="176">
        <v>0</v>
      </c>
      <c r="O1032" s="176">
        <f>ROUND(E1032*N1032,2)</f>
        <v>0</v>
      </c>
      <c r="P1032" s="176">
        <v>0</v>
      </c>
      <c r="Q1032" s="176">
        <f>ROUND(E1032*P1032,2)</f>
        <v>0</v>
      </c>
      <c r="R1032" s="178" t="s">
        <v>608</v>
      </c>
      <c r="S1032" s="178" t="s">
        <v>323</v>
      </c>
      <c r="T1032" s="179" t="s">
        <v>399</v>
      </c>
      <c r="U1032" s="158">
        <v>0</v>
      </c>
      <c r="V1032" s="158">
        <f>ROUND(E1032*U1032,2)</f>
        <v>0</v>
      </c>
      <c r="W1032" s="158"/>
      <c r="X1032" s="158" t="s">
        <v>1007</v>
      </c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1008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185" t="s">
        <v>1014</v>
      </c>
      <c r="D1033" s="160"/>
      <c r="E1033" s="161"/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382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185" t="s">
        <v>2267</v>
      </c>
      <c r="D1034" s="160"/>
      <c r="E1034" s="161"/>
      <c r="F1034" s="158"/>
      <c r="G1034" s="158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382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85" t="s">
        <v>2269</v>
      </c>
      <c r="D1035" s="160"/>
      <c r="E1035" s="161">
        <v>610.08537000000001</v>
      </c>
      <c r="F1035" s="158"/>
      <c r="G1035" s="158"/>
      <c r="H1035" s="158"/>
      <c r="I1035" s="158"/>
      <c r="J1035" s="158"/>
      <c r="K1035" s="158"/>
      <c r="L1035" s="158"/>
      <c r="M1035" s="158"/>
      <c r="N1035" s="157"/>
      <c r="O1035" s="157"/>
      <c r="P1035" s="157"/>
      <c r="Q1035" s="157"/>
      <c r="R1035" s="158"/>
      <c r="S1035" s="158"/>
      <c r="T1035" s="158"/>
      <c r="U1035" s="158"/>
      <c r="V1035" s="158"/>
      <c r="W1035" s="158"/>
      <c r="X1035" s="158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382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245"/>
      <c r="D1036" s="246"/>
      <c r="E1036" s="246"/>
      <c r="F1036" s="246"/>
      <c r="G1036" s="246"/>
      <c r="H1036" s="158"/>
      <c r="I1036" s="158"/>
      <c r="J1036" s="158"/>
      <c r="K1036" s="158"/>
      <c r="L1036" s="158"/>
      <c r="M1036" s="158"/>
      <c r="N1036" s="157"/>
      <c r="O1036" s="157"/>
      <c r="P1036" s="157"/>
      <c r="Q1036" s="157"/>
      <c r="R1036" s="158"/>
      <c r="S1036" s="158"/>
      <c r="T1036" s="158"/>
      <c r="U1036" s="158"/>
      <c r="V1036" s="158"/>
      <c r="W1036" s="158"/>
      <c r="X1036" s="158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329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73">
        <v>168</v>
      </c>
      <c r="B1037" s="174" t="s">
        <v>1023</v>
      </c>
      <c r="C1037" s="184" t="s">
        <v>1024</v>
      </c>
      <c r="D1037" s="175" t="s">
        <v>527</v>
      </c>
      <c r="E1037" s="176">
        <v>32.109760000000001</v>
      </c>
      <c r="F1037" s="177"/>
      <c r="G1037" s="178">
        <f>ROUND(E1037*F1037,2)</f>
        <v>0</v>
      </c>
      <c r="H1037" s="177"/>
      <c r="I1037" s="178">
        <f>ROUND(E1037*H1037,2)</f>
        <v>0</v>
      </c>
      <c r="J1037" s="177"/>
      <c r="K1037" s="178">
        <f>ROUND(E1037*J1037,2)</f>
        <v>0</v>
      </c>
      <c r="L1037" s="178">
        <v>21</v>
      </c>
      <c r="M1037" s="178">
        <f>G1037*(1+L1037/100)</f>
        <v>0</v>
      </c>
      <c r="N1037" s="176">
        <v>0</v>
      </c>
      <c r="O1037" s="176">
        <f>ROUND(E1037*N1037,2)</f>
        <v>0</v>
      </c>
      <c r="P1037" s="176">
        <v>0</v>
      </c>
      <c r="Q1037" s="176">
        <f>ROUND(E1037*P1037,2)</f>
        <v>0</v>
      </c>
      <c r="R1037" s="178" t="s">
        <v>608</v>
      </c>
      <c r="S1037" s="178" t="s">
        <v>323</v>
      </c>
      <c r="T1037" s="179" t="s">
        <v>399</v>
      </c>
      <c r="U1037" s="158">
        <v>0.94199999999999995</v>
      </c>
      <c r="V1037" s="158">
        <f>ROUND(E1037*U1037,2)</f>
        <v>30.25</v>
      </c>
      <c r="W1037" s="158"/>
      <c r="X1037" s="158" t="s">
        <v>1007</v>
      </c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1008</v>
      </c>
      <c r="AH1037" s="147"/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251" t="s">
        <v>1025</v>
      </c>
      <c r="D1038" s="252"/>
      <c r="E1038" s="252"/>
      <c r="F1038" s="252"/>
      <c r="G1038" s="252"/>
      <c r="H1038" s="158"/>
      <c r="I1038" s="158"/>
      <c r="J1038" s="158"/>
      <c r="K1038" s="158"/>
      <c r="L1038" s="158"/>
      <c r="M1038" s="158"/>
      <c r="N1038" s="157"/>
      <c r="O1038" s="157"/>
      <c r="P1038" s="157"/>
      <c r="Q1038" s="157"/>
      <c r="R1038" s="158"/>
      <c r="S1038" s="158"/>
      <c r="T1038" s="158"/>
      <c r="U1038" s="158"/>
      <c r="V1038" s="158"/>
      <c r="W1038" s="158"/>
      <c r="X1038" s="158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328</v>
      </c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185" t="s">
        <v>1014</v>
      </c>
      <c r="D1039" s="160"/>
      <c r="E1039" s="161"/>
      <c r="F1039" s="158"/>
      <c r="G1039" s="158"/>
      <c r="H1039" s="158"/>
      <c r="I1039" s="158"/>
      <c r="J1039" s="158"/>
      <c r="K1039" s="158"/>
      <c r="L1039" s="158"/>
      <c r="M1039" s="158"/>
      <c r="N1039" s="157"/>
      <c r="O1039" s="157"/>
      <c r="P1039" s="157"/>
      <c r="Q1039" s="157"/>
      <c r="R1039" s="158"/>
      <c r="S1039" s="158"/>
      <c r="T1039" s="158"/>
      <c r="U1039" s="158"/>
      <c r="V1039" s="158"/>
      <c r="W1039" s="158"/>
      <c r="X1039" s="158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382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54"/>
      <c r="B1040" s="155"/>
      <c r="C1040" s="185" t="s">
        <v>2267</v>
      </c>
      <c r="D1040" s="160"/>
      <c r="E1040" s="161"/>
      <c r="F1040" s="158"/>
      <c r="G1040" s="158"/>
      <c r="H1040" s="158"/>
      <c r="I1040" s="158"/>
      <c r="J1040" s="158"/>
      <c r="K1040" s="158"/>
      <c r="L1040" s="158"/>
      <c r="M1040" s="158"/>
      <c r="N1040" s="157"/>
      <c r="O1040" s="157"/>
      <c r="P1040" s="157"/>
      <c r="Q1040" s="157"/>
      <c r="R1040" s="158"/>
      <c r="S1040" s="158"/>
      <c r="T1040" s="158"/>
      <c r="U1040" s="158"/>
      <c r="V1040" s="158"/>
      <c r="W1040" s="158"/>
      <c r="X1040" s="158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382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85" t="s">
        <v>2268</v>
      </c>
      <c r="D1041" s="160"/>
      <c r="E1041" s="161">
        <v>32.109760000000001</v>
      </c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382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245"/>
      <c r="D1042" s="246"/>
      <c r="E1042" s="246"/>
      <c r="F1042" s="246"/>
      <c r="G1042" s="246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329</v>
      </c>
      <c r="AH1042" s="147"/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ht="22.5" outlineLevel="1" x14ac:dyDescent="0.2">
      <c r="A1043" s="173">
        <v>169</v>
      </c>
      <c r="B1043" s="174" t="s">
        <v>1026</v>
      </c>
      <c r="C1043" s="184" t="s">
        <v>1027</v>
      </c>
      <c r="D1043" s="175" t="s">
        <v>527</v>
      </c>
      <c r="E1043" s="176">
        <v>160.54877999999999</v>
      </c>
      <c r="F1043" s="177"/>
      <c r="G1043" s="178">
        <f>ROUND(E1043*F1043,2)</f>
        <v>0</v>
      </c>
      <c r="H1043" s="177"/>
      <c r="I1043" s="178">
        <f>ROUND(E1043*H1043,2)</f>
        <v>0</v>
      </c>
      <c r="J1043" s="177"/>
      <c r="K1043" s="178">
        <f>ROUND(E1043*J1043,2)</f>
        <v>0</v>
      </c>
      <c r="L1043" s="178">
        <v>21</v>
      </c>
      <c r="M1043" s="178">
        <f>G1043*(1+L1043/100)</f>
        <v>0</v>
      </c>
      <c r="N1043" s="176">
        <v>0</v>
      </c>
      <c r="O1043" s="176">
        <f>ROUND(E1043*N1043,2)</f>
        <v>0</v>
      </c>
      <c r="P1043" s="176">
        <v>0</v>
      </c>
      <c r="Q1043" s="176">
        <f>ROUND(E1043*P1043,2)</f>
        <v>0</v>
      </c>
      <c r="R1043" s="178" t="s">
        <v>608</v>
      </c>
      <c r="S1043" s="178" t="s">
        <v>323</v>
      </c>
      <c r="T1043" s="179" t="s">
        <v>399</v>
      </c>
      <c r="U1043" s="158">
        <v>0.11</v>
      </c>
      <c r="V1043" s="158">
        <f>ROUND(E1043*U1043,2)</f>
        <v>17.66</v>
      </c>
      <c r="W1043" s="158"/>
      <c r="X1043" s="158" t="s">
        <v>1007</v>
      </c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1008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85" t="s">
        <v>1014</v>
      </c>
      <c r="D1044" s="160"/>
      <c r="E1044" s="161"/>
      <c r="F1044" s="158"/>
      <c r="G1044" s="158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382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85" t="s">
        <v>2267</v>
      </c>
      <c r="D1045" s="160"/>
      <c r="E1045" s="161"/>
      <c r="F1045" s="158"/>
      <c r="G1045" s="158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382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185" t="s">
        <v>2270</v>
      </c>
      <c r="D1046" s="160"/>
      <c r="E1046" s="161">
        <v>160.54877999999999</v>
      </c>
      <c r="F1046" s="158"/>
      <c r="G1046" s="158"/>
      <c r="H1046" s="158"/>
      <c r="I1046" s="158"/>
      <c r="J1046" s="158"/>
      <c r="K1046" s="158"/>
      <c r="L1046" s="158"/>
      <c r="M1046" s="158"/>
      <c r="N1046" s="157"/>
      <c r="O1046" s="157"/>
      <c r="P1046" s="157"/>
      <c r="Q1046" s="157"/>
      <c r="R1046" s="158"/>
      <c r="S1046" s="158"/>
      <c r="T1046" s="158"/>
      <c r="U1046" s="158"/>
      <c r="V1046" s="158"/>
      <c r="W1046" s="158"/>
      <c r="X1046" s="158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382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54"/>
      <c r="B1047" s="155"/>
      <c r="C1047" s="245"/>
      <c r="D1047" s="246"/>
      <c r="E1047" s="246"/>
      <c r="F1047" s="246"/>
      <c r="G1047" s="246"/>
      <c r="H1047" s="158"/>
      <c r="I1047" s="158"/>
      <c r="J1047" s="158"/>
      <c r="K1047" s="158"/>
      <c r="L1047" s="158"/>
      <c r="M1047" s="158"/>
      <c r="N1047" s="157"/>
      <c r="O1047" s="157"/>
      <c r="P1047" s="157"/>
      <c r="Q1047" s="157"/>
      <c r="R1047" s="158"/>
      <c r="S1047" s="158"/>
      <c r="T1047" s="158"/>
      <c r="U1047" s="158"/>
      <c r="V1047" s="158"/>
      <c r="W1047" s="158"/>
      <c r="X1047" s="158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329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">
      <c r="A1048" s="173">
        <v>170</v>
      </c>
      <c r="B1048" s="174" t="s">
        <v>1029</v>
      </c>
      <c r="C1048" s="184" t="s">
        <v>1030</v>
      </c>
      <c r="D1048" s="175" t="s">
        <v>527</v>
      </c>
      <c r="E1048" s="176">
        <v>32.109760000000001</v>
      </c>
      <c r="F1048" s="177"/>
      <c r="G1048" s="178">
        <f>ROUND(E1048*F1048,2)</f>
        <v>0</v>
      </c>
      <c r="H1048" s="177"/>
      <c r="I1048" s="178">
        <f>ROUND(E1048*H1048,2)</f>
        <v>0</v>
      </c>
      <c r="J1048" s="177"/>
      <c r="K1048" s="178">
        <f>ROUND(E1048*J1048,2)</f>
        <v>0</v>
      </c>
      <c r="L1048" s="178">
        <v>21</v>
      </c>
      <c r="M1048" s="178">
        <f>G1048*(1+L1048/100)</f>
        <v>0</v>
      </c>
      <c r="N1048" s="176">
        <v>0</v>
      </c>
      <c r="O1048" s="176">
        <f>ROUND(E1048*N1048,2)</f>
        <v>0</v>
      </c>
      <c r="P1048" s="176">
        <v>0</v>
      </c>
      <c r="Q1048" s="176">
        <f>ROUND(E1048*P1048,2)</f>
        <v>0</v>
      </c>
      <c r="R1048" s="178"/>
      <c r="S1048" s="178" t="s">
        <v>344</v>
      </c>
      <c r="T1048" s="179" t="s">
        <v>324</v>
      </c>
      <c r="U1048" s="158">
        <v>0</v>
      </c>
      <c r="V1048" s="158">
        <f>ROUND(E1048*U1048,2)</f>
        <v>0</v>
      </c>
      <c r="W1048" s="158"/>
      <c r="X1048" s="158" t="s">
        <v>1007</v>
      </c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1008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85" t="s">
        <v>1014</v>
      </c>
      <c r="D1049" s="160"/>
      <c r="E1049" s="161"/>
      <c r="F1049" s="158"/>
      <c r="G1049" s="158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382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185" t="s">
        <v>2267</v>
      </c>
      <c r="D1050" s="160"/>
      <c r="E1050" s="161"/>
      <c r="F1050" s="158"/>
      <c r="G1050" s="158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382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185" t="s">
        <v>2268</v>
      </c>
      <c r="D1051" s="160"/>
      <c r="E1051" s="161">
        <v>32.109760000000001</v>
      </c>
      <c r="F1051" s="158"/>
      <c r="G1051" s="158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382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54"/>
      <c r="B1052" s="155"/>
      <c r="C1052" s="245"/>
      <c r="D1052" s="246"/>
      <c r="E1052" s="246"/>
      <c r="F1052" s="246"/>
      <c r="G1052" s="246"/>
      <c r="H1052" s="158"/>
      <c r="I1052" s="158"/>
      <c r="J1052" s="158"/>
      <c r="K1052" s="158"/>
      <c r="L1052" s="158"/>
      <c r="M1052" s="158"/>
      <c r="N1052" s="157"/>
      <c r="O1052" s="157"/>
      <c r="P1052" s="157"/>
      <c r="Q1052" s="157"/>
      <c r="R1052" s="158"/>
      <c r="S1052" s="158"/>
      <c r="T1052" s="158"/>
      <c r="U1052" s="158"/>
      <c r="V1052" s="158"/>
      <c r="W1052" s="158"/>
      <c r="X1052" s="158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329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x14ac:dyDescent="0.2">
      <c r="A1053" s="3"/>
      <c r="B1053" s="4"/>
      <c r="C1053" s="186"/>
      <c r="D1053" s="6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AE1053">
        <v>15</v>
      </c>
      <c r="AF1053">
        <v>21</v>
      </c>
      <c r="AG1053" t="s">
        <v>305</v>
      </c>
    </row>
    <row r="1054" spans="1:60" x14ac:dyDescent="0.2">
      <c r="A1054" s="150"/>
      <c r="B1054" s="151" t="s">
        <v>29</v>
      </c>
      <c r="C1054" s="187"/>
      <c r="D1054" s="152"/>
      <c r="E1054" s="153"/>
      <c r="F1054" s="153"/>
      <c r="G1054" s="182">
        <f>G8+G11+G78+G159+G239+G317+G322+G363+G423+G607+G615+G622+G637+G684+G690+G699+G727+G760+G763+G793+G897+G942+G954+G999+G1002+G1015</f>
        <v>0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AE1054">
        <f>SUMIF(L7:L1052,AE1053,G7:G1052)</f>
        <v>0</v>
      </c>
      <c r="AF1054">
        <f>SUMIF(L7:L1052,AF1053,G7:G1052)</f>
        <v>0</v>
      </c>
      <c r="AG1054" t="s">
        <v>384</v>
      </c>
    </row>
    <row r="1055" spans="1:60" x14ac:dyDescent="0.2">
      <c r="C1055" s="188"/>
      <c r="D1055" s="10"/>
      <c r="AG1055" t="s">
        <v>385</v>
      </c>
    </row>
    <row r="1056" spans="1:60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243">
    <mergeCell ref="A1:G1"/>
    <mergeCell ref="C2:G2"/>
    <mergeCell ref="C3:G3"/>
    <mergeCell ref="C4:G4"/>
    <mergeCell ref="C10:G10"/>
    <mergeCell ref="C13:G13"/>
    <mergeCell ref="C35:G35"/>
    <mergeCell ref="C37:G37"/>
    <mergeCell ref="C43:G43"/>
    <mergeCell ref="C45:G45"/>
    <mergeCell ref="C49:G49"/>
    <mergeCell ref="C51:G51"/>
    <mergeCell ref="C16:G16"/>
    <mergeCell ref="C18:G18"/>
    <mergeCell ref="C21:G21"/>
    <mergeCell ref="C23:G23"/>
    <mergeCell ref="C27:G27"/>
    <mergeCell ref="C29:G29"/>
    <mergeCell ref="C69:G69"/>
    <mergeCell ref="C73:G73"/>
    <mergeCell ref="C77:G77"/>
    <mergeCell ref="C80:G80"/>
    <mergeCell ref="C85:G85"/>
    <mergeCell ref="C87:G87"/>
    <mergeCell ref="C55:G55"/>
    <mergeCell ref="C57:G57"/>
    <mergeCell ref="C58:G58"/>
    <mergeCell ref="C61:G61"/>
    <mergeCell ref="C63:G63"/>
    <mergeCell ref="C67:G67"/>
    <mergeCell ref="C125:G125"/>
    <mergeCell ref="C129:G129"/>
    <mergeCell ref="C134:G134"/>
    <mergeCell ref="C138:G138"/>
    <mergeCell ref="C142:G142"/>
    <mergeCell ref="C146:G146"/>
    <mergeCell ref="C91:G91"/>
    <mergeCell ref="C95:G95"/>
    <mergeCell ref="C99:G99"/>
    <mergeCell ref="C103:G103"/>
    <mergeCell ref="C115:G115"/>
    <mergeCell ref="C119:G119"/>
    <mergeCell ref="C203:G203"/>
    <mergeCell ref="C205:G205"/>
    <mergeCell ref="C222:G222"/>
    <mergeCell ref="C229:G229"/>
    <mergeCell ref="C234:G234"/>
    <mergeCell ref="C238:G238"/>
    <mergeCell ref="C158:G158"/>
    <mergeCell ref="C161:G161"/>
    <mergeCell ref="C165:G165"/>
    <mergeCell ref="C169:G169"/>
    <mergeCell ref="C198:G198"/>
    <mergeCell ref="C200:G200"/>
    <mergeCell ref="C258:G258"/>
    <mergeCell ref="C260:G260"/>
    <mergeCell ref="C264:G264"/>
    <mergeCell ref="C266:G266"/>
    <mergeCell ref="C274:G274"/>
    <mergeCell ref="C276:G276"/>
    <mergeCell ref="C241:G241"/>
    <mergeCell ref="C242:G242"/>
    <mergeCell ref="C246:G246"/>
    <mergeCell ref="C248:G248"/>
    <mergeCell ref="C252:G252"/>
    <mergeCell ref="C254:G254"/>
    <mergeCell ref="C321:G321"/>
    <mergeCell ref="C337:G337"/>
    <mergeCell ref="C342:G342"/>
    <mergeCell ref="C346:G346"/>
    <mergeCell ref="C350:G350"/>
    <mergeCell ref="C354:G354"/>
    <mergeCell ref="C288:G288"/>
    <mergeCell ref="C290:G290"/>
    <mergeCell ref="C298:G298"/>
    <mergeCell ref="C300:G300"/>
    <mergeCell ref="C312:G312"/>
    <mergeCell ref="C316:G316"/>
    <mergeCell ref="C373:G373"/>
    <mergeCell ref="C375:G375"/>
    <mergeCell ref="C378:G378"/>
    <mergeCell ref="C382:G382"/>
    <mergeCell ref="C386:G386"/>
    <mergeCell ref="C390:G390"/>
    <mergeCell ref="C358:G358"/>
    <mergeCell ref="C360:G360"/>
    <mergeCell ref="C362:G362"/>
    <mergeCell ref="C365:G365"/>
    <mergeCell ref="C368:G368"/>
    <mergeCell ref="C370:G370"/>
    <mergeCell ref="C410:G410"/>
    <mergeCell ref="C412:G412"/>
    <mergeCell ref="C416:G416"/>
    <mergeCell ref="C420:G420"/>
    <mergeCell ref="C422:G422"/>
    <mergeCell ref="C425:G425"/>
    <mergeCell ref="C394:G394"/>
    <mergeCell ref="C396:G396"/>
    <mergeCell ref="C398:G398"/>
    <mergeCell ref="C402:G402"/>
    <mergeCell ref="C406:G406"/>
    <mergeCell ref="C408:G408"/>
    <mergeCell ref="C464:G464"/>
    <mergeCell ref="C466:G466"/>
    <mergeCell ref="C469:G469"/>
    <mergeCell ref="C471:G471"/>
    <mergeCell ref="C474:G474"/>
    <mergeCell ref="C476:G476"/>
    <mergeCell ref="C431:G431"/>
    <mergeCell ref="C437:G437"/>
    <mergeCell ref="C443:G443"/>
    <mergeCell ref="C450:G450"/>
    <mergeCell ref="C458:G458"/>
    <mergeCell ref="C460:G460"/>
    <mergeCell ref="C523:G523"/>
    <mergeCell ref="C547:G547"/>
    <mergeCell ref="C549:G549"/>
    <mergeCell ref="C552:G552"/>
    <mergeCell ref="C557:G557"/>
    <mergeCell ref="C562:G562"/>
    <mergeCell ref="C479:G479"/>
    <mergeCell ref="C483:G483"/>
    <mergeCell ref="C487:G487"/>
    <mergeCell ref="C492:G492"/>
    <mergeCell ref="C494:G494"/>
    <mergeCell ref="C499:G499"/>
    <mergeCell ref="C604:G604"/>
    <mergeCell ref="C606:G606"/>
    <mergeCell ref="C609:G609"/>
    <mergeCell ref="C614:G614"/>
    <mergeCell ref="C617:G617"/>
    <mergeCell ref="C619:G619"/>
    <mergeCell ref="C567:G567"/>
    <mergeCell ref="C575:G575"/>
    <mergeCell ref="C581:G581"/>
    <mergeCell ref="C588:G588"/>
    <mergeCell ref="C592:G592"/>
    <mergeCell ref="C599:G599"/>
    <mergeCell ref="C659:G659"/>
    <mergeCell ref="C663:G663"/>
    <mergeCell ref="C669:G669"/>
    <mergeCell ref="C680:G680"/>
    <mergeCell ref="C682:G682"/>
    <mergeCell ref="C683:G683"/>
    <mergeCell ref="C621:G621"/>
    <mergeCell ref="C624:G624"/>
    <mergeCell ref="C633:G633"/>
    <mergeCell ref="C635:G635"/>
    <mergeCell ref="C636:G636"/>
    <mergeCell ref="C648:G648"/>
    <mergeCell ref="C698:G698"/>
    <mergeCell ref="C701:G701"/>
    <mergeCell ref="C703:G703"/>
    <mergeCell ref="C705:G705"/>
    <mergeCell ref="C707:G707"/>
    <mergeCell ref="C709:G709"/>
    <mergeCell ref="C686:G686"/>
    <mergeCell ref="C688:G688"/>
    <mergeCell ref="C689:G689"/>
    <mergeCell ref="C692:G692"/>
    <mergeCell ref="C694:G694"/>
    <mergeCell ref="C696:G696"/>
    <mergeCell ref="C725:G725"/>
    <mergeCell ref="C726:G726"/>
    <mergeCell ref="C733:G733"/>
    <mergeCell ref="C738:G738"/>
    <mergeCell ref="C743:G743"/>
    <mergeCell ref="C748:G748"/>
    <mergeCell ref="C713:G713"/>
    <mergeCell ref="C715:G715"/>
    <mergeCell ref="C717:G717"/>
    <mergeCell ref="C719:G719"/>
    <mergeCell ref="C721:G721"/>
    <mergeCell ref="C723:G723"/>
    <mergeCell ref="C771:G771"/>
    <mergeCell ref="C776:G776"/>
    <mergeCell ref="C778:G778"/>
    <mergeCell ref="C779:G779"/>
    <mergeCell ref="C780:G780"/>
    <mergeCell ref="C781:G781"/>
    <mergeCell ref="C756:G756"/>
    <mergeCell ref="C758:G758"/>
    <mergeCell ref="C759:G759"/>
    <mergeCell ref="C762:G762"/>
    <mergeCell ref="C765:G765"/>
    <mergeCell ref="C767:G767"/>
    <mergeCell ref="C788:G788"/>
    <mergeCell ref="C789:G789"/>
    <mergeCell ref="C790:G790"/>
    <mergeCell ref="C791:G791"/>
    <mergeCell ref="C792:G792"/>
    <mergeCell ref="C795:G795"/>
    <mergeCell ref="C782:G782"/>
    <mergeCell ref="C783:G783"/>
    <mergeCell ref="C784:G784"/>
    <mergeCell ref="C785:G785"/>
    <mergeCell ref="C786:G786"/>
    <mergeCell ref="C787:G787"/>
    <mergeCell ref="C849:G849"/>
    <mergeCell ref="C860:G860"/>
    <mergeCell ref="C870:G870"/>
    <mergeCell ref="C882:G882"/>
    <mergeCell ref="C893:G893"/>
    <mergeCell ref="C895:G895"/>
    <mergeCell ref="C809:G809"/>
    <mergeCell ref="C819:G819"/>
    <mergeCell ref="C829:G829"/>
    <mergeCell ref="C831:G831"/>
    <mergeCell ref="C841:G841"/>
    <mergeCell ref="C843:G843"/>
    <mergeCell ref="C935:G935"/>
    <mergeCell ref="C939:G939"/>
    <mergeCell ref="C941:G941"/>
    <mergeCell ref="C953:G953"/>
    <mergeCell ref="C993:G993"/>
    <mergeCell ref="C995:G995"/>
    <mergeCell ref="C896:G896"/>
    <mergeCell ref="C901:G901"/>
    <mergeCell ref="C903:G903"/>
    <mergeCell ref="C906:G906"/>
    <mergeCell ref="C910:G910"/>
    <mergeCell ref="C931:G931"/>
    <mergeCell ref="C1012:G1012"/>
    <mergeCell ref="C1014:G1014"/>
    <mergeCell ref="C1017:G1017"/>
    <mergeCell ref="C1018:G1018"/>
    <mergeCell ref="C1019:G1019"/>
    <mergeCell ref="C1020:G1020"/>
    <mergeCell ref="C998:G998"/>
    <mergeCell ref="C1001:G1001"/>
    <mergeCell ref="C1004:G1004"/>
    <mergeCell ref="C1006:G1006"/>
    <mergeCell ref="C1008:G1008"/>
    <mergeCell ref="C1010:G1010"/>
    <mergeCell ref="C1042:G1042"/>
    <mergeCell ref="C1047:G1047"/>
    <mergeCell ref="C1052:G1052"/>
    <mergeCell ref="C1021:G1021"/>
    <mergeCell ref="C1025:G1025"/>
    <mergeCell ref="C1027:G1027"/>
    <mergeCell ref="C1031:G1031"/>
    <mergeCell ref="C1036:G1036"/>
    <mergeCell ref="C1038:G103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87</v>
      </c>
      <c r="C4" s="257" t="s">
        <v>88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177</v>
      </c>
      <c r="C8" s="183" t="s">
        <v>178</v>
      </c>
      <c r="D8" s="165"/>
      <c r="E8" s="166"/>
      <c r="F8" s="167"/>
      <c r="G8" s="167">
        <f>SUMIF(AG9:AG90,"&lt;&gt;NOR",G9:G90)</f>
        <v>0</v>
      </c>
      <c r="H8" s="167"/>
      <c r="I8" s="167">
        <f>SUM(I9:I90)</f>
        <v>0</v>
      </c>
      <c r="J8" s="167"/>
      <c r="K8" s="167">
        <f>SUM(K9:K90)</f>
        <v>0</v>
      </c>
      <c r="L8" s="167"/>
      <c r="M8" s="167">
        <f>SUM(M9:M90)</f>
        <v>0</v>
      </c>
      <c r="N8" s="166"/>
      <c r="O8" s="166">
        <f>SUM(O9:O90)</f>
        <v>0.15000000000000002</v>
      </c>
      <c r="P8" s="166"/>
      <c r="Q8" s="166">
        <f>SUM(Q9:Q90)</f>
        <v>0</v>
      </c>
      <c r="R8" s="167"/>
      <c r="S8" s="167"/>
      <c r="T8" s="168"/>
      <c r="U8" s="162"/>
      <c r="V8" s="162">
        <f>SUM(V9:V90)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1032</v>
      </c>
      <c r="C9" s="184" t="s">
        <v>1033</v>
      </c>
      <c r="D9" s="175" t="s">
        <v>376</v>
      </c>
      <c r="E9" s="176">
        <v>16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1914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226</v>
      </c>
      <c r="D11" s="160"/>
      <c r="E11" s="161">
        <v>16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5"/>
      <c r="D12" s="246"/>
      <c r="E12" s="246"/>
      <c r="F12" s="246"/>
      <c r="G12" s="24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2</v>
      </c>
      <c r="B13" s="174" t="s">
        <v>1035</v>
      </c>
      <c r="C13" s="184" t="s">
        <v>1036</v>
      </c>
      <c r="D13" s="175" t="s">
        <v>1037</v>
      </c>
      <c r="E13" s="176">
        <v>2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5.0000000000000001E-3</v>
      </c>
      <c r="O13" s="176">
        <f>ROUND(E13*N13,2)</f>
        <v>0.01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817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1038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1039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382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232</v>
      </c>
      <c r="D15" s="160"/>
      <c r="E15" s="161">
        <v>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5"/>
      <c r="D16" s="246"/>
      <c r="E16" s="246"/>
      <c r="F16" s="246"/>
      <c r="G16" s="24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3</v>
      </c>
      <c r="B17" s="174" t="s">
        <v>1040</v>
      </c>
      <c r="C17" s="184" t="s">
        <v>1041</v>
      </c>
      <c r="D17" s="175" t="s">
        <v>411</v>
      </c>
      <c r="E17" s="176">
        <v>5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1.4599999999999999E-3</v>
      </c>
      <c r="O17" s="176">
        <f>ROUND(E17*N17,2)</f>
        <v>0.01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387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5" t="s">
        <v>1075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382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5" t="s">
        <v>265</v>
      </c>
      <c r="D19" s="160"/>
      <c r="E19" s="161">
        <v>5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382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5"/>
      <c r="D20" s="246"/>
      <c r="E20" s="246"/>
      <c r="F20" s="246"/>
      <c r="G20" s="246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4</v>
      </c>
      <c r="B21" s="174" t="s">
        <v>1043</v>
      </c>
      <c r="C21" s="184" t="s">
        <v>1044</v>
      </c>
      <c r="D21" s="175" t="s">
        <v>411</v>
      </c>
      <c r="E21" s="176">
        <v>20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1.0000000000000001E-5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344</v>
      </c>
      <c r="T21" s="179" t="s">
        <v>324</v>
      </c>
      <c r="U21" s="158">
        <v>0</v>
      </c>
      <c r="V21" s="158">
        <f>ROUND(E21*U21,2)</f>
        <v>0</v>
      </c>
      <c r="W21" s="158"/>
      <c r="X21" s="158" t="s">
        <v>387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547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1045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234</v>
      </c>
      <c r="D23" s="160"/>
      <c r="E23" s="161">
        <v>20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382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5</v>
      </c>
      <c r="B25" s="174" t="s">
        <v>1046</v>
      </c>
      <c r="C25" s="184" t="s">
        <v>1047</v>
      </c>
      <c r="D25" s="175" t="s">
        <v>1037</v>
      </c>
      <c r="E25" s="176">
        <v>3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1.4999999999999999E-2</v>
      </c>
      <c r="O25" s="176">
        <f>ROUND(E25*N25,2)</f>
        <v>0.05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547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1084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143</v>
      </c>
      <c r="D27" s="160"/>
      <c r="E27" s="161">
        <v>3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5"/>
      <c r="D28" s="246"/>
      <c r="E28" s="246"/>
      <c r="F28" s="246"/>
      <c r="G28" s="24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6</v>
      </c>
      <c r="B29" s="174" t="s">
        <v>1049</v>
      </c>
      <c r="C29" s="184" t="s">
        <v>1050</v>
      </c>
      <c r="D29" s="175" t="s">
        <v>476</v>
      </c>
      <c r="E29" s="176">
        <v>6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1E-3</v>
      </c>
      <c r="O29" s="176">
        <f>ROUND(E29*N29,2)</f>
        <v>0.01</v>
      </c>
      <c r="P29" s="176">
        <v>0</v>
      </c>
      <c r="Q29" s="176">
        <f>ROUND(E29*P29,2)</f>
        <v>0</v>
      </c>
      <c r="R29" s="178"/>
      <c r="S29" s="178" t="s">
        <v>344</v>
      </c>
      <c r="T29" s="179" t="s">
        <v>324</v>
      </c>
      <c r="U29" s="158">
        <v>0</v>
      </c>
      <c r="V29" s="158">
        <f>ROUND(E29*U29,2)</f>
        <v>0</v>
      </c>
      <c r="W29" s="158"/>
      <c r="X29" s="158" t="s">
        <v>817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1038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2271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271</v>
      </c>
      <c r="D31" s="160"/>
      <c r="E31" s="161">
        <v>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5"/>
      <c r="D32" s="246"/>
      <c r="E32" s="246"/>
      <c r="F32" s="246"/>
      <c r="G32" s="24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7</v>
      </c>
      <c r="B33" s="174" t="s">
        <v>1052</v>
      </c>
      <c r="C33" s="184" t="s">
        <v>1053</v>
      </c>
      <c r="D33" s="175" t="s">
        <v>476</v>
      </c>
      <c r="E33" s="176">
        <v>12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3.4000000000000002E-4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344</v>
      </c>
      <c r="T33" s="179" t="s">
        <v>324</v>
      </c>
      <c r="U33" s="158">
        <v>0</v>
      </c>
      <c r="V33" s="158">
        <f>ROUND(E33*U33,2)</f>
        <v>0</v>
      </c>
      <c r="W33" s="158"/>
      <c r="X33" s="158" t="s">
        <v>387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547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1078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5" t="s">
        <v>224</v>
      </c>
      <c r="D35" s="160"/>
      <c r="E35" s="161">
        <v>12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382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8</v>
      </c>
      <c r="B37" s="174" t="s">
        <v>1055</v>
      </c>
      <c r="C37" s="184" t="s">
        <v>1056</v>
      </c>
      <c r="D37" s="175" t="s">
        <v>476</v>
      </c>
      <c r="E37" s="176">
        <v>6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4.8999999999999998E-4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344</v>
      </c>
      <c r="T37" s="179" t="s">
        <v>324</v>
      </c>
      <c r="U37" s="158">
        <v>0</v>
      </c>
      <c r="V37" s="158">
        <f>ROUND(E37*U37,2)</f>
        <v>0</v>
      </c>
      <c r="W37" s="158"/>
      <c r="X37" s="158" t="s">
        <v>387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547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1120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271</v>
      </c>
      <c r="D39" s="160"/>
      <c r="E39" s="161">
        <v>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382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9</v>
      </c>
      <c r="B41" s="174" t="s">
        <v>1061</v>
      </c>
      <c r="C41" s="184" t="s">
        <v>1062</v>
      </c>
      <c r="D41" s="175" t="s">
        <v>476</v>
      </c>
      <c r="E41" s="176">
        <v>4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2.0200000000000001E-3</v>
      </c>
      <c r="O41" s="176">
        <f>ROUND(E41*N41,2)</f>
        <v>0.01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547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1042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252</v>
      </c>
      <c r="D43" s="160"/>
      <c r="E43" s="161">
        <v>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382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5"/>
      <c r="D44" s="246"/>
      <c r="E44" s="246"/>
      <c r="F44" s="246"/>
      <c r="G44" s="24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10</v>
      </c>
      <c r="B45" s="174" t="s">
        <v>1063</v>
      </c>
      <c r="C45" s="184" t="s">
        <v>1064</v>
      </c>
      <c r="D45" s="175" t="s">
        <v>476</v>
      </c>
      <c r="E45" s="176">
        <v>12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1.3500000000000001E-3</v>
      </c>
      <c r="O45" s="176">
        <f>ROUND(E45*N45,2)</f>
        <v>0.02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547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1078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224</v>
      </c>
      <c r="D47" s="160"/>
      <c r="E47" s="161">
        <v>12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5"/>
      <c r="D48" s="246"/>
      <c r="E48" s="246"/>
      <c r="F48" s="246"/>
      <c r="G48" s="24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11</v>
      </c>
      <c r="B49" s="174" t="s">
        <v>1066</v>
      </c>
      <c r="C49" s="184" t="s">
        <v>1067</v>
      </c>
      <c r="D49" s="175" t="s">
        <v>476</v>
      </c>
      <c r="E49" s="176">
        <v>16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2.15E-3</v>
      </c>
      <c r="O49" s="176">
        <f>ROUND(E49*N49,2)</f>
        <v>0.03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387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547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1126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382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226</v>
      </c>
      <c r="D51" s="160"/>
      <c r="E51" s="161">
        <v>16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382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12</v>
      </c>
      <c r="B53" s="174" t="s">
        <v>1068</v>
      </c>
      <c r="C53" s="184" t="s">
        <v>1069</v>
      </c>
      <c r="D53" s="175" t="s">
        <v>411</v>
      </c>
      <c r="E53" s="176">
        <v>8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344</v>
      </c>
      <c r="T53" s="179" t="s">
        <v>324</v>
      </c>
      <c r="U53" s="158">
        <v>0</v>
      </c>
      <c r="V53" s="158">
        <f>ROUND(E53*U53,2)</f>
        <v>0</v>
      </c>
      <c r="W53" s="158"/>
      <c r="X53" s="158" t="s">
        <v>387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547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1048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382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275</v>
      </c>
      <c r="D55" s="160"/>
      <c r="E55" s="161">
        <v>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382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5"/>
      <c r="D56" s="246"/>
      <c r="E56" s="246"/>
      <c r="F56" s="246"/>
      <c r="G56" s="24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13</v>
      </c>
      <c r="B57" s="174" t="s">
        <v>1071</v>
      </c>
      <c r="C57" s="184" t="s">
        <v>1072</v>
      </c>
      <c r="D57" s="175" t="s">
        <v>411</v>
      </c>
      <c r="E57" s="176">
        <v>6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387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547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1120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382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271</v>
      </c>
      <c r="D59" s="160"/>
      <c r="E59" s="161">
        <v>6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382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14</v>
      </c>
      <c r="B61" s="174" t="s">
        <v>1073</v>
      </c>
      <c r="C61" s="184" t="s">
        <v>1074</v>
      </c>
      <c r="D61" s="175" t="s">
        <v>411</v>
      </c>
      <c r="E61" s="176">
        <v>4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547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1042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252</v>
      </c>
      <c r="D63" s="160"/>
      <c r="E63" s="161">
        <v>4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15</v>
      </c>
      <c r="B65" s="174" t="s">
        <v>1076</v>
      </c>
      <c r="C65" s="184" t="s">
        <v>1077</v>
      </c>
      <c r="D65" s="175" t="s">
        <v>476</v>
      </c>
      <c r="E65" s="176">
        <v>4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1E-3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344</v>
      </c>
      <c r="T65" s="179" t="s">
        <v>324</v>
      </c>
      <c r="U65" s="158">
        <v>0</v>
      </c>
      <c r="V65" s="158">
        <f>ROUND(E65*U65,2)</f>
        <v>0</v>
      </c>
      <c r="W65" s="158"/>
      <c r="X65" s="158" t="s">
        <v>387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547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1042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382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252</v>
      </c>
      <c r="D67" s="160"/>
      <c r="E67" s="161">
        <v>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16</v>
      </c>
      <c r="B69" s="174" t="s">
        <v>1079</v>
      </c>
      <c r="C69" s="184" t="s">
        <v>1080</v>
      </c>
      <c r="D69" s="175" t="s">
        <v>476</v>
      </c>
      <c r="E69" s="176">
        <v>8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1E-3</v>
      </c>
      <c r="O69" s="176">
        <f>ROUND(E69*N69,2)</f>
        <v>0.01</v>
      </c>
      <c r="P69" s="176">
        <v>0</v>
      </c>
      <c r="Q69" s="176">
        <f>ROUND(E69*P69,2)</f>
        <v>0</v>
      </c>
      <c r="R69" s="178"/>
      <c r="S69" s="178" t="s">
        <v>344</v>
      </c>
      <c r="T69" s="179" t="s">
        <v>324</v>
      </c>
      <c r="U69" s="158">
        <v>0</v>
      </c>
      <c r="V69" s="158">
        <f>ROUND(E69*U69,2)</f>
        <v>0</v>
      </c>
      <c r="W69" s="158"/>
      <c r="X69" s="158" t="s">
        <v>387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547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1048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382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275</v>
      </c>
      <c r="D71" s="160"/>
      <c r="E71" s="161">
        <v>8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382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5"/>
      <c r="D72" s="246"/>
      <c r="E72" s="246"/>
      <c r="F72" s="246"/>
      <c r="G72" s="246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17</v>
      </c>
      <c r="B73" s="174" t="s">
        <v>1082</v>
      </c>
      <c r="C73" s="184" t="s">
        <v>1083</v>
      </c>
      <c r="D73" s="175" t="s">
        <v>1037</v>
      </c>
      <c r="E73" s="176">
        <v>3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344</v>
      </c>
      <c r="T73" s="179" t="s">
        <v>324</v>
      </c>
      <c r="U73" s="158">
        <v>0</v>
      </c>
      <c r="V73" s="158">
        <f>ROUND(E73*U73,2)</f>
        <v>0</v>
      </c>
      <c r="W73" s="158"/>
      <c r="X73" s="158" t="s">
        <v>387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547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1084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382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143</v>
      </c>
      <c r="D75" s="160"/>
      <c r="E75" s="161">
        <v>3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382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3">
        <v>18</v>
      </c>
      <c r="B77" s="174" t="s">
        <v>1085</v>
      </c>
      <c r="C77" s="184" t="s">
        <v>1086</v>
      </c>
      <c r="D77" s="175" t="s">
        <v>411</v>
      </c>
      <c r="E77" s="176">
        <v>3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4.8999999999999998E-4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344</v>
      </c>
      <c r="T77" s="179" t="s">
        <v>324</v>
      </c>
      <c r="U77" s="158">
        <v>0</v>
      </c>
      <c r="V77" s="158">
        <f>ROUND(E77*U77,2)</f>
        <v>0</v>
      </c>
      <c r="W77" s="158"/>
      <c r="X77" s="158" t="s">
        <v>387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547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1084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382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143</v>
      </c>
      <c r="D79" s="160"/>
      <c r="E79" s="161">
        <v>3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382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5"/>
      <c r="D80" s="246"/>
      <c r="E80" s="246"/>
      <c r="F80" s="246"/>
      <c r="G80" s="24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329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19</v>
      </c>
      <c r="B81" s="174" t="s">
        <v>1087</v>
      </c>
      <c r="C81" s="184" t="s">
        <v>1088</v>
      </c>
      <c r="D81" s="175" t="s">
        <v>476</v>
      </c>
      <c r="E81" s="176">
        <v>50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344</v>
      </c>
      <c r="T81" s="179" t="s">
        <v>324</v>
      </c>
      <c r="U81" s="158">
        <v>0</v>
      </c>
      <c r="V81" s="158">
        <f>ROUND(E81*U81,2)</f>
        <v>0</v>
      </c>
      <c r="W81" s="158"/>
      <c r="X81" s="158" t="s">
        <v>387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547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2272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382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574</v>
      </c>
      <c r="D83" s="160"/>
      <c r="E83" s="161">
        <v>50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382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5"/>
      <c r="D84" s="246"/>
      <c r="E84" s="246"/>
      <c r="F84" s="246"/>
      <c r="G84" s="246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329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20</v>
      </c>
      <c r="B85" s="174" t="s">
        <v>1091</v>
      </c>
      <c r="C85" s="184" t="s">
        <v>1092</v>
      </c>
      <c r="D85" s="175" t="s">
        <v>476</v>
      </c>
      <c r="E85" s="176">
        <v>50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344</v>
      </c>
      <c r="T85" s="179" t="s">
        <v>324</v>
      </c>
      <c r="U85" s="158">
        <v>0</v>
      </c>
      <c r="V85" s="158">
        <f>ROUND(E85*U85,2)</f>
        <v>0</v>
      </c>
      <c r="W85" s="158"/>
      <c r="X85" s="158" t="s">
        <v>387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547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2272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382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574</v>
      </c>
      <c r="D87" s="160"/>
      <c r="E87" s="161">
        <v>50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5"/>
      <c r="D88" s="246"/>
      <c r="E88" s="246"/>
      <c r="F88" s="246"/>
      <c r="G88" s="246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329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21</v>
      </c>
      <c r="B89" s="174" t="s">
        <v>1093</v>
      </c>
      <c r="C89" s="184" t="s">
        <v>1094</v>
      </c>
      <c r="D89" s="175" t="s">
        <v>527</v>
      </c>
      <c r="E89" s="176">
        <v>0.3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344</v>
      </c>
      <c r="T89" s="179" t="s">
        <v>324</v>
      </c>
      <c r="U89" s="158">
        <v>0</v>
      </c>
      <c r="V89" s="158">
        <f>ROUND(E89*U89,2)</f>
        <v>0</v>
      </c>
      <c r="W89" s="158"/>
      <c r="X89" s="158" t="s">
        <v>387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547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329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3" t="s">
        <v>318</v>
      </c>
      <c r="B91" s="164" t="s">
        <v>179</v>
      </c>
      <c r="C91" s="183" t="s">
        <v>180</v>
      </c>
      <c r="D91" s="165"/>
      <c r="E91" s="166"/>
      <c r="F91" s="167"/>
      <c r="G91" s="167">
        <f>SUMIF(AG92:AG145,"&lt;&gt;NOR",G92:G145)</f>
        <v>0</v>
      </c>
      <c r="H91" s="167"/>
      <c r="I91" s="167">
        <f>SUM(I92:I145)</f>
        <v>0</v>
      </c>
      <c r="J91" s="167"/>
      <c r="K91" s="167">
        <f>SUM(K92:K145)</f>
        <v>0</v>
      </c>
      <c r="L91" s="167"/>
      <c r="M91" s="167">
        <f>SUM(M92:M145)</f>
        <v>0</v>
      </c>
      <c r="N91" s="166"/>
      <c r="O91" s="166">
        <f>SUM(O92:O145)</f>
        <v>0.21</v>
      </c>
      <c r="P91" s="166"/>
      <c r="Q91" s="166">
        <f>SUM(Q92:Q145)</f>
        <v>0</v>
      </c>
      <c r="R91" s="167"/>
      <c r="S91" s="167"/>
      <c r="T91" s="168"/>
      <c r="U91" s="162"/>
      <c r="V91" s="162">
        <f>SUM(V92:V145)</f>
        <v>0</v>
      </c>
      <c r="W91" s="162"/>
      <c r="X91" s="162"/>
      <c r="AG91" t="s">
        <v>319</v>
      </c>
    </row>
    <row r="92" spans="1:60" ht="22.5" outlineLevel="1" x14ac:dyDescent="0.2">
      <c r="A92" s="173">
        <v>22</v>
      </c>
      <c r="B92" s="174" t="s">
        <v>1095</v>
      </c>
      <c r="C92" s="184" t="s">
        <v>1096</v>
      </c>
      <c r="D92" s="175" t="s">
        <v>376</v>
      </c>
      <c r="E92" s="176">
        <v>16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344</v>
      </c>
      <c r="T92" s="179" t="s">
        <v>324</v>
      </c>
      <c r="U92" s="158">
        <v>0</v>
      </c>
      <c r="V92" s="158">
        <f>ROUND(E92*U92,2)</f>
        <v>0</v>
      </c>
      <c r="W92" s="158"/>
      <c r="X92" s="158" t="s">
        <v>387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547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5" t="s">
        <v>1914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382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226</v>
      </c>
      <c r="D94" s="160"/>
      <c r="E94" s="161">
        <v>16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382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5"/>
      <c r="D95" s="246"/>
      <c r="E95" s="246"/>
      <c r="F95" s="246"/>
      <c r="G95" s="24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23</v>
      </c>
      <c r="B96" s="174" t="s">
        <v>1102</v>
      </c>
      <c r="C96" s="184" t="s">
        <v>1103</v>
      </c>
      <c r="D96" s="175" t="s">
        <v>411</v>
      </c>
      <c r="E96" s="176">
        <v>20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1.0000000000000001E-5</v>
      </c>
      <c r="O96" s="176">
        <f>ROUND(E96*N96,2)</f>
        <v>0</v>
      </c>
      <c r="P96" s="176">
        <v>0</v>
      </c>
      <c r="Q96" s="176">
        <f>ROUND(E96*P96,2)</f>
        <v>0</v>
      </c>
      <c r="R96" s="178"/>
      <c r="S96" s="178" t="s">
        <v>344</v>
      </c>
      <c r="T96" s="179" t="s">
        <v>324</v>
      </c>
      <c r="U96" s="158">
        <v>0</v>
      </c>
      <c r="V96" s="158">
        <f>ROUND(E96*U96,2)</f>
        <v>0</v>
      </c>
      <c r="W96" s="158"/>
      <c r="X96" s="158" t="s">
        <v>387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547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5" t="s">
        <v>1045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382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234</v>
      </c>
      <c r="D98" s="160"/>
      <c r="E98" s="161">
        <v>20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382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5"/>
      <c r="D99" s="246"/>
      <c r="E99" s="246"/>
      <c r="F99" s="246"/>
      <c r="G99" s="246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329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3">
        <v>24</v>
      </c>
      <c r="B100" s="174" t="s">
        <v>1109</v>
      </c>
      <c r="C100" s="184" t="s">
        <v>1110</v>
      </c>
      <c r="D100" s="175" t="s">
        <v>476</v>
      </c>
      <c r="E100" s="176">
        <v>34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7.2999999999999996E-4</v>
      </c>
      <c r="O100" s="176">
        <f>ROUND(E100*N100,2)</f>
        <v>0.02</v>
      </c>
      <c r="P100" s="176">
        <v>0</v>
      </c>
      <c r="Q100" s="176">
        <f>ROUND(E100*P100,2)</f>
        <v>0</v>
      </c>
      <c r="R100" s="178"/>
      <c r="S100" s="178" t="s">
        <v>344</v>
      </c>
      <c r="T100" s="179" t="s">
        <v>324</v>
      </c>
      <c r="U100" s="158">
        <v>0</v>
      </c>
      <c r="V100" s="158">
        <f>ROUND(E100*U100,2)</f>
        <v>0</v>
      </c>
      <c r="W100" s="158"/>
      <c r="X100" s="158" t="s">
        <v>387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547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2273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382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1515</v>
      </c>
      <c r="D102" s="160"/>
      <c r="E102" s="161">
        <v>34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5"/>
      <c r="D103" s="246"/>
      <c r="E103" s="246"/>
      <c r="F103" s="246"/>
      <c r="G103" s="24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329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3">
        <v>25</v>
      </c>
      <c r="B104" s="174" t="s">
        <v>1113</v>
      </c>
      <c r="C104" s="184" t="s">
        <v>1114</v>
      </c>
      <c r="D104" s="175" t="s">
        <v>476</v>
      </c>
      <c r="E104" s="176">
        <v>28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9.5E-4</v>
      </c>
      <c r="O104" s="176">
        <f>ROUND(E104*N104,2)</f>
        <v>0.03</v>
      </c>
      <c r="P104" s="176">
        <v>0</v>
      </c>
      <c r="Q104" s="176">
        <f>ROUND(E104*P104,2)</f>
        <v>0</v>
      </c>
      <c r="R104" s="178"/>
      <c r="S104" s="178" t="s">
        <v>344</v>
      </c>
      <c r="T104" s="179" t="s">
        <v>324</v>
      </c>
      <c r="U104" s="158">
        <v>0</v>
      </c>
      <c r="V104" s="158">
        <f>ROUND(E104*U104,2)</f>
        <v>0</v>
      </c>
      <c r="W104" s="158"/>
      <c r="X104" s="158" t="s">
        <v>387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547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1918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382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1505</v>
      </c>
      <c r="D106" s="160"/>
      <c r="E106" s="161">
        <v>28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5"/>
      <c r="D107" s="246"/>
      <c r="E107" s="246"/>
      <c r="F107" s="246"/>
      <c r="G107" s="246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329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26</v>
      </c>
      <c r="B108" s="174" t="s">
        <v>1116</v>
      </c>
      <c r="C108" s="184" t="s">
        <v>1117</v>
      </c>
      <c r="D108" s="175" t="s">
        <v>476</v>
      </c>
      <c r="E108" s="176">
        <v>12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1.16E-3</v>
      </c>
      <c r="O108" s="176">
        <f>ROUND(E108*N108,2)</f>
        <v>0.01</v>
      </c>
      <c r="P108" s="176">
        <v>0</v>
      </c>
      <c r="Q108" s="176">
        <f>ROUND(E108*P108,2)</f>
        <v>0</v>
      </c>
      <c r="R108" s="178"/>
      <c r="S108" s="178" t="s">
        <v>344</v>
      </c>
      <c r="T108" s="179" t="s">
        <v>324</v>
      </c>
      <c r="U108" s="158">
        <v>0</v>
      </c>
      <c r="V108" s="158">
        <f>ROUND(E108*U108,2)</f>
        <v>0</v>
      </c>
      <c r="W108" s="158"/>
      <c r="X108" s="158" t="s">
        <v>387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547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5" t="s">
        <v>1078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382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224</v>
      </c>
      <c r="D110" s="160"/>
      <c r="E110" s="161">
        <v>12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5"/>
      <c r="D111" s="246"/>
      <c r="E111" s="246"/>
      <c r="F111" s="246"/>
      <c r="G111" s="246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329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3">
        <v>27</v>
      </c>
      <c r="B112" s="174" t="s">
        <v>1118</v>
      </c>
      <c r="C112" s="184" t="s">
        <v>1119</v>
      </c>
      <c r="D112" s="175" t="s">
        <v>476</v>
      </c>
      <c r="E112" s="176">
        <v>16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1.66E-3</v>
      </c>
      <c r="O112" s="176">
        <f>ROUND(E112*N112,2)</f>
        <v>0.03</v>
      </c>
      <c r="P112" s="176">
        <v>0</v>
      </c>
      <c r="Q112" s="176">
        <f>ROUND(E112*P112,2)</f>
        <v>0</v>
      </c>
      <c r="R112" s="178"/>
      <c r="S112" s="178" t="s">
        <v>344</v>
      </c>
      <c r="T112" s="179" t="s">
        <v>324</v>
      </c>
      <c r="U112" s="158">
        <v>0</v>
      </c>
      <c r="V112" s="158">
        <f>ROUND(E112*U112,2)</f>
        <v>0</v>
      </c>
      <c r="W112" s="158"/>
      <c r="X112" s="158" t="s">
        <v>387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547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1126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382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5" t="s">
        <v>226</v>
      </c>
      <c r="D114" s="160"/>
      <c r="E114" s="161">
        <v>16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382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5"/>
      <c r="D115" s="246"/>
      <c r="E115" s="246"/>
      <c r="F115" s="246"/>
      <c r="G115" s="246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329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28</v>
      </c>
      <c r="B116" s="174" t="s">
        <v>1130</v>
      </c>
      <c r="C116" s="184" t="s">
        <v>1131</v>
      </c>
      <c r="D116" s="175" t="s">
        <v>411</v>
      </c>
      <c r="E116" s="176">
        <v>18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8"/>
      <c r="S116" s="178" t="s">
        <v>344</v>
      </c>
      <c r="T116" s="179" t="s">
        <v>324</v>
      </c>
      <c r="U116" s="158">
        <v>0</v>
      </c>
      <c r="V116" s="158">
        <f>ROUND(E116*U116,2)</f>
        <v>0</v>
      </c>
      <c r="W116" s="158"/>
      <c r="X116" s="158" t="s">
        <v>387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547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1916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382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227</v>
      </c>
      <c r="D118" s="160"/>
      <c r="E118" s="161">
        <v>18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382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5"/>
      <c r="D119" s="246"/>
      <c r="E119" s="246"/>
      <c r="F119" s="246"/>
      <c r="G119" s="246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329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3">
        <v>29</v>
      </c>
      <c r="B120" s="174" t="s">
        <v>1136</v>
      </c>
      <c r="C120" s="184" t="s">
        <v>1137</v>
      </c>
      <c r="D120" s="175" t="s">
        <v>476</v>
      </c>
      <c r="E120" s="176">
        <v>34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1.1000000000000001E-3</v>
      </c>
      <c r="O120" s="176">
        <f>ROUND(E120*N120,2)</f>
        <v>0.04</v>
      </c>
      <c r="P120" s="176">
        <v>0</v>
      </c>
      <c r="Q120" s="176">
        <f>ROUND(E120*P120,2)</f>
        <v>0</v>
      </c>
      <c r="R120" s="178"/>
      <c r="S120" s="178" t="s">
        <v>344</v>
      </c>
      <c r="T120" s="179" t="s">
        <v>324</v>
      </c>
      <c r="U120" s="158">
        <v>0</v>
      </c>
      <c r="V120" s="158">
        <f>ROUND(E120*U120,2)</f>
        <v>0</v>
      </c>
      <c r="W120" s="158"/>
      <c r="X120" s="158" t="s">
        <v>387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547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2273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382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1515</v>
      </c>
      <c r="D122" s="160"/>
      <c r="E122" s="161">
        <v>34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5"/>
      <c r="D123" s="246"/>
      <c r="E123" s="246"/>
      <c r="F123" s="246"/>
      <c r="G123" s="246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329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3">
        <v>30</v>
      </c>
      <c r="B124" s="174" t="s">
        <v>1138</v>
      </c>
      <c r="C124" s="184" t="s">
        <v>1139</v>
      </c>
      <c r="D124" s="175" t="s">
        <v>476</v>
      </c>
      <c r="E124" s="176">
        <v>28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1.2999999999999999E-3</v>
      </c>
      <c r="O124" s="176">
        <f>ROUND(E124*N124,2)</f>
        <v>0.04</v>
      </c>
      <c r="P124" s="176">
        <v>0</v>
      </c>
      <c r="Q124" s="176">
        <f>ROUND(E124*P124,2)</f>
        <v>0</v>
      </c>
      <c r="R124" s="178"/>
      <c r="S124" s="178" t="s">
        <v>344</v>
      </c>
      <c r="T124" s="179" t="s">
        <v>324</v>
      </c>
      <c r="U124" s="158">
        <v>0</v>
      </c>
      <c r="V124" s="158">
        <f>ROUND(E124*U124,2)</f>
        <v>0</v>
      </c>
      <c r="W124" s="158"/>
      <c r="X124" s="158" t="s">
        <v>387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547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1918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382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1505</v>
      </c>
      <c r="D126" s="160"/>
      <c r="E126" s="161">
        <v>28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5"/>
      <c r="D127" s="246"/>
      <c r="E127" s="246"/>
      <c r="F127" s="246"/>
      <c r="G127" s="246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329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3">
        <v>31</v>
      </c>
      <c r="B128" s="174" t="s">
        <v>1140</v>
      </c>
      <c r="C128" s="184" t="s">
        <v>1141</v>
      </c>
      <c r="D128" s="175" t="s">
        <v>476</v>
      </c>
      <c r="E128" s="176">
        <v>12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1.2999999999999999E-3</v>
      </c>
      <c r="O128" s="176">
        <f>ROUND(E128*N128,2)</f>
        <v>0.02</v>
      </c>
      <c r="P128" s="176">
        <v>0</v>
      </c>
      <c r="Q128" s="176">
        <f>ROUND(E128*P128,2)</f>
        <v>0</v>
      </c>
      <c r="R128" s="178"/>
      <c r="S128" s="178" t="s">
        <v>344</v>
      </c>
      <c r="T128" s="179" t="s">
        <v>324</v>
      </c>
      <c r="U128" s="158">
        <v>0</v>
      </c>
      <c r="V128" s="158">
        <f>ROUND(E128*U128,2)</f>
        <v>0</v>
      </c>
      <c r="W128" s="158"/>
      <c r="X128" s="158" t="s">
        <v>387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547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5" t="s">
        <v>1078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382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224</v>
      </c>
      <c r="D130" s="160"/>
      <c r="E130" s="161">
        <v>12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382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5"/>
      <c r="D131" s="246"/>
      <c r="E131" s="246"/>
      <c r="F131" s="246"/>
      <c r="G131" s="246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329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3">
        <v>32</v>
      </c>
      <c r="B132" s="174" t="s">
        <v>1142</v>
      </c>
      <c r="C132" s="184" t="s">
        <v>1143</v>
      </c>
      <c r="D132" s="175" t="s">
        <v>476</v>
      </c>
      <c r="E132" s="176">
        <v>16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1.4E-3</v>
      </c>
      <c r="O132" s="176">
        <f>ROUND(E132*N132,2)</f>
        <v>0.02</v>
      </c>
      <c r="P132" s="176">
        <v>0</v>
      </c>
      <c r="Q132" s="176">
        <f>ROUND(E132*P132,2)</f>
        <v>0</v>
      </c>
      <c r="R132" s="178"/>
      <c r="S132" s="178" t="s">
        <v>344</v>
      </c>
      <c r="T132" s="179" t="s">
        <v>324</v>
      </c>
      <c r="U132" s="158">
        <v>0</v>
      </c>
      <c r="V132" s="158">
        <f>ROUND(E132*U132,2)</f>
        <v>0</v>
      </c>
      <c r="W132" s="158"/>
      <c r="X132" s="158" t="s">
        <v>387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547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5" t="s">
        <v>1126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382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226</v>
      </c>
      <c r="D134" s="160"/>
      <c r="E134" s="161">
        <v>16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382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5"/>
      <c r="D135" s="246"/>
      <c r="E135" s="246"/>
      <c r="F135" s="246"/>
      <c r="G135" s="246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329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3">
        <v>33</v>
      </c>
      <c r="B136" s="174" t="s">
        <v>1184</v>
      </c>
      <c r="C136" s="184" t="s">
        <v>1185</v>
      </c>
      <c r="D136" s="175" t="s">
        <v>476</v>
      </c>
      <c r="E136" s="176">
        <v>90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6">
        <v>0</v>
      </c>
      <c r="O136" s="176">
        <f>ROUND(E136*N136,2)</f>
        <v>0</v>
      </c>
      <c r="P136" s="176">
        <v>0</v>
      </c>
      <c r="Q136" s="176">
        <f>ROUND(E136*P136,2)</f>
        <v>0</v>
      </c>
      <c r="R136" s="178"/>
      <c r="S136" s="178" t="s">
        <v>344</v>
      </c>
      <c r="T136" s="179" t="s">
        <v>324</v>
      </c>
      <c r="U136" s="158">
        <v>0</v>
      </c>
      <c r="V136" s="158">
        <f>ROUND(E136*U136,2)</f>
        <v>0</v>
      </c>
      <c r="W136" s="158"/>
      <c r="X136" s="158" t="s">
        <v>387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547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2274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5" t="s">
        <v>1459</v>
      </c>
      <c r="D138" s="160"/>
      <c r="E138" s="161">
        <v>90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382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5"/>
      <c r="D139" s="246"/>
      <c r="E139" s="246"/>
      <c r="F139" s="246"/>
      <c r="G139" s="246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329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34</v>
      </c>
      <c r="B140" s="174" t="s">
        <v>1188</v>
      </c>
      <c r="C140" s="184" t="s">
        <v>1189</v>
      </c>
      <c r="D140" s="175" t="s">
        <v>476</v>
      </c>
      <c r="E140" s="176">
        <v>90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1.0000000000000001E-5</v>
      </c>
      <c r="O140" s="176">
        <f>ROUND(E140*N140,2)</f>
        <v>0</v>
      </c>
      <c r="P140" s="176">
        <v>0</v>
      </c>
      <c r="Q140" s="176">
        <f>ROUND(E140*P140,2)</f>
        <v>0</v>
      </c>
      <c r="R140" s="178"/>
      <c r="S140" s="178" t="s">
        <v>344</v>
      </c>
      <c r="T140" s="179" t="s">
        <v>324</v>
      </c>
      <c r="U140" s="158">
        <v>0</v>
      </c>
      <c r="V140" s="158">
        <f>ROUND(E140*U140,2)</f>
        <v>0</v>
      </c>
      <c r="W140" s="158"/>
      <c r="X140" s="158" t="s">
        <v>387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547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2274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1459</v>
      </c>
      <c r="D142" s="160"/>
      <c r="E142" s="161">
        <v>90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382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5"/>
      <c r="D143" s="246"/>
      <c r="E143" s="246"/>
      <c r="F143" s="246"/>
      <c r="G143" s="246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329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35</v>
      </c>
      <c r="B144" s="174" t="s">
        <v>1190</v>
      </c>
      <c r="C144" s="184" t="s">
        <v>1191</v>
      </c>
      <c r="D144" s="175" t="s">
        <v>527</v>
      </c>
      <c r="E144" s="176">
        <v>0.3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344</v>
      </c>
      <c r="T144" s="179" t="s">
        <v>324</v>
      </c>
      <c r="U144" s="158">
        <v>0</v>
      </c>
      <c r="V144" s="158">
        <f>ROUND(E144*U144,2)</f>
        <v>0</v>
      </c>
      <c r="W144" s="158"/>
      <c r="X144" s="158" t="s">
        <v>387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547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9"/>
      <c r="D145" s="250"/>
      <c r="E145" s="250"/>
      <c r="F145" s="250"/>
      <c r="G145" s="250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329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3" t="s">
        <v>318</v>
      </c>
      <c r="B146" s="164" t="s">
        <v>181</v>
      </c>
      <c r="C146" s="183" t="s">
        <v>182</v>
      </c>
      <c r="D146" s="165"/>
      <c r="E146" s="166"/>
      <c r="F146" s="167"/>
      <c r="G146" s="167">
        <f>SUMIF(AG147:AG196,"&lt;&gt;NOR",G147:G196)</f>
        <v>0</v>
      </c>
      <c r="H146" s="167"/>
      <c r="I146" s="167">
        <f>SUM(I147:I196)</f>
        <v>0</v>
      </c>
      <c r="J146" s="167"/>
      <c r="K146" s="167">
        <f>SUM(K147:K196)</f>
        <v>0</v>
      </c>
      <c r="L146" s="167"/>
      <c r="M146" s="167">
        <f>SUM(M147:M196)</f>
        <v>0</v>
      </c>
      <c r="N146" s="166"/>
      <c r="O146" s="166">
        <f>SUM(O147:O196)</f>
        <v>0.19</v>
      </c>
      <c r="P146" s="166"/>
      <c r="Q146" s="166">
        <f>SUM(Q147:Q196)</f>
        <v>0</v>
      </c>
      <c r="R146" s="167"/>
      <c r="S146" s="167"/>
      <c r="T146" s="168"/>
      <c r="U146" s="162"/>
      <c r="V146" s="162">
        <f>SUM(V147:V196)</f>
        <v>0</v>
      </c>
      <c r="W146" s="162"/>
      <c r="X146" s="162"/>
      <c r="AG146" t="s">
        <v>319</v>
      </c>
    </row>
    <row r="147" spans="1:60" ht="22.5" outlineLevel="1" x14ac:dyDescent="0.2">
      <c r="A147" s="173">
        <v>36</v>
      </c>
      <c r="B147" s="174" t="s">
        <v>1192</v>
      </c>
      <c r="C147" s="184" t="s">
        <v>1193</v>
      </c>
      <c r="D147" s="175" t="s">
        <v>376</v>
      </c>
      <c r="E147" s="176">
        <v>16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1E-3</v>
      </c>
      <c r="O147" s="176">
        <f>ROUND(E147*N147,2)</f>
        <v>0.02</v>
      </c>
      <c r="P147" s="176">
        <v>0</v>
      </c>
      <c r="Q147" s="176">
        <f>ROUND(E147*P147,2)</f>
        <v>0</v>
      </c>
      <c r="R147" s="178"/>
      <c r="S147" s="178" t="s">
        <v>344</v>
      </c>
      <c r="T147" s="179" t="s">
        <v>324</v>
      </c>
      <c r="U147" s="158">
        <v>0</v>
      </c>
      <c r="V147" s="158">
        <f>ROUND(E147*U147,2)</f>
        <v>0</v>
      </c>
      <c r="W147" s="158"/>
      <c r="X147" s="158" t="s">
        <v>387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547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5" t="s">
        <v>1914</v>
      </c>
      <c r="D148" s="160"/>
      <c r="E148" s="161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382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5" t="s">
        <v>226</v>
      </c>
      <c r="D149" s="160"/>
      <c r="E149" s="161">
        <v>16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382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5"/>
      <c r="D150" s="246"/>
      <c r="E150" s="246"/>
      <c r="F150" s="246"/>
      <c r="G150" s="246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329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3">
        <v>37</v>
      </c>
      <c r="B151" s="174" t="s">
        <v>2275</v>
      </c>
      <c r="C151" s="184" t="s">
        <v>2276</v>
      </c>
      <c r="D151" s="175" t="s">
        <v>1037</v>
      </c>
      <c r="E151" s="176">
        <v>1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8"/>
      <c r="S151" s="178" t="s">
        <v>344</v>
      </c>
      <c r="T151" s="179" t="s">
        <v>324</v>
      </c>
      <c r="U151" s="158">
        <v>0</v>
      </c>
      <c r="V151" s="158">
        <f>ROUND(E151*U151,2)</f>
        <v>0</v>
      </c>
      <c r="W151" s="158"/>
      <c r="X151" s="158" t="s">
        <v>387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547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1101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382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219</v>
      </c>
      <c r="D153" s="160"/>
      <c r="E153" s="161">
        <v>1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382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5"/>
      <c r="D154" s="246"/>
      <c r="E154" s="246"/>
      <c r="F154" s="246"/>
      <c r="G154" s="246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329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3">
        <v>38</v>
      </c>
      <c r="B155" s="174" t="s">
        <v>1194</v>
      </c>
      <c r="C155" s="184" t="s">
        <v>1195</v>
      </c>
      <c r="D155" s="175" t="s">
        <v>1037</v>
      </c>
      <c r="E155" s="176">
        <v>2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1.1999999999999999E-3</v>
      </c>
      <c r="O155" s="176">
        <f>ROUND(E155*N155,2)</f>
        <v>0</v>
      </c>
      <c r="P155" s="176">
        <v>0</v>
      </c>
      <c r="Q155" s="176">
        <f>ROUND(E155*P155,2)</f>
        <v>0</v>
      </c>
      <c r="R155" s="178"/>
      <c r="S155" s="178" t="s">
        <v>344</v>
      </c>
      <c r="T155" s="179" t="s">
        <v>324</v>
      </c>
      <c r="U155" s="158">
        <v>0</v>
      </c>
      <c r="V155" s="158">
        <f>ROUND(E155*U155,2)</f>
        <v>0</v>
      </c>
      <c r="W155" s="158"/>
      <c r="X155" s="158" t="s">
        <v>817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1038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1039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382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232</v>
      </c>
      <c r="D157" s="160"/>
      <c r="E157" s="161">
        <v>2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5"/>
      <c r="D158" s="246"/>
      <c r="E158" s="246"/>
      <c r="F158" s="246"/>
      <c r="G158" s="246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329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3">
        <v>39</v>
      </c>
      <c r="B159" s="174" t="s">
        <v>1196</v>
      </c>
      <c r="C159" s="184" t="s">
        <v>1197</v>
      </c>
      <c r="D159" s="175" t="s">
        <v>411</v>
      </c>
      <c r="E159" s="176">
        <v>2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2.1199999999999999E-3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344</v>
      </c>
      <c r="T159" s="179" t="s">
        <v>324</v>
      </c>
      <c r="U159" s="158">
        <v>0</v>
      </c>
      <c r="V159" s="158">
        <f>ROUND(E159*U159,2)</f>
        <v>0</v>
      </c>
      <c r="W159" s="158"/>
      <c r="X159" s="158" t="s">
        <v>387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547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5" t="s">
        <v>1039</v>
      </c>
      <c r="D160" s="160"/>
      <c r="E160" s="161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382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232</v>
      </c>
      <c r="D161" s="160"/>
      <c r="E161" s="161">
        <v>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382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45"/>
      <c r="D162" s="246"/>
      <c r="E162" s="246"/>
      <c r="F162" s="246"/>
      <c r="G162" s="246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329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73">
        <v>40</v>
      </c>
      <c r="B163" s="174" t="s">
        <v>1198</v>
      </c>
      <c r="C163" s="184" t="s">
        <v>1199</v>
      </c>
      <c r="D163" s="175" t="s">
        <v>1037</v>
      </c>
      <c r="E163" s="176">
        <v>2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21</v>
      </c>
      <c r="M163" s="178">
        <f>G163*(1+L163/100)</f>
        <v>0</v>
      </c>
      <c r="N163" s="176">
        <v>5.0000000000000001E-3</v>
      </c>
      <c r="O163" s="176">
        <f>ROUND(E163*N163,2)</f>
        <v>0.01</v>
      </c>
      <c r="P163" s="176">
        <v>0</v>
      </c>
      <c r="Q163" s="176">
        <f>ROUND(E163*P163,2)</f>
        <v>0</v>
      </c>
      <c r="R163" s="178"/>
      <c r="S163" s="178" t="s">
        <v>344</v>
      </c>
      <c r="T163" s="179" t="s">
        <v>324</v>
      </c>
      <c r="U163" s="158">
        <v>0</v>
      </c>
      <c r="V163" s="158">
        <f>ROUND(E163*U163,2)</f>
        <v>0</v>
      </c>
      <c r="W163" s="158"/>
      <c r="X163" s="158" t="s">
        <v>387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547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5" t="s">
        <v>1039</v>
      </c>
      <c r="D164" s="160"/>
      <c r="E164" s="161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382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5" t="s">
        <v>232</v>
      </c>
      <c r="D165" s="160"/>
      <c r="E165" s="161">
        <v>2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382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5"/>
      <c r="D166" s="246"/>
      <c r="E166" s="246"/>
      <c r="F166" s="246"/>
      <c r="G166" s="246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329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3">
        <v>41</v>
      </c>
      <c r="B167" s="174" t="s">
        <v>1200</v>
      </c>
      <c r="C167" s="184" t="s">
        <v>1201</v>
      </c>
      <c r="D167" s="175" t="s">
        <v>411</v>
      </c>
      <c r="E167" s="176">
        <v>1</v>
      </c>
      <c r="F167" s="177"/>
      <c r="G167" s="178">
        <f>ROUND(E167*F167,2)</f>
        <v>0</v>
      </c>
      <c r="H167" s="177"/>
      <c r="I167" s="178">
        <f>ROUND(E167*H167,2)</f>
        <v>0</v>
      </c>
      <c r="J167" s="177"/>
      <c r="K167" s="178">
        <f>ROUND(E167*J167,2)</f>
        <v>0</v>
      </c>
      <c r="L167" s="178">
        <v>21</v>
      </c>
      <c r="M167" s="178">
        <f>G167*(1+L167/100)</f>
        <v>0</v>
      </c>
      <c r="N167" s="176">
        <v>1.72E-3</v>
      </c>
      <c r="O167" s="176">
        <f>ROUND(E167*N167,2)</f>
        <v>0</v>
      </c>
      <c r="P167" s="176">
        <v>0</v>
      </c>
      <c r="Q167" s="176">
        <f>ROUND(E167*P167,2)</f>
        <v>0</v>
      </c>
      <c r="R167" s="178"/>
      <c r="S167" s="178" t="s">
        <v>344</v>
      </c>
      <c r="T167" s="179" t="s">
        <v>324</v>
      </c>
      <c r="U167" s="158">
        <v>0</v>
      </c>
      <c r="V167" s="158">
        <f>ROUND(E167*U167,2)</f>
        <v>0</v>
      </c>
      <c r="W167" s="158"/>
      <c r="X167" s="158" t="s">
        <v>387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547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5" t="s">
        <v>1101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382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5" t="s">
        <v>219</v>
      </c>
      <c r="D169" s="160"/>
      <c r="E169" s="161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382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45"/>
      <c r="D170" s="246"/>
      <c r="E170" s="246"/>
      <c r="F170" s="246"/>
      <c r="G170" s="246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329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73">
        <v>42</v>
      </c>
      <c r="B171" s="174" t="s">
        <v>1202</v>
      </c>
      <c r="C171" s="184" t="s">
        <v>1203</v>
      </c>
      <c r="D171" s="175" t="s">
        <v>411</v>
      </c>
      <c r="E171" s="176">
        <v>1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21</v>
      </c>
      <c r="M171" s="178">
        <f>G171*(1+L171/100)</f>
        <v>0</v>
      </c>
      <c r="N171" s="176">
        <v>2.2000000000000001E-4</v>
      </c>
      <c r="O171" s="176">
        <f>ROUND(E171*N171,2)</f>
        <v>0</v>
      </c>
      <c r="P171" s="176">
        <v>0</v>
      </c>
      <c r="Q171" s="176">
        <f>ROUND(E171*P171,2)</f>
        <v>0</v>
      </c>
      <c r="R171" s="178"/>
      <c r="S171" s="178" t="s">
        <v>344</v>
      </c>
      <c r="T171" s="179" t="s">
        <v>324</v>
      </c>
      <c r="U171" s="158">
        <v>0</v>
      </c>
      <c r="V171" s="158">
        <f>ROUND(E171*U171,2)</f>
        <v>0</v>
      </c>
      <c r="W171" s="158"/>
      <c r="X171" s="158" t="s">
        <v>387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547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1101</v>
      </c>
      <c r="D172" s="160"/>
      <c r="E172" s="161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382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219</v>
      </c>
      <c r="D173" s="160"/>
      <c r="E173" s="161">
        <v>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382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45"/>
      <c r="D174" s="246"/>
      <c r="E174" s="246"/>
      <c r="F174" s="246"/>
      <c r="G174" s="246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329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3">
        <v>43</v>
      </c>
      <c r="B175" s="174" t="s">
        <v>1206</v>
      </c>
      <c r="C175" s="184" t="s">
        <v>1207</v>
      </c>
      <c r="D175" s="175" t="s">
        <v>411</v>
      </c>
      <c r="E175" s="176">
        <v>2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8"/>
      <c r="S175" s="178" t="s">
        <v>344</v>
      </c>
      <c r="T175" s="179" t="s">
        <v>324</v>
      </c>
      <c r="U175" s="158">
        <v>0</v>
      </c>
      <c r="V175" s="158">
        <f>ROUND(E175*U175,2)</f>
        <v>0</v>
      </c>
      <c r="W175" s="158"/>
      <c r="X175" s="158" t="s">
        <v>387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547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1039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382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232</v>
      </c>
      <c r="D177" s="160"/>
      <c r="E177" s="161">
        <v>2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382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45"/>
      <c r="D178" s="246"/>
      <c r="E178" s="246"/>
      <c r="F178" s="246"/>
      <c r="G178" s="246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329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3">
        <v>44</v>
      </c>
      <c r="B179" s="174" t="s">
        <v>1210</v>
      </c>
      <c r="C179" s="184" t="s">
        <v>1211</v>
      </c>
      <c r="D179" s="175" t="s">
        <v>411</v>
      </c>
      <c r="E179" s="176">
        <v>2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6">
        <v>1.0200000000000001E-3</v>
      </c>
      <c r="O179" s="176">
        <f>ROUND(E179*N179,2)</f>
        <v>0</v>
      </c>
      <c r="P179" s="176">
        <v>0</v>
      </c>
      <c r="Q179" s="176">
        <f>ROUND(E179*P179,2)</f>
        <v>0</v>
      </c>
      <c r="R179" s="178"/>
      <c r="S179" s="178" t="s">
        <v>344</v>
      </c>
      <c r="T179" s="179" t="s">
        <v>324</v>
      </c>
      <c r="U179" s="158">
        <v>0</v>
      </c>
      <c r="V179" s="158">
        <f>ROUND(E179*U179,2)</f>
        <v>0</v>
      </c>
      <c r="W179" s="158"/>
      <c r="X179" s="158" t="s">
        <v>387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547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5" t="s">
        <v>1039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382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232</v>
      </c>
      <c r="D181" s="160"/>
      <c r="E181" s="161">
        <v>2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382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45"/>
      <c r="D182" s="246"/>
      <c r="E182" s="246"/>
      <c r="F182" s="246"/>
      <c r="G182" s="246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329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45</v>
      </c>
      <c r="B183" s="174" t="s">
        <v>1214</v>
      </c>
      <c r="C183" s="184" t="s">
        <v>1215</v>
      </c>
      <c r="D183" s="175" t="s">
        <v>1216</v>
      </c>
      <c r="E183" s="176">
        <v>2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6">
        <v>1.421E-2</v>
      </c>
      <c r="O183" s="176">
        <f>ROUND(E183*N183,2)</f>
        <v>0.03</v>
      </c>
      <c r="P183" s="176">
        <v>0</v>
      </c>
      <c r="Q183" s="176">
        <f>ROUND(E183*P183,2)</f>
        <v>0</v>
      </c>
      <c r="R183" s="178"/>
      <c r="S183" s="178" t="s">
        <v>344</v>
      </c>
      <c r="T183" s="179" t="s">
        <v>324</v>
      </c>
      <c r="U183" s="158">
        <v>0</v>
      </c>
      <c r="V183" s="158">
        <f>ROUND(E183*U183,2)</f>
        <v>0</v>
      </c>
      <c r="W183" s="158"/>
      <c r="X183" s="158" t="s">
        <v>387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547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5" t="s">
        <v>1039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382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232</v>
      </c>
      <c r="D185" s="160"/>
      <c r="E185" s="161">
        <v>2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382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45"/>
      <c r="D186" s="246"/>
      <c r="E186" s="246"/>
      <c r="F186" s="246"/>
      <c r="G186" s="246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329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3">
        <v>46</v>
      </c>
      <c r="B187" s="174" t="s">
        <v>1219</v>
      </c>
      <c r="C187" s="184" t="s">
        <v>1220</v>
      </c>
      <c r="D187" s="175" t="s">
        <v>1037</v>
      </c>
      <c r="E187" s="176">
        <v>2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21</v>
      </c>
      <c r="M187" s="178">
        <f>G187*(1+L187/100)</f>
        <v>0</v>
      </c>
      <c r="N187" s="176">
        <v>4.4999999999999998E-2</v>
      </c>
      <c r="O187" s="176">
        <f>ROUND(E187*N187,2)</f>
        <v>0.09</v>
      </c>
      <c r="P187" s="176">
        <v>0</v>
      </c>
      <c r="Q187" s="176">
        <f>ROUND(E187*P187,2)</f>
        <v>0</v>
      </c>
      <c r="R187" s="178"/>
      <c r="S187" s="178" t="s">
        <v>344</v>
      </c>
      <c r="T187" s="179" t="s">
        <v>324</v>
      </c>
      <c r="U187" s="158">
        <v>0</v>
      </c>
      <c r="V187" s="158">
        <f>ROUND(E187*U187,2)</f>
        <v>0</v>
      </c>
      <c r="W187" s="158"/>
      <c r="X187" s="158" t="s">
        <v>817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1038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5" t="s">
        <v>1039</v>
      </c>
      <c r="D188" s="160"/>
      <c r="E188" s="161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382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5" t="s">
        <v>232</v>
      </c>
      <c r="D189" s="160"/>
      <c r="E189" s="161">
        <v>2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382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45"/>
      <c r="D190" s="246"/>
      <c r="E190" s="246"/>
      <c r="F190" s="246"/>
      <c r="G190" s="246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329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3">
        <v>47</v>
      </c>
      <c r="B191" s="174" t="s">
        <v>1221</v>
      </c>
      <c r="C191" s="184" t="s">
        <v>1222</v>
      </c>
      <c r="D191" s="175" t="s">
        <v>1216</v>
      </c>
      <c r="E191" s="176">
        <v>2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1.772E-2</v>
      </c>
      <c r="O191" s="176">
        <f>ROUND(E191*N191,2)</f>
        <v>0.04</v>
      </c>
      <c r="P191" s="176">
        <v>0</v>
      </c>
      <c r="Q191" s="176">
        <f>ROUND(E191*P191,2)</f>
        <v>0</v>
      </c>
      <c r="R191" s="178"/>
      <c r="S191" s="178" t="s">
        <v>344</v>
      </c>
      <c r="T191" s="179" t="s">
        <v>324</v>
      </c>
      <c r="U191" s="158">
        <v>0</v>
      </c>
      <c r="V191" s="158">
        <f>ROUND(E191*U191,2)</f>
        <v>0</v>
      </c>
      <c r="W191" s="158"/>
      <c r="X191" s="158" t="s">
        <v>387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547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1039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382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232</v>
      </c>
      <c r="D193" s="160"/>
      <c r="E193" s="161">
        <v>2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382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245"/>
      <c r="D194" s="246"/>
      <c r="E194" s="246"/>
      <c r="F194" s="246"/>
      <c r="G194" s="246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329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3">
        <v>48</v>
      </c>
      <c r="B195" s="174" t="s">
        <v>1229</v>
      </c>
      <c r="C195" s="184" t="s">
        <v>1230</v>
      </c>
      <c r="D195" s="175" t="s">
        <v>527</v>
      </c>
      <c r="E195" s="176">
        <v>0.2</v>
      </c>
      <c r="F195" s="177"/>
      <c r="G195" s="178">
        <f>ROUND(E195*F195,2)</f>
        <v>0</v>
      </c>
      <c r="H195" s="177"/>
      <c r="I195" s="178">
        <f>ROUND(E195*H195,2)</f>
        <v>0</v>
      </c>
      <c r="J195" s="177"/>
      <c r="K195" s="178">
        <f>ROUND(E195*J195,2)</f>
        <v>0</v>
      </c>
      <c r="L195" s="178">
        <v>21</v>
      </c>
      <c r="M195" s="178">
        <f>G195*(1+L195/100)</f>
        <v>0</v>
      </c>
      <c r="N195" s="176">
        <v>0</v>
      </c>
      <c r="O195" s="176">
        <f>ROUND(E195*N195,2)</f>
        <v>0</v>
      </c>
      <c r="P195" s="176">
        <v>0</v>
      </c>
      <c r="Q195" s="176">
        <f>ROUND(E195*P195,2)</f>
        <v>0</v>
      </c>
      <c r="R195" s="178"/>
      <c r="S195" s="178" t="s">
        <v>344</v>
      </c>
      <c r="T195" s="179" t="s">
        <v>324</v>
      </c>
      <c r="U195" s="158">
        <v>0</v>
      </c>
      <c r="V195" s="158">
        <f>ROUND(E195*U195,2)</f>
        <v>0</v>
      </c>
      <c r="W195" s="158"/>
      <c r="X195" s="158" t="s">
        <v>387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547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9"/>
      <c r="D196" s="250"/>
      <c r="E196" s="250"/>
      <c r="F196" s="250"/>
      <c r="G196" s="250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329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3" t="s">
        <v>318</v>
      </c>
      <c r="B197" s="164" t="s">
        <v>197</v>
      </c>
      <c r="C197" s="183" t="s">
        <v>198</v>
      </c>
      <c r="D197" s="165"/>
      <c r="E197" s="166"/>
      <c r="F197" s="167"/>
      <c r="G197" s="167">
        <f>SUMIF(AG198:AG202,"&lt;&gt;NOR",G198:G202)</f>
        <v>0</v>
      </c>
      <c r="H197" s="167"/>
      <c r="I197" s="167">
        <f>SUM(I198:I202)</f>
        <v>0</v>
      </c>
      <c r="J197" s="167"/>
      <c r="K197" s="167">
        <f>SUM(K198:K202)</f>
        <v>0</v>
      </c>
      <c r="L197" s="167"/>
      <c r="M197" s="167">
        <f>SUM(M198:M202)</f>
        <v>0</v>
      </c>
      <c r="N197" s="166"/>
      <c r="O197" s="166">
        <f>SUM(O198:O202)</f>
        <v>0.02</v>
      </c>
      <c r="P197" s="166"/>
      <c r="Q197" s="166">
        <f>SUM(Q198:Q202)</f>
        <v>0</v>
      </c>
      <c r="R197" s="167"/>
      <c r="S197" s="167"/>
      <c r="T197" s="168"/>
      <c r="U197" s="162"/>
      <c r="V197" s="162">
        <f>SUM(V198:V202)</f>
        <v>0</v>
      </c>
      <c r="W197" s="162"/>
      <c r="X197" s="162"/>
      <c r="AG197" t="s">
        <v>319</v>
      </c>
    </row>
    <row r="198" spans="1:60" outlineLevel="1" x14ac:dyDescent="0.2">
      <c r="A198" s="173">
        <v>49</v>
      </c>
      <c r="B198" s="174" t="s">
        <v>1231</v>
      </c>
      <c r="C198" s="184" t="s">
        <v>1232</v>
      </c>
      <c r="D198" s="175" t="s">
        <v>827</v>
      </c>
      <c r="E198" s="176">
        <v>255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6.0000000000000002E-5</v>
      </c>
      <c r="O198" s="176">
        <f>ROUND(E198*N198,2)</f>
        <v>0.02</v>
      </c>
      <c r="P198" s="176">
        <v>0</v>
      </c>
      <c r="Q198" s="176">
        <f>ROUND(E198*P198,2)</f>
        <v>0</v>
      </c>
      <c r="R198" s="178"/>
      <c r="S198" s="178" t="s">
        <v>344</v>
      </c>
      <c r="T198" s="179" t="s">
        <v>324</v>
      </c>
      <c r="U198" s="158">
        <v>0</v>
      </c>
      <c r="V198" s="158">
        <f>ROUND(E198*U198,2)</f>
        <v>0</v>
      </c>
      <c r="W198" s="158"/>
      <c r="X198" s="158" t="s">
        <v>387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547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2277</v>
      </c>
      <c r="D199" s="160"/>
      <c r="E199" s="161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382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5" t="s">
        <v>2278</v>
      </c>
      <c r="D200" s="160"/>
      <c r="E200" s="161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382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5" t="s">
        <v>2279</v>
      </c>
      <c r="D201" s="160"/>
      <c r="E201" s="161">
        <v>255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382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45"/>
      <c r="D202" s="246"/>
      <c r="E202" s="246"/>
      <c r="F202" s="246"/>
      <c r="G202" s="246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329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x14ac:dyDescent="0.2">
      <c r="A203" s="163" t="s">
        <v>318</v>
      </c>
      <c r="B203" s="164" t="s">
        <v>151</v>
      </c>
      <c r="C203" s="183" t="s">
        <v>152</v>
      </c>
      <c r="D203" s="165"/>
      <c r="E203" s="166"/>
      <c r="F203" s="167"/>
      <c r="G203" s="167">
        <f>SUMIF(AG204:AG215,"&lt;&gt;NOR",G204:G215)</f>
        <v>0</v>
      </c>
      <c r="H203" s="167"/>
      <c r="I203" s="167">
        <f>SUM(I204:I215)</f>
        <v>0</v>
      </c>
      <c r="J203" s="167"/>
      <c r="K203" s="167">
        <f>SUM(K204:K215)</f>
        <v>0</v>
      </c>
      <c r="L203" s="167"/>
      <c r="M203" s="167">
        <f>SUM(M204:M215)</f>
        <v>0</v>
      </c>
      <c r="N203" s="166"/>
      <c r="O203" s="166">
        <f>SUM(O204:O215)</f>
        <v>0</v>
      </c>
      <c r="P203" s="166"/>
      <c r="Q203" s="166">
        <f>SUM(Q204:Q215)</f>
        <v>0</v>
      </c>
      <c r="R203" s="167"/>
      <c r="S203" s="167"/>
      <c r="T203" s="168"/>
      <c r="U203" s="162"/>
      <c r="V203" s="162">
        <f>SUM(V204:V215)</f>
        <v>0</v>
      </c>
      <c r="W203" s="162"/>
      <c r="X203" s="162"/>
      <c r="AG203" t="s">
        <v>319</v>
      </c>
    </row>
    <row r="204" spans="1:60" outlineLevel="1" x14ac:dyDescent="0.2">
      <c r="A204" s="173">
        <v>50</v>
      </c>
      <c r="B204" s="174" t="s">
        <v>1236</v>
      </c>
      <c r="C204" s="184" t="s">
        <v>1237</v>
      </c>
      <c r="D204" s="175" t="s">
        <v>1238</v>
      </c>
      <c r="E204" s="176">
        <v>2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8"/>
      <c r="S204" s="178" t="s">
        <v>344</v>
      </c>
      <c r="T204" s="179" t="s">
        <v>324</v>
      </c>
      <c r="U204" s="158">
        <v>0</v>
      </c>
      <c r="V204" s="158">
        <f>ROUND(E204*U204,2)</f>
        <v>0</v>
      </c>
      <c r="W204" s="158"/>
      <c r="X204" s="158" t="s">
        <v>387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501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5" t="s">
        <v>1039</v>
      </c>
      <c r="D205" s="160"/>
      <c r="E205" s="161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382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232</v>
      </c>
      <c r="D206" s="160"/>
      <c r="E206" s="161">
        <v>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382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45"/>
      <c r="D207" s="246"/>
      <c r="E207" s="246"/>
      <c r="F207" s="246"/>
      <c r="G207" s="246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329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3">
        <v>51</v>
      </c>
      <c r="B208" s="174" t="s">
        <v>1239</v>
      </c>
      <c r="C208" s="184" t="s">
        <v>1240</v>
      </c>
      <c r="D208" s="175" t="s">
        <v>1241</v>
      </c>
      <c r="E208" s="176">
        <v>20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21</v>
      </c>
      <c r="M208" s="178">
        <f>G208*(1+L208/100)</f>
        <v>0</v>
      </c>
      <c r="N208" s="176">
        <v>0</v>
      </c>
      <c r="O208" s="176">
        <f>ROUND(E208*N208,2)</f>
        <v>0</v>
      </c>
      <c r="P208" s="176">
        <v>0</v>
      </c>
      <c r="Q208" s="176">
        <f>ROUND(E208*P208,2)</f>
        <v>0</v>
      </c>
      <c r="R208" s="178"/>
      <c r="S208" s="178" t="s">
        <v>344</v>
      </c>
      <c r="T208" s="179" t="s">
        <v>324</v>
      </c>
      <c r="U208" s="158">
        <v>0</v>
      </c>
      <c r="V208" s="158">
        <f>ROUND(E208*U208,2)</f>
        <v>0</v>
      </c>
      <c r="W208" s="158"/>
      <c r="X208" s="158" t="s">
        <v>387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501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5" t="s">
        <v>1923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382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234</v>
      </c>
      <c r="D210" s="160"/>
      <c r="E210" s="161">
        <v>20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382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45"/>
      <c r="D211" s="246"/>
      <c r="E211" s="246"/>
      <c r="F211" s="246"/>
      <c r="G211" s="246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329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3">
        <v>52</v>
      </c>
      <c r="B212" s="174" t="s">
        <v>1243</v>
      </c>
      <c r="C212" s="184" t="s">
        <v>1244</v>
      </c>
      <c r="D212" s="175" t="s">
        <v>1238</v>
      </c>
      <c r="E212" s="176">
        <v>2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8"/>
      <c r="S212" s="178" t="s">
        <v>344</v>
      </c>
      <c r="T212" s="179" t="s">
        <v>324</v>
      </c>
      <c r="U212" s="158">
        <v>0</v>
      </c>
      <c r="V212" s="158">
        <f>ROUND(E212*U212,2)</f>
        <v>0</v>
      </c>
      <c r="W212" s="158"/>
      <c r="X212" s="158" t="s">
        <v>387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501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5" t="s">
        <v>1039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382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232</v>
      </c>
      <c r="D214" s="160"/>
      <c r="E214" s="161">
        <v>2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382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45"/>
      <c r="D215" s="246"/>
      <c r="E215" s="246"/>
      <c r="F215" s="246"/>
      <c r="G215" s="246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329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">
      <c r="A216" s="163" t="s">
        <v>318</v>
      </c>
      <c r="B216" s="164" t="s">
        <v>159</v>
      </c>
      <c r="C216" s="183" t="s">
        <v>160</v>
      </c>
      <c r="D216" s="165"/>
      <c r="E216" s="166"/>
      <c r="F216" s="167"/>
      <c r="G216" s="167">
        <f>SUMIF(AG217:AG225,"&lt;&gt;NOR",G217:G225)</f>
        <v>0</v>
      </c>
      <c r="H216" s="167"/>
      <c r="I216" s="167">
        <f>SUM(I217:I225)</f>
        <v>0</v>
      </c>
      <c r="J216" s="167"/>
      <c r="K216" s="167">
        <f>SUM(K217:K225)</f>
        <v>0</v>
      </c>
      <c r="L216" s="167"/>
      <c r="M216" s="167">
        <f>SUM(M217:M225)</f>
        <v>0</v>
      </c>
      <c r="N216" s="166"/>
      <c r="O216" s="166">
        <f>SUM(O217:O225)</f>
        <v>3.16</v>
      </c>
      <c r="P216" s="166"/>
      <c r="Q216" s="166">
        <f>SUM(Q217:Q225)</f>
        <v>0</v>
      </c>
      <c r="R216" s="167"/>
      <c r="S216" s="167"/>
      <c r="T216" s="168"/>
      <c r="U216" s="162"/>
      <c r="V216" s="162">
        <f>SUM(V217:V225)</f>
        <v>0</v>
      </c>
      <c r="W216" s="162"/>
      <c r="X216" s="162"/>
      <c r="AG216" t="s">
        <v>319</v>
      </c>
    </row>
    <row r="217" spans="1:60" ht="22.5" outlineLevel="1" x14ac:dyDescent="0.2">
      <c r="A217" s="173">
        <v>53</v>
      </c>
      <c r="B217" s="174" t="s">
        <v>1245</v>
      </c>
      <c r="C217" s="184" t="s">
        <v>1246</v>
      </c>
      <c r="D217" s="175" t="s">
        <v>476</v>
      </c>
      <c r="E217" s="176">
        <v>112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76">
        <v>2.7490000000000001E-2</v>
      </c>
      <c r="O217" s="176">
        <f>ROUND(E217*N217,2)</f>
        <v>3.08</v>
      </c>
      <c r="P217" s="176">
        <v>0</v>
      </c>
      <c r="Q217" s="176">
        <f>ROUND(E217*P217,2)</f>
        <v>0</v>
      </c>
      <c r="R217" s="178"/>
      <c r="S217" s="178" t="s">
        <v>344</v>
      </c>
      <c r="T217" s="179" t="s">
        <v>324</v>
      </c>
      <c r="U217" s="158">
        <v>0</v>
      </c>
      <c r="V217" s="158">
        <f>ROUND(E217*U217,2)</f>
        <v>0</v>
      </c>
      <c r="W217" s="158"/>
      <c r="X217" s="158" t="s">
        <v>387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501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2280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382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2281</v>
      </c>
      <c r="D219" s="160"/>
      <c r="E219" s="161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382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2282</v>
      </c>
      <c r="D220" s="160"/>
      <c r="E220" s="161">
        <v>112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382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45"/>
      <c r="D221" s="246"/>
      <c r="E221" s="246"/>
      <c r="F221" s="246"/>
      <c r="G221" s="246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329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3">
        <v>54</v>
      </c>
      <c r="B222" s="174" t="s">
        <v>1250</v>
      </c>
      <c r="C222" s="184" t="s">
        <v>1251</v>
      </c>
      <c r="D222" s="175" t="s">
        <v>476</v>
      </c>
      <c r="E222" s="176">
        <v>1.05</v>
      </c>
      <c r="F222" s="177"/>
      <c r="G222" s="178">
        <f>ROUND(E222*F222,2)</f>
        <v>0</v>
      </c>
      <c r="H222" s="177"/>
      <c r="I222" s="178">
        <f>ROUND(E222*H222,2)</f>
        <v>0</v>
      </c>
      <c r="J222" s="177"/>
      <c r="K222" s="178">
        <f>ROUND(E222*J222,2)</f>
        <v>0</v>
      </c>
      <c r="L222" s="178">
        <v>21</v>
      </c>
      <c r="M222" s="178">
        <f>G222*(1+L222/100)</f>
        <v>0</v>
      </c>
      <c r="N222" s="176">
        <v>7.85E-2</v>
      </c>
      <c r="O222" s="176">
        <f>ROUND(E222*N222,2)</f>
        <v>0.08</v>
      </c>
      <c r="P222" s="176">
        <v>0</v>
      </c>
      <c r="Q222" s="176">
        <f>ROUND(E222*P222,2)</f>
        <v>0</v>
      </c>
      <c r="R222" s="178"/>
      <c r="S222" s="178" t="s">
        <v>344</v>
      </c>
      <c r="T222" s="179" t="s">
        <v>324</v>
      </c>
      <c r="U222" s="158">
        <v>0</v>
      </c>
      <c r="V222" s="158">
        <f>ROUND(E222*U222,2)</f>
        <v>0</v>
      </c>
      <c r="W222" s="158"/>
      <c r="X222" s="158" t="s">
        <v>387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501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5" t="s">
        <v>2283</v>
      </c>
      <c r="D223" s="160"/>
      <c r="E223" s="161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382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5" t="s">
        <v>2284</v>
      </c>
      <c r="D224" s="160"/>
      <c r="E224" s="161">
        <v>1.05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382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45"/>
      <c r="D225" s="246"/>
      <c r="E225" s="246"/>
      <c r="F225" s="246"/>
      <c r="G225" s="246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329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x14ac:dyDescent="0.2">
      <c r="A226" s="3"/>
      <c r="B226" s="4"/>
      <c r="C226" s="186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AE226">
        <v>15</v>
      </c>
      <c r="AF226">
        <v>21</v>
      </c>
      <c r="AG226" t="s">
        <v>305</v>
      </c>
    </row>
    <row r="227" spans="1:60" x14ac:dyDescent="0.2">
      <c r="A227" s="150"/>
      <c r="B227" s="151" t="s">
        <v>29</v>
      </c>
      <c r="C227" s="187"/>
      <c r="D227" s="152"/>
      <c r="E227" s="153"/>
      <c r="F227" s="153"/>
      <c r="G227" s="182">
        <f>G8+G91+G146+G197+G203+G216</f>
        <v>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AE227">
        <f>SUMIF(L7:L225,AE226,G7:G225)</f>
        <v>0</v>
      </c>
      <c r="AF227">
        <f>SUMIF(L7:L225,AF226,G7:G225)</f>
        <v>0</v>
      </c>
      <c r="AG227" t="s">
        <v>384</v>
      </c>
    </row>
    <row r="228" spans="1:60" x14ac:dyDescent="0.2">
      <c r="C228" s="188"/>
      <c r="D228" s="10"/>
      <c r="AG228" t="s">
        <v>385</v>
      </c>
    </row>
    <row r="229" spans="1:60" x14ac:dyDescent="0.2">
      <c r="D229" s="10"/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8">
    <mergeCell ref="C40:G40"/>
    <mergeCell ref="A1:G1"/>
    <mergeCell ref="C2:G2"/>
    <mergeCell ref="C3:G3"/>
    <mergeCell ref="C4:G4"/>
    <mergeCell ref="C12:G12"/>
    <mergeCell ref="C16:G16"/>
    <mergeCell ref="C20:G20"/>
    <mergeCell ref="C24:G24"/>
    <mergeCell ref="C28:G28"/>
    <mergeCell ref="C32:G32"/>
    <mergeCell ref="C36:G36"/>
    <mergeCell ref="C88:G88"/>
    <mergeCell ref="C44:G44"/>
    <mergeCell ref="C48:G48"/>
    <mergeCell ref="C52:G52"/>
    <mergeCell ref="C56:G56"/>
    <mergeCell ref="C60:G60"/>
    <mergeCell ref="C64:G64"/>
    <mergeCell ref="C68:G68"/>
    <mergeCell ref="C72:G72"/>
    <mergeCell ref="C76:G76"/>
    <mergeCell ref="C80:G80"/>
    <mergeCell ref="C84:G84"/>
    <mergeCell ref="C135:G135"/>
    <mergeCell ref="C90:G90"/>
    <mergeCell ref="C95:G95"/>
    <mergeCell ref="C99:G99"/>
    <mergeCell ref="C103:G103"/>
    <mergeCell ref="C107:G107"/>
    <mergeCell ref="C111:G111"/>
    <mergeCell ref="C115:G115"/>
    <mergeCell ref="C119:G119"/>
    <mergeCell ref="C123:G123"/>
    <mergeCell ref="C127:G127"/>
    <mergeCell ref="C131:G131"/>
    <mergeCell ref="C182:G182"/>
    <mergeCell ref="C139:G139"/>
    <mergeCell ref="C143:G143"/>
    <mergeCell ref="C145:G145"/>
    <mergeCell ref="C150:G150"/>
    <mergeCell ref="C154:G154"/>
    <mergeCell ref="C158:G158"/>
    <mergeCell ref="C162:G162"/>
    <mergeCell ref="C166:G166"/>
    <mergeCell ref="C170:G170"/>
    <mergeCell ref="C174:G174"/>
    <mergeCell ref="C178:G178"/>
    <mergeCell ref="C211:G211"/>
    <mergeCell ref="C215:G215"/>
    <mergeCell ref="C221:G221"/>
    <mergeCell ref="C225:G225"/>
    <mergeCell ref="C186:G186"/>
    <mergeCell ref="C190:G190"/>
    <mergeCell ref="C194:G194"/>
    <mergeCell ref="C196:G196"/>
    <mergeCell ref="C202:G202"/>
    <mergeCell ref="C207:G20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89</v>
      </c>
      <c r="C4" s="257" t="s">
        <v>90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165</v>
      </c>
      <c r="C8" s="183" t="s">
        <v>166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</v>
      </c>
      <c r="P8" s="166"/>
      <c r="Q8" s="166">
        <f>SUM(Q9:Q24)</f>
        <v>0</v>
      </c>
      <c r="R8" s="167"/>
      <c r="S8" s="167"/>
      <c r="T8" s="168"/>
      <c r="U8" s="162"/>
      <c r="V8" s="162">
        <f>SUM(V9:V24)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1254</v>
      </c>
      <c r="C9" s="184" t="s">
        <v>1255</v>
      </c>
      <c r="D9" s="175" t="s">
        <v>376</v>
      </c>
      <c r="E9" s="176">
        <v>24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2285</v>
      </c>
      <c r="C11" s="184" t="s">
        <v>2286</v>
      </c>
      <c r="D11" s="175" t="s">
        <v>1241</v>
      </c>
      <c r="E11" s="176">
        <v>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1256</v>
      </c>
      <c r="C13" s="184" t="s">
        <v>1257</v>
      </c>
      <c r="D13" s="175" t="s">
        <v>1258</v>
      </c>
      <c r="E13" s="176">
        <v>0.17100000000000001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387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1259</v>
      </c>
      <c r="C15" s="184" t="s">
        <v>1260</v>
      </c>
      <c r="D15" s="175" t="s">
        <v>376</v>
      </c>
      <c r="E15" s="176">
        <v>12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501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1929</v>
      </c>
      <c r="C17" s="184" t="s">
        <v>1930</v>
      </c>
      <c r="D17" s="175" t="s">
        <v>376</v>
      </c>
      <c r="E17" s="176">
        <v>16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344</v>
      </c>
      <c r="T17" s="179" t="s">
        <v>324</v>
      </c>
      <c r="U17" s="158">
        <v>0</v>
      </c>
      <c r="V17" s="158">
        <f>ROUND(E17*U17,2)</f>
        <v>0</v>
      </c>
      <c r="W17" s="158"/>
      <c r="X17" s="158" t="s">
        <v>387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501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1261</v>
      </c>
      <c r="C19" s="184" t="s">
        <v>1262</v>
      </c>
      <c r="D19" s="175" t="s">
        <v>1216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387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501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7</v>
      </c>
      <c r="B21" s="174" t="s">
        <v>1263</v>
      </c>
      <c r="C21" s="184" t="s">
        <v>1264</v>
      </c>
      <c r="D21" s="175" t="s">
        <v>376</v>
      </c>
      <c r="E21" s="176">
        <v>16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344</v>
      </c>
      <c r="T21" s="179" t="s">
        <v>324</v>
      </c>
      <c r="U21" s="158">
        <v>0</v>
      </c>
      <c r="V21" s="158">
        <f>ROUND(E21*U21,2)</f>
        <v>0</v>
      </c>
      <c r="W21" s="158"/>
      <c r="X21" s="158" t="s">
        <v>387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501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329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8</v>
      </c>
      <c r="B23" s="174" t="s">
        <v>2287</v>
      </c>
      <c r="C23" s="184" t="s">
        <v>2288</v>
      </c>
      <c r="D23" s="175" t="s">
        <v>411</v>
      </c>
      <c r="E23" s="176">
        <v>4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344</v>
      </c>
      <c r="T23" s="179" t="s">
        <v>324</v>
      </c>
      <c r="U23" s="158">
        <v>0</v>
      </c>
      <c r="V23" s="158">
        <f>ROUND(E23*U23,2)</f>
        <v>0</v>
      </c>
      <c r="W23" s="158"/>
      <c r="X23" s="158" t="s">
        <v>387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501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3" t="s">
        <v>318</v>
      </c>
      <c r="B25" s="164" t="s">
        <v>175</v>
      </c>
      <c r="C25" s="183" t="s">
        <v>176</v>
      </c>
      <c r="D25" s="165"/>
      <c r="E25" s="166"/>
      <c r="F25" s="167"/>
      <c r="G25" s="167">
        <f>SUMIF(AG26:AG39,"&lt;&gt;NOR",G26:G39)</f>
        <v>0</v>
      </c>
      <c r="H25" s="167"/>
      <c r="I25" s="167">
        <f>SUM(I26:I39)</f>
        <v>0</v>
      </c>
      <c r="J25" s="167"/>
      <c r="K25" s="167">
        <f>SUM(K26:K39)</f>
        <v>0</v>
      </c>
      <c r="L25" s="167"/>
      <c r="M25" s="167">
        <f>SUM(M26:M39)</f>
        <v>0</v>
      </c>
      <c r="N25" s="166"/>
      <c r="O25" s="166">
        <f>SUM(O26:O39)</f>
        <v>0</v>
      </c>
      <c r="P25" s="166"/>
      <c r="Q25" s="166">
        <f>SUM(Q26:Q39)</f>
        <v>0</v>
      </c>
      <c r="R25" s="167"/>
      <c r="S25" s="167"/>
      <c r="T25" s="168"/>
      <c r="U25" s="162"/>
      <c r="V25" s="162">
        <f>SUM(V26:V39)</f>
        <v>0</v>
      </c>
      <c r="W25" s="162"/>
      <c r="X25" s="162"/>
      <c r="AG25" t="s">
        <v>319</v>
      </c>
    </row>
    <row r="26" spans="1:60" outlineLevel="1" x14ac:dyDescent="0.2">
      <c r="A26" s="173">
        <v>9</v>
      </c>
      <c r="B26" s="174" t="s">
        <v>1931</v>
      </c>
      <c r="C26" s="184" t="s">
        <v>1932</v>
      </c>
      <c r="D26" s="175" t="s">
        <v>476</v>
      </c>
      <c r="E26" s="176">
        <v>12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344</v>
      </c>
      <c r="T26" s="179" t="s">
        <v>324</v>
      </c>
      <c r="U26" s="158">
        <v>0</v>
      </c>
      <c r="V26" s="158">
        <f>ROUND(E26*U26,2)</f>
        <v>0</v>
      </c>
      <c r="W26" s="158"/>
      <c r="X26" s="158" t="s">
        <v>387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547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10</v>
      </c>
      <c r="B28" s="174" t="s">
        <v>2289</v>
      </c>
      <c r="C28" s="184" t="s">
        <v>2290</v>
      </c>
      <c r="D28" s="175" t="s">
        <v>476</v>
      </c>
      <c r="E28" s="176">
        <v>13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344</v>
      </c>
      <c r="T28" s="179" t="s">
        <v>324</v>
      </c>
      <c r="U28" s="158">
        <v>0</v>
      </c>
      <c r="V28" s="158">
        <f>ROUND(E28*U28,2)</f>
        <v>0</v>
      </c>
      <c r="W28" s="158"/>
      <c r="X28" s="158" t="s">
        <v>387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11</v>
      </c>
      <c r="B30" s="174" t="s">
        <v>1933</v>
      </c>
      <c r="C30" s="184" t="s">
        <v>1934</v>
      </c>
      <c r="D30" s="175" t="s">
        <v>0</v>
      </c>
      <c r="E30" s="176">
        <v>51.018000000000001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387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12</v>
      </c>
      <c r="B32" s="174" t="s">
        <v>1937</v>
      </c>
      <c r="C32" s="184" t="s">
        <v>2291</v>
      </c>
      <c r="D32" s="175" t="s">
        <v>476</v>
      </c>
      <c r="E32" s="176">
        <v>12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344</v>
      </c>
      <c r="T32" s="179" t="s">
        <v>324</v>
      </c>
      <c r="U32" s="158">
        <v>0</v>
      </c>
      <c r="V32" s="158">
        <f>ROUND(E32*U32,2)</f>
        <v>0</v>
      </c>
      <c r="W32" s="158"/>
      <c r="X32" s="158" t="s">
        <v>817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1038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13</v>
      </c>
      <c r="B34" s="174" t="s">
        <v>2292</v>
      </c>
      <c r="C34" s="184" t="s">
        <v>2293</v>
      </c>
      <c r="D34" s="175" t="s">
        <v>476</v>
      </c>
      <c r="E34" s="176">
        <v>5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817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1038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14</v>
      </c>
      <c r="B36" s="174" t="s">
        <v>2294</v>
      </c>
      <c r="C36" s="184" t="s">
        <v>2295</v>
      </c>
      <c r="D36" s="175" t="s">
        <v>476</v>
      </c>
      <c r="E36" s="176">
        <v>3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817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1038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15</v>
      </c>
      <c r="B38" s="174" t="s">
        <v>2296</v>
      </c>
      <c r="C38" s="184" t="s">
        <v>2297</v>
      </c>
      <c r="D38" s="175" t="s">
        <v>476</v>
      </c>
      <c r="E38" s="176">
        <v>5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344</v>
      </c>
      <c r="T38" s="179" t="s">
        <v>324</v>
      </c>
      <c r="U38" s="158">
        <v>0</v>
      </c>
      <c r="V38" s="158">
        <f>ROUND(E38*U38,2)</f>
        <v>0</v>
      </c>
      <c r="W38" s="158"/>
      <c r="X38" s="158" t="s">
        <v>817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1038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318</v>
      </c>
      <c r="B40" s="164" t="s">
        <v>185</v>
      </c>
      <c r="C40" s="183" t="s">
        <v>186</v>
      </c>
      <c r="D40" s="165"/>
      <c r="E40" s="166"/>
      <c r="F40" s="167"/>
      <c r="G40" s="167">
        <f>SUMIF(AG41:AG66,"&lt;&gt;NOR",G41:G66)</f>
        <v>0</v>
      </c>
      <c r="H40" s="167"/>
      <c r="I40" s="167">
        <f>SUM(I41:I66)</f>
        <v>0</v>
      </c>
      <c r="J40" s="167"/>
      <c r="K40" s="167">
        <f>SUM(K41:K66)</f>
        <v>0</v>
      </c>
      <c r="L40" s="167"/>
      <c r="M40" s="167">
        <f>SUM(M41:M66)</f>
        <v>0</v>
      </c>
      <c r="N40" s="166"/>
      <c r="O40" s="166">
        <f>SUM(O41:O66)</f>
        <v>0.03</v>
      </c>
      <c r="P40" s="166"/>
      <c r="Q40" s="166">
        <f>SUM(Q41:Q66)</f>
        <v>7.0000000000000007E-2</v>
      </c>
      <c r="R40" s="167"/>
      <c r="S40" s="167"/>
      <c r="T40" s="168"/>
      <c r="U40" s="162"/>
      <c r="V40" s="162">
        <f>SUM(V41:V66)</f>
        <v>0</v>
      </c>
      <c r="W40" s="162"/>
      <c r="X40" s="162"/>
      <c r="AG40" t="s">
        <v>319</v>
      </c>
    </row>
    <row r="41" spans="1:60" outlineLevel="1" x14ac:dyDescent="0.2">
      <c r="A41" s="173">
        <v>16</v>
      </c>
      <c r="B41" s="174" t="s">
        <v>1265</v>
      </c>
      <c r="C41" s="184" t="s">
        <v>1266</v>
      </c>
      <c r="D41" s="175" t="s">
        <v>476</v>
      </c>
      <c r="E41" s="176">
        <v>27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2.0000000000000002E-5</v>
      </c>
      <c r="O41" s="176">
        <f>ROUND(E41*N41,2)</f>
        <v>0</v>
      </c>
      <c r="P41" s="176">
        <v>1E-3</v>
      </c>
      <c r="Q41" s="176">
        <f>ROUND(E41*P41,2)</f>
        <v>0.03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547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17</v>
      </c>
      <c r="B43" s="174" t="s">
        <v>1267</v>
      </c>
      <c r="C43" s="184" t="s">
        <v>1268</v>
      </c>
      <c r="D43" s="175" t="s">
        <v>476</v>
      </c>
      <c r="E43" s="176">
        <v>13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2.0000000000000002E-5</v>
      </c>
      <c r="O43" s="176">
        <f>ROUND(E43*N43,2)</f>
        <v>0</v>
      </c>
      <c r="P43" s="176">
        <v>3.2000000000000002E-3</v>
      </c>
      <c r="Q43" s="176">
        <f>ROUND(E43*P43,2)</f>
        <v>0.04</v>
      </c>
      <c r="R43" s="178"/>
      <c r="S43" s="178" t="s">
        <v>344</v>
      </c>
      <c r="T43" s="179" t="s">
        <v>324</v>
      </c>
      <c r="U43" s="158">
        <v>0</v>
      </c>
      <c r="V43" s="158">
        <f>ROUND(E43*U43,2)</f>
        <v>0</v>
      </c>
      <c r="W43" s="158"/>
      <c r="X43" s="158" t="s">
        <v>387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547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18</v>
      </c>
      <c r="B45" s="174" t="s">
        <v>1269</v>
      </c>
      <c r="C45" s="184" t="s">
        <v>1270</v>
      </c>
      <c r="D45" s="175" t="s">
        <v>476</v>
      </c>
      <c r="E45" s="176">
        <v>19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1.0499999999999999E-3</v>
      </c>
      <c r="O45" s="176">
        <f>ROUND(E45*N45,2)</f>
        <v>0.02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547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329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19</v>
      </c>
      <c r="B47" s="174" t="s">
        <v>1271</v>
      </c>
      <c r="C47" s="184" t="s">
        <v>1272</v>
      </c>
      <c r="D47" s="175" t="s">
        <v>476</v>
      </c>
      <c r="E47" s="176">
        <v>3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1.48E-3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344</v>
      </c>
      <c r="T47" s="179" t="s">
        <v>324</v>
      </c>
      <c r="U47" s="158">
        <v>0</v>
      </c>
      <c r="V47" s="158">
        <f>ROUND(E47*U47,2)</f>
        <v>0</v>
      </c>
      <c r="W47" s="158"/>
      <c r="X47" s="158" t="s">
        <v>387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547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20</v>
      </c>
      <c r="B49" s="174" t="s">
        <v>2298</v>
      </c>
      <c r="C49" s="184" t="s">
        <v>2299</v>
      </c>
      <c r="D49" s="175" t="s">
        <v>476</v>
      </c>
      <c r="E49" s="176">
        <v>5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1.89E-3</v>
      </c>
      <c r="O49" s="176">
        <f>ROUND(E49*N49,2)</f>
        <v>0.01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387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547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329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21</v>
      </c>
      <c r="B51" s="174" t="s">
        <v>1273</v>
      </c>
      <c r="C51" s="184" t="s">
        <v>1274</v>
      </c>
      <c r="D51" s="175" t="s">
        <v>476</v>
      </c>
      <c r="E51" s="176">
        <v>27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344</v>
      </c>
      <c r="T51" s="179" t="s">
        <v>324</v>
      </c>
      <c r="U51" s="158">
        <v>0</v>
      </c>
      <c r="V51" s="158">
        <f>ROUND(E51*U51,2)</f>
        <v>0</v>
      </c>
      <c r="W51" s="158"/>
      <c r="X51" s="158" t="s">
        <v>387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547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22</v>
      </c>
      <c r="B53" s="174" t="s">
        <v>1275</v>
      </c>
      <c r="C53" s="184" t="s">
        <v>2300</v>
      </c>
      <c r="D53" s="175" t="s">
        <v>411</v>
      </c>
      <c r="E53" s="176">
        <v>2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344</v>
      </c>
      <c r="T53" s="179" t="s">
        <v>324</v>
      </c>
      <c r="U53" s="158">
        <v>0</v>
      </c>
      <c r="V53" s="158">
        <f>ROUND(E53*U53,2)</f>
        <v>0</v>
      </c>
      <c r="W53" s="158"/>
      <c r="X53" s="158" t="s">
        <v>387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547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329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23</v>
      </c>
      <c r="B55" s="174" t="s">
        <v>1277</v>
      </c>
      <c r="C55" s="184" t="s">
        <v>1278</v>
      </c>
      <c r="D55" s="175" t="s">
        <v>411</v>
      </c>
      <c r="E55" s="176">
        <v>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344</v>
      </c>
      <c r="T55" s="179" t="s">
        <v>324</v>
      </c>
      <c r="U55" s="158">
        <v>0</v>
      </c>
      <c r="V55" s="158">
        <f>ROUND(E55*U55,2)</f>
        <v>0</v>
      </c>
      <c r="W55" s="158"/>
      <c r="X55" s="158" t="s">
        <v>387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547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24</v>
      </c>
      <c r="B57" s="174" t="s">
        <v>2301</v>
      </c>
      <c r="C57" s="184" t="s">
        <v>1276</v>
      </c>
      <c r="D57" s="175" t="s">
        <v>411</v>
      </c>
      <c r="E57" s="176">
        <v>2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344</v>
      </c>
      <c r="T57" s="179" t="s">
        <v>324</v>
      </c>
      <c r="U57" s="158">
        <v>0</v>
      </c>
      <c r="V57" s="158">
        <f>ROUND(E57*U57,2)</f>
        <v>0</v>
      </c>
      <c r="W57" s="158"/>
      <c r="X57" s="158" t="s">
        <v>387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547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9"/>
      <c r="D58" s="250"/>
      <c r="E58" s="250"/>
      <c r="F58" s="250"/>
      <c r="G58" s="250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25</v>
      </c>
      <c r="B59" s="174" t="s">
        <v>1279</v>
      </c>
      <c r="C59" s="184" t="s">
        <v>1280</v>
      </c>
      <c r="D59" s="175" t="s">
        <v>411</v>
      </c>
      <c r="E59" s="176">
        <v>6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344</v>
      </c>
      <c r="T59" s="179" t="s">
        <v>324</v>
      </c>
      <c r="U59" s="158">
        <v>0</v>
      </c>
      <c r="V59" s="158">
        <f>ROUND(E59*U59,2)</f>
        <v>0</v>
      </c>
      <c r="W59" s="158"/>
      <c r="X59" s="158" t="s">
        <v>387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547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26</v>
      </c>
      <c r="B61" s="174" t="s">
        <v>1281</v>
      </c>
      <c r="C61" s="184" t="s">
        <v>1282</v>
      </c>
      <c r="D61" s="175" t="s">
        <v>411</v>
      </c>
      <c r="E61" s="176">
        <v>12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547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27</v>
      </c>
      <c r="B63" s="174" t="s">
        <v>2302</v>
      </c>
      <c r="C63" s="184" t="s">
        <v>2303</v>
      </c>
      <c r="D63" s="175" t="s">
        <v>1216</v>
      </c>
      <c r="E63" s="176">
        <v>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344</v>
      </c>
      <c r="T63" s="179" t="s">
        <v>324</v>
      </c>
      <c r="U63" s="158">
        <v>0</v>
      </c>
      <c r="V63" s="158">
        <f>ROUND(E63*U63,2)</f>
        <v>0</v>
      </c>
      <c r="W63" s="158"/>
      <c r="X63" s="158" t="s">
        <v>387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547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28</v>
      </c>
      <c r="B65" s="174" t="s">
        <v>1283</v>
      </c>
      <c r="C65" s="184" t="s">
        <v>1284</v>
      </c>
      <c r="D65" s="175" t="s">
        <v>0</v>
      </c>
      <c r="E65" s="176">
        <v>325.53800000000001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344</v>
      </c>
      <c r="T65" s="179" t="s">
        <v>324</v>
      </c>
      <c r="U65" s="158">
        <v>0</v>
      </c>
      <c r="V65" s="158">
        <f>ROUND(E65*U65,2)</f>
        <v>0</v>
      </c>
      <c r="W65" s="158"/>
      <c r="X65" s="158" t="s">
        <v>387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547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329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3" t="s">
        <v>318</v>
      </c>
      <c r="B67" s="164" t="s">
        <v>187</v>
      </c>
      <c r="C67" s="183" t="s">
        <v>188</v>
      </c>
      <c r="D67" s="165"/>
      <c r="E67" s="166"/>
      <c r="F67" s="167"/>
      <c r="G67" s="167">
        <f>SUMIF(AG68:AG95,"&lt;&gt;NOR",G68:G95)</f>
        <v>0</v>
      </c>
      <c r="H67" s="167"/>
      <c r="I67" s="167">
        <f>SUM(I68:I95)</f>
        <v>0</v>
      </c>
      <c r="J67" s="167"/>
      <c r="K67" s="167">
        <f>SUM(K68:K95)</f>
        <v>0</v>
      </c>
      <c r="L67" s="167"/>
      <c r="M67" s="167">
        <f>SUM(M68:M95)</f>
        <v>0</v>
      </c>
      <c r="N67" s="166"/>
      <c r="O67" s="166">
        <f>SUM(O68:O95)</f>
        <v>0</v>
      </c>
      <c r="P67" s="166"/>
      <c r="Q67" s="166">
        <f>SUM(Q68:Q95)</f>
        <v>0</v>
      </c>
      <c r="R67" s="167"/>
      <c r="S67" s="167"/>
      <c r="T67" s="168"/>
      <c r="U67" s="162"/>
      <c r="V67" s="162">
        <f>SUM(V68:V95)</f>
        <v>0</v>
      </c>
      <c r="W67" s="162"/>
      <c r="X67" s="162"/>
      <c r="AG67" t="s">
        <v>319</v>
      </c>
    </row>
    <row r="68" spans="1:60" outlineLevel="1" x14ac:dyDescent="0.2">
      <c r="A68" s="173">
        <v>29</v>
      </c>
      <c r="B68" s="174" t="s">
        <v>1285</v>
      </c>
      <c r="C68" s="184" t="s">
        <v>1286</v>
      </c>
      <c r="D68" s="175" t="s">
        <v>411</v>
      </c>
      <c r="E68" s="176">
        <v>5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4.0000000000000003E-5</v>
      </c>
      <c r="O68" s="176">
        <f>ROUND(E68*N68,2)</f>
        <v>0</v>
      </c>
      <c r="P68" s="176">
        <v>4.4999999999999999E-4</v>
      </c>
      <c r="Q68" s="176">
        <f>ROUND(E68*P68,2)</f>
        <v>0</v>
      </c>
      <c r="R68" s="178"/>
      <c r="S68" s="178" t="s">
        <v>344</v>
      </c>
      <c r="T68" s="179" t="s">
        <v>324</v>
      </c>
      <c r="U68" s="158">
        <v>0</v>
      </c>
      <c r="V68" s="158">
        <f>ROUND(E68*U68,2)</f>
        <v>0</v>
      </c>
      <c r="W68" s="158"/>
      <c r="X68" s="158" t="s">
        <v>387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547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329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30</v>
      </c>
      <c r="B70" s="174" t="s">
        <v>1287</v>
      </c>
      <c r="C70" s="184" t="s">
        <v>1288</v>
      </c>
      <c r="D70" s="175" t="s">
        <v>411</v>
      </c>
      <c r="E70" s="176">
        <v>6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9.0000000000000006E-5</v>
      </c>
      <c r="O70" s="176">
        <f>ROUND(E70*N70,2)</f>
        <v>0</v>
      </c>
      <c r="P70" s="176">
        <v>4.4999999999999999E-4</v>
      </c>
      <c r="Q70" s="176">
        <f>ROUND(E70*P70,2)</f>
        <v>0</v>
      </c>
      <c r="R70" s="178"/>
      <c r="S70" s="178" t="s">
        <v>344</v>
      </c>
      <c r="T70" s="179" t="s">
        <v>324</v>
      </c>
      <c r="U70" s="158">
        <v>0</v>
      </c>
      <c r="V70" s="158">
        <f>ROUND(E70*U70,2)</f>
        <v>0</v>
      </c>
      <c r="W70" s="158"/>
      <c r="X70" s="158" t="s">
        <v>387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547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329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31</v>
      </c>
      <c r="B72" s="174" t="s">
        <v>2304</v>
      </c>
      <c r="C72" s="184" t="s">
        <v>2305</v>
      </c>
      <c r="D72" s="175" t="s">
        <v>411</v>
      </c>
      <c r="E72" s="176">
        <v>4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3.0000000000000001E-5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344</v>
      </c>
      <c r="T72" s="179" t="s">
        <v>324</v>
      </c>
      <c r="U72" s="158">
        <v>0</v>
      </c>
      <c r="V72" s="158">
        <f>ROUND(E72*U72,2)</f>
        <v>0</v>
      </c>
      <c r="W72" s="158"/>
      <c r="X72" s="158" t="s">
        <v>387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547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32</v>
      </c>
      <c r="B74" s="174" t="s">
        <v>1289</v>
      </c>
      <c r="C74" s="184" t="s">
        <v>1290</v>
      </c>
      <c r="D74" s="175" t="s">
        <v>411</v>
      </c>
      <c r="E74" s="176">
        <v>6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6.0000000000000002E-5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344</v>
      </c>
      <c r="T74" s="179" t="s">
        <v>324</v>
      </c>
      <c r="U74" s="158">
        <v>0</v>
      </c>
      <c r="V74" s="158">
        <f>ROUND(E74*U74,2)</f>
        <v>0</v>
      </c>
      <c r="W74" s="158"/>
      <c r="X74" s="158" t="s">
        <v>387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547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329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33</v>
      </c>
      <c r="B76" s="174" t="s">
        <v>1291</v>
      </c>
      <c r="C76" s="184" t="s">
        <v>1292</v>
      </c>
      <c r="D76" s="175" t="s">
        <v>411</v>
      </c>
      <c r="E76" s="176">
        <v>2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8.0000000000000007E-5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344</v>
      </c>
      <c r="T76" s="179" t="s">
        <v>324</v>
      </c>
      <c r="U76" s="158">
        <v>0</v>
      </c>
      <c r="V76" s="158">
        <f>ROUND(E76*U76,2)</f>
        <v>0</v>
      </c>
      <c r="W76" s="158"/>
      <c r="X76" s="158" t="s">
        <v>387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547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329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34</v>
      </c>
      <c r="B78" s="174" t="s">
        <v>2306</v>
      </c>
      <c r="C78" s="184" t="s">
        <v>2307</v>
      </c>
      <c r="D78" s="175" t="s">
        <v>411</v>
      </c>
      <c r="E78" s="176">
        <v>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1E-4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344</v>
      </c>
      <c r="T78" s="179" t="s">
        <v>324</v>
      </c>
      <c r="U78" s="158">
        <v>0</v>
      </c>
      <c r="V78" s="158">
        <f>ROUND(E78*U78,2)</f>
        <v>0</v>
      </c>
      <c r="W78" s="158"/>
      <c r="X78" s="158" t="s">
        <v>387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547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35</v>
      </c>
      <c r="B80" s="174" t="s">
        <v>1293</v>
      </c>
      <c r="C80" s="184" t="s">
        <v>1294</v>
      </c>
      <c r="D80" s="175" t="s">
        <v>411</v>
      </c>
      <c r="E80" s="176">
        <v>3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344</v>
      </c>
      <c r="T80" s="179" t="s">
        <v>324</v>
      </c>
      <c r="U80" s="158">
        <v>0</v>
      </c>
      <c r="V80" s="158">
        <f>ROUND(E80*U80,2)</f>
        <v>0</v>
      </c>
      <c r="W80" s="158"/>
      <c r="X80" s="158" t="s">
        <v>387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547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9"/>
      <c r="D81" s="250"/>
      <c r="E81" s="250"/>
      <c r="F81" s="250"/>
      <c r="G81" s="25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329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36</v>
      </c>
      <c r="B82" s="174" t="s">
        <v>1295</v>
      </c>
      <c r="C82" s="184" t="s">
        <v>1296</v>
      </c>
      <c r="D82" s="175" t="s">
        <v>0</v>
      </c>
      <c r="E82" s="176">
        <v>83.981999999999999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344</v>
      </c>
      <c r="T82" s="179" t="s">
        <v>324</v>
      </c>
      <c r="U82" s="158">
        <v>0</v>
      </c>
      <c r="V82" s="158">
        <f>ROUND(E82*U82,2)</f>
        <v>0</v>
      </c>
      <c r="W82" s="158"/>
      <c r="X82" s="158" t="s">
        <v>387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547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329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37</v>
      </c>
      <c r="B84" s="174" t="s">
        <v>2308</v>
      </c>
      <c r="C84" s="184" t="s">
        <v>2309</v>
      </c>
      <c r="D84" s="175" t="s">
        <v>411</v>
      </c>
      <c r="E84" s="176">
        <v>4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344</v>
      </c>
      <c r="T84" s="179" t="s">
        <v>324</v>
      </c>
      <c r="U84" s="158">
        <v>0</v>
      </c>
      <c r="V84" s="158">
        <f>ROUND(E84*U84,2)</f>
        <v>0</v>
      </c>
      <c r="W84" s="158"/>
      <c r="X84" s="158" t="s">
        <v>817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1038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38</v>
      </c>
      <c r="B86" s="174" t="s">
        <v>2310</v>
      </c>
      <c r="C86" s="184" t="s">
        <v>2311</v>
      </c>
      <c r="D86" s="175" t="s">
        <v>411</v>
      </c>
      <c r="E86" s="176">
        <v>2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344</v>
      </c>
      <c r="T86" s="179" t="s">
        <v>324</v>
      </c>
      <c r="U86" s="158">
        <v>0</v>
      </c>
      <c r="V86" s="158">
        <f>ROUND(E86*U86,2)</f>
        <v>0</v>
      </c>
      <c r="W86" s="158"/>
      <c r="X86" s="158" t="s">
        <v>817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1038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329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39</v>
      </c>
      <c r="B88" s="174" t="s">
        <v>2312</v>
      </c>
      <c r="C88" s="184" t="s">
        <v>2313</v>
      </c>
      <c r="D88" s="175" t="s">
        <v>411</v>
      </c>
      <c r="E88" s="176">
        <v>2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344</v>
      </c>
      <c r="T88" s="179" t="s">
        <v>324</v>
      </c>
      <c r="U88" s="158">
        <v>0</v>
      </c>
      <c r="V88" s="158">
        <f>ROUND(E88*U88,2)</f>
        <v>0</v>
      </c>
      <c r="W88" s="158"/>
      <c r="X88" s="158" t="s">
        <v>817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1038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9"/>
      <c r="D89" s="250"/>
      <c r="E89" s="250"/>
      <c r="F89" s="250"/>
      <c r="G89" s="250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329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40</v>
      </c>
      <c r="B90" s="174" t="s">
        <v>1297</v>
      </c>
      <c r="C90" s="184" t="s">
        <v>1298</v>
      </c>
      <c r="D90" s="175" t="s">
        <v>411</v>
      </c>
      <c r="E90" s="176">
        <v>3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344</v>
      </c>
      <c r="T90" s="179" t="s">
        <v>324</v>
      </c>
      <c r="U90" s="158">
        <v>0</v>
      </c>
      <c r="V90" s="158">
        <f>ROUND(E90*U90,2)</f>
        <v>0</v>
      </c>
      <c r="W90" s="158"/>
      <c r="X90" s="158" t="s">
        <v>817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1038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9"/>
      <c r="D91" s="250"/>
      <c r="E91" s="250"/>
      <c r="F91" s="250"/>
      <c r="G91" s="250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329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41</v>
      </c>
      <c r="B92" s="174" t="s">
        <v>1301</v>
      </c>
      <c r="C92" s="184" t="s">
        <v>1302</v>
      </c>
      <c r="D92" s="175" t="s">
        <v>411</v>
      </c>
      <c r="E92" s="176">
        <v>3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344</v>
      </c>
      <c r="T92" s="179" t="s">
        <v>324</v>
      </c>
      <c r="U92" s="158">
        <v>0</v>
      </c>
      <c r="V92" s="158">
        <f>ROUND(E92*U92,2)</f>
        <v>0</v>
      </c>
      <c r="W92" s="158"/>
      <c r="X92" s="158" t="s">
        <v>817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1038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9"/>
      <c r="D93" s="250"/>
      <c r="E93" s="250"/>
      <c r="F93" s="250"/>
      <c r="G93" s="250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329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42</v>
      </c>
      <c r="B94" s="174" t="s">
        <v>1305</v>
      </c>
      <c r="C94" s="184" t="s">
        <v>1306</v>
      </c>
      <c r="D94" s="175" t="s">
        <v>411</v>
      </c>
      <c r="E94" s="176">
        <v>3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344</v>
      </c>
      <c r="T94" s="179" t="s">
        <v>324</v>
      </c>
      <c r="U94" s="158">
        <v>0</v>
      </c>
      <c r="V94" s="158">
        <f>ROUND(E94*U94,2)</f>
        <v>0</v>
      </c>
      <c r="W94" s="158"/>
      <c r="X94" s="158" t="s">
        <v>817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1038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3" t="s">
        <v>318</v>
      </c>
      <c r="B96" s="164" t="s">
        <v>189</v>
      </c>
      <c r="C96" s="183" t="s">
        <v>190</v>
      </c>
      <c r="D96" s="165"/>
      <c r="E96" s="166"/>
      <c r="F96" s="167"/>
      <c r="G96" s="167">
        <f>SUMIF(AG97:AG122,"&lt;&gt;NOR",G97:G122)</f>
        <v>0</v>
      </c>
      <c r="H96" s="167"/>
      <c r="I96" s="167">
        <f>SUM(I97:I122)</f>
        <v>0</v>
      </c>
      <c r="J96" s="167"/>
      <c r="K96" s="167">
        <f>SUM(K97:K122)</f>
        <v>0</v>
      </c>
      <c r="L96" s="167"/>
      <c r="M96" s="167">
        <f>SUM(M97:M122)</f>
        <v>0</v>
      </c>
      <c r="N96" s="166"/>
      <c r="O96" s="166">
        <f>SUM(O97:O122)</f>
        <v>0</v>
      </c>
      <c r="P96" s="166"/>
      <c r="Q96" s="166">
        <f>SUM(Q97:Q122)</f>
        <v>7.0000000000000007E-2</v>
      </c>
      <c r="R96" s="167"/>
      <c r="S96" s="167"/>
      <c r="T96" s="168"/>
      <c r="U96" s="162"/>
      <c r="V96" s="162">
        <f>SUM(V97:V122)</f>
        <v>0</v>
      </c>
      <c r="W96" s="162"/>
      <c r="X96" s="162"/>
      <c r="AG96" t="s">
        <v>319</v>
      </c>
    </row>
    <row r="97" spans="1:60" outlineLevel="1" x14ac:dyDescent="0.2">
      <c r="A97" s="173">
        <v>43</v>
      </c>
      <c r="B97" s="174" t="s">
        <v>1307</v>
      </c>
      <c r="C97" s="184" t="s">
        <v>1308</v>
      </c>
      <c r="D97" s="175" t="s">
        <v>411</v>
      </c>
      <c r="E97" s="176">
        <v>3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344</v>
      </c>
      <c r="T97" s="179" t="s">
        <v>324</v>
      </c>
      <c r="U97" s="158">
        <v>0</v>
      </c>
      <c r="V97" s="158">
        <f>ROUND(E97*U97,2)</f>
        <v>0</v>
      </c>
      <c r="W97" s="158"/>
      <c r="X97" s="158" t="s">
        <v>387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547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329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44</v>
      </c>
      <c r="B99" s="174" t="s">
        <v>1317</v>
      </c>
      <c r="C99" s="184" t="s">
        <v>1318</v>
      </c>
      <c r="D99" s="175" t="s">
        <v>411</v>
      </c>
      <c r="E99" s="176">
        <v>2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8.0000000000000007E-5</v>
      </c>
      <c r="O99" s="176">
        <f>ROUND(E99*N99,2)</f>
        <v>0</v>
      </c>
      <c r="P99" s="176">
        <v>2.4930000000000001E-2</v>
      </c>
      <c r="Q99" s="176">
        <f>ROUND(E99*P99,2)</f>
        <v>0.05</v>
      </c>
      <c r="R99" s="178"/>
      <c r="S99" s="178" t="s">
        <v>344</v>
      </c>
      <c r="T99" s="179" t="s">
        <v>324</v>
      </c>
      <c r="U99" s="158">
        <v>0</v>
      </c>
      <c r="V99" s="158">
        <f>ROUND(E99*U99,2)</f>
        <v>0</v>
      </c>
      <c r="W99" s="158"/>
      <c r="X99" s="158" t="s">
        <v>387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547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329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45</v>
      </c>
      <c r="B101" s="174" t="s">
        <v>1949</v>
      </c>
      <c r="C101" s="184" t="s">
        <v>1950</v>
      </c>
      <c r="D101" s="175" t="s">
        <v>411</v>
      </c>
      <c r="E101" s="176">
        <v>1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344</v>
      </c>
      <c r="T101" s="179" t="s">
        <v>324</v>
      </c>
      <c r="U101" s="158">
        <v>0</v>
      </c>
      <c r="V101" s="158">
        <f>ROUND(E101*U101,2)</f>
        <v>0</v>
      </c>
      <c r="W101" s="158"/>
      <c r="X101" s="158" t="s">
        <v>387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547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9"/>
      <c r="D102" s="250"/>
      <c r="E102" s="250"/>
      <c r="F102" s="250"/>
      <c r="G102" s="25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329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3">
        <v>46</v>
      </c>
      <c r="B103" s="174" t="s">
        <v>1951</v>
      </c>
      <c r="C103" s="184" t="s">
        <v>1952</v>
      </c>
      <c r="D103" s="175" t="s">
        <v>411</v>
      </c>
      <c r="E103" s="176">
        <v>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344</v>
      </c>
      <c r="T103" s="179" t="s">
        <v>324</v>
      </c>
      <c r="U103" s="158">
        <v>0</v>
      </c>
      <c r="V103" s="158">
        <f>ROUND(E103*U103,2)</f>
        <v>0</v>
      </c>
      <c r="W103" s="158"/>
      <c r="X103" s="158" t="s">
        <v>387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547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329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47</v>
      </c>
      <c r="B105" s="174" t="s">
        <v>1319</v>
      </c>
      <c r="C105" s="184" t="s">
        <v>1320</v>
      </c>
      <c r="D105" s="175" t="s">
        <v>411</v>
      </c>
      <c r="E105" s="176">
        <v>1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344</v>
      </c>
      <c r="T105" s="179" t="s">
        <v>324</v>
      </c>
      <c r="U105" s="158">
        <v>0</v>
      </c>
      <c r="V105" s="158">
        <f>ROUND(E105*U105,2)</f>
        <v>0</v>
      </c>
      <c r="W105" s="158"/>
      <c r="X105" s="158" t="s">
        <v>387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547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329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48</v>
      </c>
      <c r="B107" s="174" t="s">
        <v>1955</v>
      </c>
      <c r="C107" s="184" t="s">
        <v>1956</v>
      </c>
      <c r="D107" s="175" t="s">
        <v>411</v>
      </c>
      <c r="E107" s="176">
        <v>1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344</v>
      </c>
      <c r="T107" s="179" t="s">
        <v>324</v>
      </c>
      <c r="U107" s="158">
        <v>0</v>
      </c>
      <c r="V107" s="158">
        <f>ROUND(E107*U107,2)</f>
        <v>0</v>
      </c>
      <c r="W107" s="158"/>
      <c r="X107" s="158" t="s">
        <v>387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547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49</v>
      </c>
      <c r="B109" s="174" t="s">
        <v>2314</v>
      </c>
      <c r="C109" s="184" t="s">
        <v>2315</v>
      </c>
      <c r="D109" s="175" t="s">
        <v>411</v>
      </c>
      <c r="E109" s="176">
        <v>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344</v>
      </c>
      <c r="T109" s="179" t="s">
        <v>324</v>
      </c>
      <c r="U109" s="158">
        <v>0</v>
      </c>
      <c r="V109" s="158">
        <f>ROUND(E109*U109,2)</f>
        <v>0</v>
      </c>
      <c r="W109" s="158"/>
      <c r="X109" s="158" t="s">
        <v>387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547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329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50</v>
      </c>
      <c r="B111" s="174" t="s">
        <v>2316</v>
      </c>
      <c r="C111" s="184" t="s">
        <v>2317</v>
      </c>
      <c r="D111" s="175" t="s">
        <v>411</v>
      </c>
      <c r="E111" s="176">
        <v>1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8.0000000000000007E-5</v>
      </c>
      <c r="O111" s="176">
        <f>ROUND(E111*N111,2)</f>
        <v>0</v>
      </c>
      <c r="P111" s="176">
        <v>2.06E-2</v>
      </c>
      <c r="Q111" s="176">
        <f>ROUND(E111*P111,2)</f>
        <v>0.02</v>
      </c>
      <c r="R111" s="178"/>
      <c r="S111" s="178" t="s">
        <v>344</v>
      </c>
      <c r="T111" s="179" t="s">
        <v>324</v>
      </c>
      <c r="U111" s="158">
        <v>0</v>
      </c>
      <c r="V111" s="158">
        <f>ROUND(E111*U111,2)</f>
        <v>0</v>
      </c>
      <c r="W111" s="158"/>
      <c r="X111" s="158" t="s">
        <v>387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547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329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51</v>
      </c>
      <c r="B113" s="174" t="s">
        <v>2318</v>
      </c>
      <c r="C113" s="184" t="s">
        <v>2319</v>
      </c>
      <c r="D113" s="175" t="s">
        <v>411</v>
      </c>
      <c r="E113" s="176">
        <v>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/>
      <c r="S113" s="178" t="s">
        <v>344</v>
      </c>
      <c r="T113" s="179" t="s">
        <v>324</v>
      </c>
      <c r="U113" s="158">
        <v>0</v>
      </c>
      <c r="V113" s="158">
        <f>ROUND(E113*U113,2)</f>
        <v>0</v>
      </c>
      <c r="W113" s="158"/>
      <c r="X113" s="158" t="s">
        <v>387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547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329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52</v>
      </c>
      <c r="B115" s="174" t="s">
        <v>1327</v>
      </c>
      <c r="C115" s="184" t="s">
        <v>1328</v>
      </c>
      <c r="D115" s="175" t="s">
        <v>411</v>
      </c>
      <c r="E115" s="176">
        <v>3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8"/>
      <c r="S115" s="178" t="s">
        <v>344</v>
      </c>
      <c r="T115" s="179" t="s">
        <v>324</v>
      </c>
      <c r="U115" s="158">
        <v>0</v>
      </c>
      <c r="V115" s="158">
        <f>ROUND(E115*U115,2)</f>
        <v>0</v>
      </c>
      <c r="W115" s="158"/>
      <c r="X115" s="158" t="s">
        <v>387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547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9"/>
      <c r="D116" s="250"/>
      <c r="E116" s="250"/>
      <c r="F116" s="250"/>
      <c r="G116" s="250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329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53</v>
      </c>
      <c r="B117" s="174" t="s">
        <v>1329</v>
      </c>
      <c r="C117" s="184" t="s">
        <v>1330</v>
      </c>
      <c r="D117" s="175" t="s">
        <v>0</v>
      </c>
      <c r="E117" s="176">
        <v>222.99199999999999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/>
      <c r="S117" s="178" t="s">
        <v>344</v>
      </c>
      <c r="T117" s="179" t="s">
        <v>324</v>
      </c>
      <c r="U117" s="158">
        <v>0</v>
      </c>
      <c r="V117" s="158">
        <f>ROUND(E117*U117,2)</f>
        <v>0</v>
      </c>
      <c r="W117" s="158"/>
      <c r="X117" s="158" t="s">
        <v>387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547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9"/>
      <c r="D118" s="250"/>
      <c r="E118" s="250"/>
      <c r="F118" s="250"/>
      <c r="G118" s="250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329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3">
        <v>54</v>
      </c>
      <c r="B119" s="174" t="s">
        <v>1963</v>
      </c>
      <c r="C119" s="184" t="s">
        <v>2320</v>
      </c>
      <c r="D119" s="175" t="s">
        <v>411</v>
      </c>
      <c r="E119" s="176">
        <v>1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344</v>
      </c>
      <c r="T119" s="179" t="s">
        <v>324</v>
      </c>
      <c r="U119" s="158">
        <v>0</v>
      </c>
      <c r="V119" s="158">
        <f>ROUND(E119*U119,2)</f>
        <v>0</v>
      </c>
      <c r="W119" s="158"/>
      <c r="X119" s="158" t="s">
        <v>817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1038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9"/>
      <c r="D120" s="250"/>
      <c r="E120" s="250"/>
      <c r="F120" s="250"/>
      <c r="G120" s="250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329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3">
        <v>55</v>
      </c>
      <c r="B121" s="174" t="s">
        <v>2321</v>
      </c>
      <c r="C121" s="184" t="s">
        <v>2322</v>
      </c>
      <c r="D121" s="175" t="s">
        <v>411</v>
      </c>
      <c r="E121" s="176">
        <v>1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/>
      <c r="S121" s="178" t="s">
        <v>344</v>
      </c>
      <c r="T121" s="179" t="s">
        <v>324</v>
      </c>
      <c r="U121" s="158">
        <v>0</v>
      </c>
      <c r="V121" s="158">
        <f>ROUND(E121*U121,2)</f>
        <v>0</v>
      </c>
      <c r="W121" s="158"/>
      <c r="X121" s="158" t="s">
        <v>817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1038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9"/>
      <c r="D122" s="250"/>
      <c r="E122" s="250"/>
      <c r="F122" s="250"/>
      <c r="G122" s="250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329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318</v>
      </c>
      <c r="B123" s="164" t="s">
        <v>197</v>
      </c>
      <c r="C123" s="183" t="s">
        <v>199</v>
      </c>
      <c r="D123" s="165"/>
      <c r="E123" s="166"/>
      <c r="F123" s="167"/>
      <c r="G123" s="167">
        <f>SUMIF(AG124:AG129,"&lt;&gt;NOR",G124:G129)</f>
        <v>0</v>
      </c>
      <c r="H123" s="167"/>
      <c r="I123" s="167">
        <f>SUM(I124:I129)</f>
        <v>0</v>
      </c>
      <c r="J123" s="167"/>
      <c r="K123" s="167">
        <f>SUM(K124:K129)</f>
        <v>0</v>
      </c>
      <c r="L123" s="167"/>
      <c r="M123" s="167">
        <f>SUM(M124:M129)</f>
        <v>0</v>
      </c>
      <c r="N123" s="166"/>
      <c r="O123" s="166">
        <f>SUM(O124:O129)</f>
        <v>0</v>
      </c>
      <c r="P123" s="166"/>
      <c r="Q123" s="166">
        <f>SUM(Q124:Q129)</f>
        <v>0</v>
      </c>
      <c r="R123" s="167"/>
      <c r="S123" s="167"/>
      <c r="T123" s="168"/>
      <c r="U123" s="162"/>
      <c r="V123" s="162">
        <f>SUM(V124:V129)</f>
        <v>0</v>
      </c>
      <c r="W123" s="162"/>
      <c r="X123" s="162"/>
      <c r="AG123" t="s">
        <v>319</v>
      </c>
    </row>
    <row r="124" spans="1:60" outlineLevel="1" x14ac:dyDescent="0.2">
      <c r="A124" s="173">
        <v>56</v>
      </c>
      <c r="B124" s="174" t="s">
        <v>1335</v>
      </c>
      <c r="C124" s="184" t="s">
        <v>1336</v>
      </c>
      <c r="D124" s="175" t="s">
        <v>827</v>
      </c>
      <c r="E124" s="176">
        <v>10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6.9999999999999994E-5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344</v>
      </c>
      <c r="T124" s="179" t="s">
        <v>324</v>
      </c>
      <c r="U124" s="158">
        <v>0</v>
      </c>
      <c r="V124" s="158">
        <f>ROUND(E124*U124,2)</f>
        <v>0</v>
      </c>
      <c r="W124" s="158"/>
      <c r="X124" s="158" t="s">
        <v>387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547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329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57</v>
      </c>
      <c r="B126" s="174" t="s">
        <v>1337</v>
      </c>
      <c r="C126" s="184" t="s">
        <v>1338</v>
      </c>
      <c r="D126" s="175" t="s">
        <v>0</v>
      </c>
      <c r="E126" s="176">
        <v>19.3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/>
      <c r="S126" s="178" t="s">
        <v>344</v>
      </c>
      <c r="T126" s="179" t="s">
        <v>324</v>
      </c>
      <c r="U126" s="158">
        <v>0</v>
      </c>
      <c r="V126" s="158">
        <f>ROUND(E126*U126,2)</f>
        <v>0</v>
      </c>
      <c r="W126" s="158"/>
      <c r="X126" s="158" t="s">
        <v>387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547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9"/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329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3">
        <v>58</v>
      </c>
      <c r="B128" s="174" t="s">
        <v>1339</v>
      </c>
      <c r="C128" s="184" t="s">
        <v>1340</v>
      </c>
      <c r="D128" s="175" t="s">
        <v>827</v>
      </c>
      <c r="E128" s="176">
        <v>10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8"/>
      <c r="S128" s="178" t="s">
        <v>344</v>
      </c>
      <c r="T128" s="179" t="s">
        <v>324</v>
      </c>
      <c r="U128" s="158">
        <v>0</v>
      </c>
      <c r="V128" s="158">
        <f>ROUND(E128*U128,2)</f>
        <v>0</v>
      </c>
      <c r="W128" s="158"/>
      <c r="X128" s="158" t="s">
        <v>817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1038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9"/>
      <c r="D129" s="250"/>
      <c r="E129" s="250"/>
      <c r="F129" s="250"/>
      <c r="G129" s="250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329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3" t="s">
        <v>318</v>
      </c>
      <c r="B130" s="164" t="s">
        <v>210</v>
      </c>
      <c r="C130" s="183" t="s">
        <v>211</v>
      </c>
      <c r="D130" s="165"/>
      <c r="E130" s="166"/>
      <c r="F130" s="167"/>
      <c r="G130" s="167">
        <f>SUMIF(AG131:AG136,"&lt;&gt;NOR",G131:G136)</f>
        <v>0</v>
      </c>
      <c r="H130" s="167"/>
      <c r="I130" s="167">
        <f>SUM(I131:I136)</f>
        <v>0</v>
      </c>
      <c r="J130" s="167"/>
      <c r="K130" s="167">
        <f>SUM(K131:K136)</f>
        <v>0</v>
      </c>
      <c r="L130" s="167"/>
      <c r="M130" s="167">
        <f>SUM(M131:M136)</f>
        <v>0</v>
      </c>
      <c r="N130" s="166"/>
      <c r="O130" s="166">
        <f>SUM(O131:O136)</f>
        <v>0</v>
      </c>
      <c r="P130" s="166"/>
      <c r="Q130" s="166">
        <f>SUM(Q131:Q136)</f>
        <v>0</v>
      </c>
      <c r="R130" s="167"/>
      <c r="S130" s="167"/>
      <c r="T130" s="168"/>
      <c r="U130" s="162"/>
      <c r="V130" s="162">
        <f>SUM(V131:V136)</f>
        <v>0</v>
      </c>
      <c r="W130" s="162"/>
      <c r="X130" s="162"/>
      <c r="AG130" t="s">
        <v>319</v>
      </c>
    </row>
    <row r="131" spans="1:60" outlineLevel="1" x14ac:dyDescent="0.2">
      <c r="A131" s="173">
        <v>59</v>
      </c>
      <c r="B131" s="174" t="s">
        <v>1347</v>
      </c>
      <c r="C131" s="184" t="s">
        <v>1348</v>
      </c>
      <c r="D131" s="175" t="s">
        <v>476</v>
      </c>
      <c r="E131" s="176">
        <v>27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2.0000000000000002E-5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344</v>
      </c>
      <c r="T131" s="179" t="s">
        <v>324</v>
      </c>
      <c r="U131" s="158">
        <v>0</v>
      </c>
      <c r="V131" s="158">
        <f>ROUND(E131*U131,2)</f>
        <v>0</v>
      </c>
      <c r="W131" s="158"/>
      <c r="X131" s="158" t="s">
        <v>387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547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9"/>
      <c r="D132" s="250"/>
      <c r="E132" s="250"/>
      <c r="F132" s="250"/>
      <c r="G132" s="250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329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60</v>
      </c>
      <c r="B133" s="174" t="s">
        <v>1349</v>
      </c>
      <c r="C133" s="184" t="s">
        <v>1350</v>
      </c>
      <c r="D133" s="175" t="s">
        <v>476</v>
      </c>
      <c r="E133" s="176">
        <v>27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2.0000000000000002E-5</v>
      </c>
      <c r="O133" s="176">
        <f>ROUND(E133*N133,2)</f>
        <v>0</v>
      </c>
      <c r="P133" s="176">
        <v>0</v>
      </c>
      <c r="Q133" s="176">
        <f>ROUND(E133*P133,2)</f>
        <v>0</v>
      </c>
      <c r="R133" s="178"/>
      <c r="S133" s="178" t="s">
        <v>344</v>
      </c>
      <c r="T133" s="179" t="s">
        <v>324</v>
      </c>
      <c r="U133" s="158">
        <v>0</v>
      </c>
      <c r="V133" s="158">
        <f>ROUND(E133*U133,2)</f>
        <v>0</v>
      </c>
      <c r="W133" s="158"/>
      <c r="X133" s="158" t="s">
        <v>387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547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49"/>
      <c r="D134" s="250"/>
      <c r="E134" s="250"/>
      <c r="F134" s="250"/>
      <c r="G134" s="250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329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3">
        <v>61</v>
      </c>
      <c r="B135" s="174" t="s">
        <v>1353</v>
      </c>
      <c r="C135" s="184" t="s">
        <v>1354</v>
      </c>
      <c r="D135" s="175" t="s">
        <v>476</v>
      </c>
      <c r="E135" s="176">
        <v>2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3.0000000000000001E-5</v>
      </c>
      <c r="O135" s="176">
        <f>ROUND(E135*N135,2)</f>
        <v>0</v>
      </c>
      <c r="P135" s="176">
        <v>0</v>
      </c>
      <c r="Q135" s="176">
        <f>ROUND(E135*P135,2)</f>
        <v>0</v>
      </c>
      <c r="R135" s="178"/>
      <c r="S135" s="178" t="s">
        <v>344</v>
      </c>
      <c r="T135" s="179" t="s">
        <v>324</v>
      </c>
      <c r="U135" s="158">
        <v>0</v>
      </c>
      <c r="V135" s="158">
        <f>ROUND(E135*U135,2)</f>
        <v>0</v>
      </c>
      <c r="W135" s="158"/>
      <c r="X135" s="158" t="s">
        <v>387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547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9"/>
      <c r="D136" s="250"/>
      <c r="E136" s="250"/>
      <c r="F136" s="250"/>
      <c r="G136" s="25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329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3"/>
      <c r="B137" s="4"/>
      <c r="C137" s="186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305</v>
      </c>
    </row>
    <row r="138" spans="1:60" x14ac:dyDescent="0.2">
      <c r="A138" s="150"/>
      <c r="B138" s="151" t="s">
        <v>29</v>
      </c>
      <c r="C138" s="187"/>
      <c r="D138" s="152"/>
      <c r="E138" s="153"/>
      <c r="F138" s="153"/>
      <c r="G138" s="182">
        <f>G8+G25+G40+G67+G96+G123+G130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384</v>
      </c>
    </row>
    <row r="139" spans="1:60" x14ac:dyDescent="0.2">
      <c r="C139" s="188"/>
      <c r="D139" s="10"/>
      <c r="AG139" t="s">
        <v>385</v>
      </c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65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50:G50"/>
    <mergeCell ref="C27:G27"/>
    <mergeCell ref="C29:G29"/>
    <mergeCell ref="C31:G31"/>
    <mergeCell ref="C33:G33"/>
    <mergeCell ref="C35:G35"/>
    <mergeCell ref="C37:G37"/>
    <mergeCell ref="C39:G39"/>
    <mergeCell ref="C42:G42"/>
    <mergeCell ref="C44:G44"/>
    <mergeCell ref="C46:G46"/>
    <mergeCell ref="C48:G48"/>
    <mergeCell ref="C75:G75"/>
    <mergeCell ref="C52:G52"/>
    <mergeCell ref="C54:G54"/>
    <mergeCell ref="C56:G56"/>
    <mergeCell ref="C58:G58"/>
    <mergeCell ref="C60:G60"/>
    <mergeCell ref="C62:G62"/>
    <mergeCell ref="C64:G64"/>
    <mergeCell ref="C66:G66"/>
    <mergeCell ref="C69:G69"/>
    <mergeCell ref="C71:G71"/>
    <mergeCell ref="C73:G73"/>
    <mergeCell ref="C100:G100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95:G95"/>
    <mergeCell ref="C98:G98"/>
    <mergeCell ref="C125:G125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7:G127"/>
    <mergeCell ref="C129:G129"/>
    <mergeCell ref="C132:G132"/>
    <mergeCell ref="C134:G134"/>
    <mergeCell ref="C136:G1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91</v>
      </c>
      <c r="C4" s="257" t="s">
        <v>92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278</v>
      </c>
      <c r="C8" s="183" t="s">
        <v>142</v>
      </c>
      <c r="D8" s="165"/>
      <c r="E8" s="166"/>
      <c r="F8" s="167"/>
      <c r="G8" s="167">
        <f>SUMIF(AG9:AG283,"&lt;&gt;NOR",G9:G283)</f>
        <v>0</v>
      </c>
      <c r="H8" s="167"/>
      <c r="I8" s="167">
        <f>SUM(I9:I283)</f>
        <v>0</v>
      </c>
      <c r="J8" s="167"/>
      <c r="K8" s="167">
        <f>SUM(K9:K283)</f>
        <v>0</v>
      </c>
      <c r="L8" s="167"/>
      <c r="M8" s="167">
        <f>SUM(M9:M283)</f>
        <v>0</v>
      </c>
      <c r="N8" s="166"/>
      <c r="O8" s="166">
        <f>SUM(O9:O283)</f>
        <v>0</v>
      </c>
      <c r="P8" s="166"/>
      <c r="Q8" s="166">
        <f>SUM(Q9:Q283)</f>
        <v>0</v>
      </c>
      <c r="R8" s="167"/>
      <c r="S8" s="167"/>
      <c r="T8" s="168"/>
      <c r="U8" s="162"/>
      <c r="V8" s="162">
        <f>SUM(V9:V283)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1355</v>
      </c>
      <c r="C9" s="184" t="s">
        <v>2323</v>
      </c>
      <c r="D9" s="175" t="s">
        <v>590</v>
      </c>
      <c r="E9" s="176">
        <v>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817</v>
      </c>
      <c r="Y9" s="147"/>
      <c r="Z9" s="147"/>
      <c r="AA9" s="147"/>
      <c r="AB9" s="147"/>
      <c r="AC9" s="147"/>
      <c r="AD9" s="147"/>
      <c r="AE9" s="147"/>
      <c r="AF9" s="147"/>
      <c r="AG9" s="147" t="s">
        <v>1038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1378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1369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5" t="s">
        <v>252</v>
      </c>
      <c r="D12" s="160"/>
      <c r="E12" s="161">
        <v>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382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1360</v>
      </c>
      <c r="C14" s="184" t="s">
        <v>1368</v>
      </c>
      <c r="D14" s="175" t="s">
        <v>590</v>
      </c>
      <c r="E14" s="176">
        <v>4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344</v>
      </c>
      <c r="T14" s="179" t="s">
        <v>324</v>
      </c>
      <c r="U14" s="158">
        <v>0</v>
      </c>
      <c r="V14" s="158">
        <f>ROUND(E14*U14,2)</f>
        <v>0</v>
      </c>
      <c r="W14" s="158"/>
      <c r="X14" s="158" t="s">
        <v>387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501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1378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1369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382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5" t="s">
        <v>252</v>
      </c>
      <c r="D17" s="160"/>
      <c r="E17" s="161">
        <v>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382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5"/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3</v>
      </c>
      <c r="B19" s="174" t="s">
        <v>1364</v>
      </c>
      <c r="C19" s="184" t="s">
        <v>1373</v>
      </c>
      <c r="D19" s="175" t="s">
        <v>590</v>
      </c>
      <c r="E19" s="176">
        <v>2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387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501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1378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382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1366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382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232</v>
      </c>
      <c r="D22" s="160"/>
      <c r="E22" s="161">
        <v>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5"/>
      <c r="D23" s="246"/>
      <c r="E23" s="246"/>
      <c r="F23" s="246"/>
      <c r="G23" s="24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4</v>
      </c>
      <c r="B24" s="174" t="s">
        <v>1367</v>
      </c>
      <c r="C24" s="184" t="s">
        <v>1375</v>
      </c>
      <c r="D24" s="175" t="s">
        <v>590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501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5" t="s">
        <v>1378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382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1359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219</v>
      </c>
      <c r="D27" s="160"/>
      <c r="E27" s="161">
        <v>1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5"/>
      <c r="D28" s="246"/>
      <c r="E28" s="246"/>
      <c r="F28" s="246"/>
      <c r="G28" s="24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5</v>
      </c>
      <c r="B29" s="174" t="s">
        <v>1370</v>
      </c>
      <c r="C29" s="184" t="s">
        <v>2324</v>
      </c>
      <c r="D29" s="175" t="s">
        <v>590</v>
      </c>
      <c r="E29" s="176">
        <v>5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344</v>
      </c>
      <c r="T29" s="179" t="s">
        <v>324</v>
      </c>
      <c r="U29" s="158">
        <v>0</v>
      </c>
      <c r="V29" s="158">
        <f>ROUND(E29*U29,2)</f>
        <v>0</v>
      </c>
      <c r="W29" s="158"/>
      <c r="X29" s="158" t="s">
        <v>387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501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1378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1389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265</v>
      </c>
      <c r="D32" s="160"/>
      <c r="E32" s="161">
        <v>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382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5"/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6</v>
      </c>
      <c r="B34" s="174" t="s">
        <v>1372</v>
      </c>
      <c r="C34" s="184" t="s">
        <v>2325</v>
      </c>
      <c r="D34" s="175" t="s">
        <v>590</v>
      </c>
      <c r="E34" s="176">
        <v>3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387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5" t="s">
        <v>1378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382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1409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382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143</v>
      </c>
      <c r="D37" s="160"/>
      <c r="E37" s="161">
        <v>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382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5"/>
      <c r="D38" s="246"/>
      <c r="E38" s="246"/>
      <c r="F38" s="246"/>
      <c r="G38" s="246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329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7</v>
      </c>
      <c r="B39" s="174" t="s">
        <v>1374</v>
      </c>
      <c r="C39" s="184" t="s">
        <v>2326</v>
      </c>
      <c r="D39" s="175" t="s">
        <v>590</v>
      </c>
      <c r="E39" s="176">
        <v>8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344</v>
      </c>
      <c r="T39" s="179" t="s">
        <v>324</v>
      </c>
      <c r="U39" s="158">
        <v>0</v>
      </c>
      <c r="V39" s="158">
        <f>ROUND(E39*U39,2)</f>
        <v>0</v>
      </c>
      <c r="W39" s="158"/>
      <c r="X39" s="158" t="s">
        <v>387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501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5" t="s">
        <v>1378</v>
      </c>
      <c r="D40" s="160"/>
      <c r="E40" s="161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382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1977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382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275</v>
      </c>
      <c r="D42" s="160"/>
      <c r="E42" s="161">
        <v>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5"/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8</v>
      </c>
      <c r="B44" s="174" t="s">
        <v>1376</v>
      </c>
      <c r="C44" s="184" t="s">
        <v>2327</v>
      </c>
      <c r="D44" s="175" t="s">
        <v>590</v>
      </c>
      <c r="E44" s="176">
        <v>2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344</v>
      </c>
      <c r="T44" s="179" t="s">
        <v>324</v>
      </c>
      <c r="U44" s="158">
        <v>0</v>
      </c>
      <c r="V44" s="158">
        <f>ROUND(E44*U44,2)</f>
        <v>0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501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1378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382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1366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232</v>
      </c>
      <c r="D47" s="160"/>
      <c r="E47" s="161">
        <v>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5"/>
      <c r="D48" s="246"/>
      <c r="E48" s="246"/>
      <c r="F48" s="246"/>
      <c r="G48" s="24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9</v>
      </c>
      <c r="B49" s="174" t="s">
        <v>1379</v>
      </c>
      <c r="C49" s="184" t="s">
        <v>1969</v>
      </c>
      <c r="D49" s="175" t="s">
        <v>590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387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501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1378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382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1359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382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219</v>
      </c>
      <c r="D52" s="160"/>
      <c r="E52" s="161">
        <v>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382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5"/>
      <c r="D53" s="246"/>
      <c r="E53" s="246"/>
      <c r="F53" s="246"/>
      <c r="G53" s="24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10</v>
      </c>
      <c r="B54" s="174" t="s">
        <v>1381</v>
      </c>
      <c r="C54" s="184" t="s">
        <v>2328</v>
      </c>
      <c r="D54" s="175" t="s">
        <v>590</v>
      </c>
      <c r="E54" s="176">
        <v>3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501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1378</v>
      </c>
      <c r="D55" s="160"/>
      <c r="E55" s="161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382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5" t="s">
        <v>1409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382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143</v>
      </c>
      <c r="D57" s="160"/>
      <c r="E57" s="161">
        <v>3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5"/>
      <c r="D58" s="246"/>
      <c r="E58" s="246"/>
      <c r="F58" s="246"/>
      <c r="G58" s="246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11</v>
      </c>
      <c r="B59" s="174" t="s">
        <v>1384</v>
      </c>
      <c r="C59" s="184" t="s">
        <v>1377</v>
      </c>
      <c r="D59" s="175" t="s">
        <v>590</v>
      </c>
      <c r="E59" s="176">
        <v>6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344</v>
      </c>
      <c r="T59" s="179" t="s">
        <v>324</v>
      </c>
      <c r="U59" s="158">
        <v>0</v>
      </c>
      <c r="V59" s="158">
        <f>ROUND(E59*U59,2)</f>
        <v>0</v>
      </c>
      <c r="W59" s="158"/>
      <c r="X59" s="158" t="s">
        <v>387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501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5" t="s">
        <v>1378</v>
      </c>
      <c r="D60" s="160"/>
      <c r="E60" s="161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382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5" t="s">
        <v>2329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382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271</v>
      </c>
      <c r="D62" s="160"/>
      <c r="E62" s="161">
        <v>6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5"/>
      <c r="D63" s="246"/>
      <c r="E63" s="246"/>
      <c r="F63" s="246"/>
      <c r="G63" s="246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329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12</v>
      </c>
      <c r="B64" s="174" t="s">
        <v>1387</v>
      </c>
      <c r="C64" s="184" t="s">
        <v>1380</v>
      </c>
      <c r="D64" s="175" t="s">
        <v>590</v>
      </c>
      <c r="E64" s="176">
        <v>1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344</v>
      </c>
      <c r="T64" s="179" t="s">
        <v>324</v>
      </c>
      <c r="U64" s="158">
        <v>0</v>
      </c>
      <c r="V64" s="158">
        <f>ROUND(E64*U64,2)</f>
        <v>0</v>
      </c>
      <c r="W64" s="158"/>
      <c r="X64" s="158" t="s">
        <v>817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1038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5" t="s">
        <v>1378</v>
      </c>
      <c r="D65" s="160"/>
      <c r="E65" s="161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382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1359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382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219</v>
      </c>
      <c r="D67" s="160"/>
      <c r="E67" s="161">
        <v>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329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13</v>
      </c>
      <c r="B69" s="174" t="s">
        <v>1390</v>
      </c>
      <c r="C69" s="184" t="s">
        <v>1382</v>
      </c>
      <c r="D69" s="175" t="s">
        <v>590</v>
      </c>
      <c r="E69" s="176">
        <v>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344</v>
      </c>
      <c r="T69" s="179" t="s">
        <v>324</v>
      </c>
      <c r="U69" s="158">
        <v>0</v>
      </c>
      <c r="V69" s="158">
        <f>ROUND(E69*U69,2)</f>
        <v>0</v>
      </c>
      <c r="W69" s="158"/>
      <c r="X69" s="158" t="s">
        <v>817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1038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2330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382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1366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382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232</v>
      </c>
      <c r="D72" s="160"/>
      <c r="E72" s="161">
        <v>2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382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5"/>
      <c r="D73" s="246"/>
      <c r="E73" s="246"/>
      <c r="F73" s="246"/>
      <c r="G73" s="24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14</v>
      </c>
      <c r="B74" s="174" t="s">
        <v>1392</v>
      </c>
      <c r="C74" s="184" t="s">
        <v>1388</v>
      </c>
      <c r="D74" s="175" t="s">
        <v>590</v>
      </c>
      <c r="E74" s="176">
        <v>5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344</v>
      </c>
      <c r="T74" s="179" t="s">
        <v>324</v>
      </c>
      <c r="U74" s="158">
        <v>0</v>
      </c>
      <c r="V74" s="158">
        <f>ROUND(E74*U74,2)</f>
        <v>0</v>
      </c>
      <c r="W74" s="158"/>
      <c r="X74" s="158" t="s">
        <v>387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501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2330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382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5" t="s">
        <v>1389</v>
      </c>
      <c r="D76" s="160"/>
      <c r="E76" s="161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382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5" t="s">
        <v>265</v>
      </c>
      <c r="D77" s="160"/>
      <c r="E77" s="161">
        <v>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382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5"/>
      <c r="D78" s="246"/>
      <c r="E78" s="246"/>
      <c r="F78" s="246"/>
      <c r="G78" s="246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329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15</v>
      </c>
      <c r="B79" s="174" t="s">
        <v>1394</v>
      </c>
      <c r="C79" s="184" t="s">
        <v>1972</v>
      </c>
      <c r="D79" s="175" t="s">
        <v>590</v>
      </c>
      <c r="E79" s="176">
        <v>2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344</v>
      </c>
      <c r="T79" s="179" t="s">
        <v>324</v>
      </c>
      <c r="U79" s="158">
        <v>0</v>
      </c>
      <c r="V79" s="158">
        <f>ROUND(E79*U79,2)</f>
        <v>0</v>
      </c>
      <c r="W79" s="158"/>
      <c r="X79" s="158" t="s">
        <v>387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501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5" t="s">
        <v>2330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382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5" t="s">
        <v>1366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382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232</v>
      </c>
      <c r="D82" s="160"/>
      <c r="E82" s="161">
        <v>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382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5"/>
      <c r="D83" s="246"/>
      <c r="E83" s="246"/>
      <c r="F83" s="246"/>
      <c r="G83" s="246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329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16</v>
      </c>
      <c r="B84" s="174" t="s">
        <v>1396</v>
      </c>
      <c r="C84" s="184" t="s">
        <v>1971</v>
      </c>
      <c r="D84" s="175" t="s">
        <v>590</v>
      </c>
      <c r="E84" s="176">
        <v>4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344</v>
      </c>
      <c r="T84" s="179" t="s">
        <v>324</v>
      </c>
      <c r="U84" s="158">
        <v>0</v>
      </c>
      <c r="V84" s="158">
        <f>ROUND(E84*U84,2)</f>
        <v>0</v>
      </c>
      <c r="W84" s="158"/>
      <c r="X84" s="158" t="s">
        <v>387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501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5" t="s">
        <v>2330</v>
      </c>
      <c r="D85" s="160"/>
      <c r="E85" s="161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382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1369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382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252</v>
      </c>
      <c r="D87" s="160"/>
      <c r="E87" s="161">
        <v>4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5"/>
      <c r="D88" s="246"/>
      <c r="E88" s="246"/>
      <c r="F88" s="246"/>
      <c r="G88" s="246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329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17</v>
      </c>
      <c r="B89" s="174" t="s">
        <v>1399</v>
      </c>
      <c r="C89" s="184" t="s">
        <v>1391</v>
      </c>
      <c r="D89" s="175" t="s">
        <v>590</v>
      </c>
      <c r="E89" s="176">
        <v>1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344</v>
      </c>
      <c r="T89" s="179" t="s">
        <v>324</v>
      </c>
      <c r="U89" s="158">
        <v>0</v>
      </c>
      <c r="V89" s="158">
        <f>ROUND(E89*U89,2)</f>
        <v>0</v>
      </c>
      <c r="W89" s="158"/>
      <c r="X89" s="158" t="s">
        <v>817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1038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2330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382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1359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382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5" t="s">
        <v>219</v>
      </c>
      <c r="D92" s="160"/>
      <c r="E92" s="161">
        <v>1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382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5"/>
      <c r="D93" s="246"/>
      <c r="E93" s="246"/>
      <c r="F93" s="246"/>
      <c r="G93" s="246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329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18</v>
      </c>
      <c r="B94" s="174" t="s">
        <v>1401</v>
      </c>
      <c r="C94" s="184" t="s">
        <v>2331</v>
      </c>
      <c r="D94" s="175" t="s">
        <v>590</v>
      </c>
      <c r="E94" s="176">
        <v>10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344</v>
      </c>
      <c r="T94" s="179" t="s">
        <v>324</v>
      </c>
      <c r="U94" s="158">
        <v>0</v>
      </c>
      <c r="V94" s="158">
        <f>ROUND(E94*U94,2)</f>
        <v>0</v>
      </c>
      <c r="W94" s="158"/>
      <c r="X94" s="158" t="s">
        <v>817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1038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2330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382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5" t="s">
        <v>2332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382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5" t="s">
        <v>624</v>
      </c>
      <c r="D97" s="160"/>
      <c r="E97" s="161">
        <v>10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382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5"/>
      <c r="D98" s="246"/>
      <c r="E98" s="246"/>
      <c r="F98" s="246"/>
      <c r="G98" s="246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329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19</v>
      </c>
      <c r="B99" s="174" t="s">
        <v>1405</v>
      </c>
      <c r="C99" s="184" t="s">
        <v>1975</v>
      </c>
      <c r="D99" s="175" t="s">
        <v>590</v>
      </c>
      <c r="E99" s="176">
        <v>2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344</v>
      </c>
      <c r="T99" s="179" t="s">
        <v>324</v>
      </c>
      <c r="U99" s="158">
        <v>0</v>
      </c>
      <c r="V99" s="158">
        <f>ROUND(E99*U99,2)</f>
        <v>0</v>
      </c>
      <c r="W99" s="158"/>
      <c r="X99" s="158" t="s">
        <v>387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501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2333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382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1366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382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232</v>
      </c>
      <c r="D102" s="160"/>
      <c r="E102" s="161">
        <v>2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5"/>
      <c r="D103" s="246"/>
      <c r="E103" s="246"/>
      <c r="F103" s="246"/>
      <c r="G103" s="24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329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20</v>
      </c>
      <c r="B104" s="174" t="s">
        <v>1407</v>
      </c>
      <c r="C104" s="184" t="s">
        <v>1397</v>
      </c>
      <c r="D104" s="175" t="s">
        <v>590</v>
      </c>
      <c r="E104" s="176">
        <v>18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8"/>
      <c r="S104" s="178" t="s">
        <v>344</v>
      </c>
      <c r="T104" s="179" t="s">
        <v>324</v>
      </c>
      <c r="U104" s="158">
        <v>0</v>
      </c>
      <c r="V104" s="158">
        <f>ROUND(E104*U104,2)</f>
        <v>0</v>
      </c>
      <c r="W104" s="158"/>
      <c r="X104" s="158" t="s">
        <v>387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501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2333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382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2334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227</v>
      </c>
      <c r="D107" s="160"/>
      <c r="E107" s="161">
        <v>18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382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5"/>
      <c r="D108" s="246"/>
      <c r="E108" s="246"/>
      <c r="F108" s="246"/>
      <c r="G108" s="246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21</v>
      </c>
      <c r="B109" s="174" t="s">
        <v>1410</v>
      </c>
      <c r="C109" s="184" t="s">
        <v>1400</v>
      </c>
      <c r="D109" s="175" t="s">
        <v>590</v>
      </c>
      <c r="E109" s="176">
        <v>3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344</v>
      </c>
      <c r="T109" s="179" t="s">
        <v>324</v>
      </c>
      <c r="U109" s="158">
        <v>0</v>
      </c>
      <c r="V109" s="158">
        <f>ROUND(E109*U109,2)</f>
        <v>0</v>
      </c>
      <c r="W109" s="158"/>
      <c r="X109" s="158" t="s">
        <v>387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501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2333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1409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382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143</v>
      </c>
      <c r="D112" s="160"/>
      <c r="E112" s="161">
        <v>3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382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5"/>
      <c r="D113" s="246"/>
      <c r="E113" s="246"/>
      <c r="F113" s="246"/>
      <c r="G113" s="246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329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22</v>
      </c>
      <c r="B114" s="174" t="s">
        <v>1412</v>
      </c>
      <c r="C114" s="184" t="s">
        <v>2335</v>
      </c>
      <c r="D114" s="175" t="s">
        <v>590</v>
      </c>
      <c r="E114" s="176">
        <v>6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344</v>
      </c>
      <c r="T114" s="179" t="s">
        <v>324</v>
      </c>
      <c r="U114" s="158">
        <v>0</v>
      </c>
      <c r="V114" s="158">
        <f>ROUND(E114*U114,2)</f>
        <v>0</v>
      </c>
      <c r="W114" s="158"/>
      <c r="X114" s="158" t="s">
        <v>387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501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2333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382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5" t="s">
        <v>2329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382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271</v>
      </c>
      <c r="D117" s="160"/>
      <c r="E117" s="161">
        <v>6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382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5"/>
      <c r="D118" s="246"/>
      <c r="E118" s="246"/>
      <c r="F118" s="246"/>
      <c r="G118" s="246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329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23</v>
      </c>
      <c r="B119" s="174" t="s">
        <v>1415</v>
      </c>
      <c r="C119" s="184" t="s">
        <v>2336</v>
      </c>
      <c r="D119" s="175" t="s">
        <v>590</v>
      </c>
      <c r="E119" s="176">
        <v>4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344</v>
      </c>
      <c r="T119" s="179" t="s">
        <v>324</v>
      </c>
      <c r="U119" s="158">
        <v>0</v>
      </c>
      <c r="V119" s="158">
        <f>ROUND(E119*U119,2)</f>
        <v>0</v>
      </c>
      <c r="W119" s="158"/>
      <c r="X119" s="158" t="s">
        <v>387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501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5" t="s">
        <v>2333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382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1369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382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252</v>
      </c>
      <c r="D122" s="160"/>
      <c r="E122" s="161">
        <v>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5"/>
      <c r="D123" s="246"/>
      <c r="E123" s="246"/>
      <c r="F123" s="246"/>
      <c r="G123" s="246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329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24</v>
      </c>
      <c r="B124" s="174" t="s">
        <v>1417</v>
      </c>
      <c r="C124" s="184" t="s">
        <v>2337</v>
      </c>
      <c r="D124" s="175" t="s">
        <v>590</v>
      </c>
      <c r="E124" s="176">
        <v>9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344</v>
      </c>
      <c r="T124" s="179" t="s">
        <v>324</v>
      </c>
      <c r="U124" s="158">
        <v>0</v>
      </c>
      <c r="V124" s="158">
        <f>ROUND(E124*U124,2)</f>
        <v>0</v>
      </c>
      <c r="W124" s="158"/>
      <c r="X124" s="158" t="s">
        <v>387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501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2333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382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1976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277</v>
      </c>
      <c r="D127" s="160"/>
      <c r="E127" s="161">
        <v>9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382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5"/>
      <c r="D128" s="246"/>
      <c r="E128" s="246"/>
      <c r="F128" s="246"/>
      <c r="G128" s="246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329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25</v>
      </c>
      <c r="B129" s="174" t="s">
        <v>1420</v>
      </c>
      <c r="C129" s="184" t="s">
        <v>1406</v>
      </c>
      <c r="D129" s="175" t="s">
        <v>590</v>
      </c>
      <c r="E129" s="176">
        <v>2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344</v>
      </c>
      <c r="T129" s="179" t="s">
        <v>324</v>
      </c>
      <c r="U129" s="158">
        <v>0</v>
      </c>
      <c r="V129" s="158">
        <f>ROUND(E129*U129,2)</f>
        <v>0</v>
      </c>
      <c r="W129" s="158"/>
      <c r="X129" s="158" t="s">
        <v>387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501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2333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382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1366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382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232</v>
      </c>
      <c r="D132" s="160"/>
      <c r="E132" s="161">
        <v>2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382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5"/>
      <c r="D133" s="246"/>
      <c r="E133" s="246"/>
      <c r="F133" s="246"/>
      <c r="G133" s="246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329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26</v>
      </c>
      <c r="B134" s="174" t="s">
        <v>1422</v>
      </c>
      <c r="C134" s="184" t="s">
        <v>1411</v>
      </c>
      <c r="D134" s="175" t="s">
        <v>590</v>
      </c>
      <c r="E134" s="176">
        <v>1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344</v>
      </c>
      <c r="T134" s="179" t="s">
        <v>324</v>
      </c>
      <c r="U134" s="158">
        <v>0</v>
      </c>
      <c r="V134" s="158">
        <f>ROUND(E134*U134,2)</f>
        <v>0</v>
      </c>
      <c r="W134" s="158"/>
      <c r="X134" s="158" t="s">
        <v>817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1038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2333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382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1359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382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219</v>
      </c>
      <c r="D137" s="160"/>
      <c r="E137" s="161">
        <v>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5"/>
      <c r="D138" s="246"/>
      <c r="E138" s="246"/>
      <c r="F138" s="246"/>
      <c r="G138" s="24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329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27</v>
      </c>
      <c r="B139" s="174" t="s">
        <v>1424</v>
      </c>
      <c r="C139" s="184" t="s">
        <v>1413</v>
      </c>
      <c r="D139" s="175" t="s">
        <v>590</v>
      </c>
      <c r="E139" s="176">
        <v>60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/>
      <c r="S139" s="178" t="s">
        <v>344</v>
      </c>
      <c r="T139" s="179" t="s">
        <v>324</v>
      </c>
      <c r="U139" s="158">
        <v>0</v>
      </c>
      <c r="V139" s="158">
        <f>ROUND(E139*U139,2)</f>
        <v>0</v>
      </c>
      <c r="W139" s="158"/>
      <c r="X139" s="158" t="s">
        <v>387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501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2333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382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1468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273</v>
      </c>
      <c r="D142" s="160"/>
      <c r="E142" s="161">
        <v>60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382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5"/>
      <c r="D143" s="246"/>
      <c r="E143" s="246"/>
      <c r="F143" s="246"/>
      <c r="G143" s="246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329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28</v>
      </c>
      <c r="B144" s="174" t="s">
        <v>1428</v>
      </c>
      <c r="C144" s="184" t="s">
        <v>1416</v>
      </c>
      <c r="D144" s="175" t="s">
        <v>590</v>
      </c>
      <c r="E144" s="176">
        <v>5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344</v>
      </c>
      <c r="T144" s="179" t="s">
        <v>324</v>
      </c>
      <c r="U144" s="158">
        <v>0</v>
      </c>
      <c r="V144" s="158">
        <f>ROUND(E144*U144,2)</f>
        <v>0</v>
      </c>
      <c r="W144" s="158"/>
      <c r="X144" s="158" t="s">
        <v>387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501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2333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382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1389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382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5" t="s">
        <v>265</v>
      </c>
      <c r="D147" s="160"/>
      <c r="E147" s="161">
        <v>5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382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5"/>
      <c r="D148" s="246"/>
      <c r="E148" s="246"/>
      <c r="F148" s="246"/>
      <c r="G148" s="24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329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29</v>
      </c>
      <c r="B149" s="174" t="s">
        <v>1431</v>
      </c>
      <c r="C149" s="184" t="s">
        <v>1418</v>
      </c>
      <c r="D149" s="175" t="s">
        <v>590</v>
      </c>
      <c r="E149" s="176">
        <v>60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8"/>
      <c r="S149" s="178" t="s">
        <v>344</v>
      </c>
      <c r="T149" s="179" t="s">
        <v>324</v>
      </c>
      <c r="U149" s="158">
        <v>0</v>
      </c>
      <c r="V149" s="158">
        <f>ROUND(E149*U149,2)</f>
        <v>0</v>
      </c>
      <c r="W149" s="158"/>
      <c r="X149" s="158" t="s">
        <v>387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501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2333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382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1468</v>
      </c>
      <c r="D151" s="160"/>
      <c r="E151" s="161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382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273</v>
      </c>
      <c r="D152" s="160"/>
      <c r="E152" s="161">
        <v>60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382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5"/>
      <c r="D153" s="246"/>
      <c r="E153" s="246"/>
      <c r="F153" s="246"/>
      <c r="G153" s="246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329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30</v>
      </c>
      <c r="B154" s="174" t="s">
        <v>1433</v>
      </c>
      <c r="C154" s="184" t="s">
        <v>1421</v>
      </c>
      <c r="D154" s="175" t="s">
        <v>476</v>
      </c>
      <c r="E154" s="176">
        <v>2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/>
      <c r="S154" s="178" t="s">
        <v>344</v>
      </c>
      <c r="T154" s="179" t="s">
        <v>324</v>
      </c>
      <c r="U154" s="158">
        <v>0</v>
      </c>
      <c r="V154" s="158">
        <f>ROUND(E154*U154,2)</f>
        <v>0</v>
      </c>
      <c r="W154" s="158"/>
      <c r="X154" s="158" t="s">
        <v>817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1038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2333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382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1366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382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232</v>
      </c>
      <c r="D157" s="160"/>
      <c r="E157" s="161">
        <v>2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5"/>
      <c r="D158" s="246"/>
      <c r="E158" s="246"/>
      <c r="F158" s="246"/>
      <c r="G158" s="246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329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31</v>
      </c>
      <c r="B159" s="174" t="s">
        <v>1435</v>
      </c>
      <c r="C159" s="184" t="s">
        <v>2338</v>
      </c>
      <c r="D159" s="175" t="s">
        <v>476</v>
      </c>
      <c r="E159" s="176">
        <v>4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344</v>
      </c>
      <c r="T159" s="179" t="s">
        <v>324</v>
      </c>
      <c r="U159" s="158">
        <v>0</v>
      </c>
      <c r="V159" s="158">
        <f>ROUND(E159*U159,2)</f>
        <v>0</v>
      </c>
      <c r="W159" s="158"/>
      <c r="X159" s="158" t="s">
        <v>387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501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5" t="s">
        <v>2333</v>
      </c>
      <c r="D160" s="160"/>
      <c r="E160" s="161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382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1369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382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252</v>
      </c>
      <c r="D162" s="160"/>
      <c r="E162" s="161">
        <v>4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382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5"/>
      <c r="D163" s="246"/>
      <c r="E163" s="246"/>
      <c r="F163" s="246"/>
      <c r="G163" s="246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329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32</v>
      </c>
      <c r="B164" s="174" t="s">
        <v>1437</v>
      </c>
      <c r="C164" s="184" t="s">
        <v>1425</v>
      </c>
      <c r="D164" s="175" t="s">
        <v>590</v>
      </c>
      <c r="E164" s="176">
        <v>25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8"/>
      <c r="S164" s="178" t="s">
        <v>344</v>
      </c>
      <c r="T164" s="179" t="s">
        <v>324</v>
      </c>
      <c r="U164" s="158">
        <v>0</v>
      </c>
      <c r="V164" s="158">
        <f>ROUND(E164*U164,2)</f>
        <v>0</v>
      </c>
      <c r="W164" s="158"/>
      <c r="X164" s="158" t="s">
        <v>387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501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5" t="s">
        <v>2333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382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1454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382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1455</v>
      </c>
      <c r="D167" s="160"/>
      <c r="E167" s="161">
        <v>25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382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5"/>
      <c r="D168" s="246"/>
      <c r="E168" s="246"/>
      <c r="F168" s="246"/>
      <c r="G168" s="246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329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3">
        <v>33</v>
      </c>
      <c r="B169" s="174" t="s">
        <v>1441</v>
      </c>
      <c r="C169" s="184" t="s">
        <v>2339</v>
      </c>
      <c r="D169" s="175" t="s">
        <v>590</v>
      </c>
      <c r="E169" s="176">
        <v>1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8"/>
      <c r="S169" s="178" t="s">
        <v>344</v>
      </c>
      <c r="T169" s="179" t="s">
        <v>324</v>
      </c>
      <c r="U169" s="158">
        <v>0</v>
      </c>
      <c r="V169" s="158">
        <f>ROUND(E169*U169,2)</f>
        <v>0</v>
      </c>
      <c r="W169" s="158"/>
      <c r="X169" s="158" t="s">
        <v>387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501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2333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382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1359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382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219</v>
      </c>
      <c r="D172" s="160"/>
      <c r="E172" s="161">
        <v>1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382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45"/>
      <c r="D173" s="246"/>
      <c r="E173" s="246"/>
      <c r="F173" s="246"/>
      <c r="G173" s="246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329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3">
        <v>34</v>
      </c>
      <c r="B174" s="174" t="s">
        <v>1444</v>
      </c>
      <c r="C174" s="184" t="s">
        <v>1429</v>
      </c>
      <c r="D174" s="175" t="s">
        <v>590</v>
      </c>
      <c r="E174" s="176">
        <v>1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6">
        <v>0</v>
      </c>
      <c r="O174" s="176">
        <f>ROUND(E174*N174,2)</f>
        <v>0</v>
      </c>
      <c r="P174" s="176">
        <v>0</v>
      </c>
      <c r="Q174" s="176">
        <f>ROUND(E174*P174,2)</f>
        <v>0</v>
      </c>
      <c r="R174" s="178"/>
      <c r="S174" s="178" t="s">
        <v>344</v>
      </c>
      <c r="T174" s="179" t="s">
        <v>324</v>
      </c>
      <c r="U174" s="158">
        <v>0</v>
      </c>
      <c r="V174" s="158">
        <f>ROUND(E174*U174,2)</f>
        <v>0</v>
      </c>
      <c r="W174" s="158"/>
      <c r="X174" s="158" t="s">
        <v>387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501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5" t="s">
        <v>2340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382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1359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382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219</v>
      </c>
      <c r="D177" s="160"/>
      <c r="E177" s="161">
        <v>1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382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45"/>
      <c r="D178" s="246"/>
      <c r="E178" s="246"/>
      <c r="F178" s="246"/>
      <c r="G178" s="246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329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3">
        <v>35</v>
      </c>
      <c r="B179" s="174" t="s">
        <v>1448</v>
      </c>
      <c r="C179" s="184" t="s">
        <v>2341</v>
      </c>
      <c r="D179" s="175" t="s">
        <v>590</v>
      </c>
      <c r="E179" s="176">
        <v>2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6">
        <v>0</v>
      </c>
      <c r="O179" s="176">
        <f>ROUND(E179*N179,2)</f>
        <v>0</v>
      </c>
      <c r="P179" s="176">
        <v>0</v>
      </c>
      <c r="Q179" s="176">
        <f>ROUND(E179*P179,2)</f>
        <v>0</v>
      </c>
      <c r="R179" s="178"/>
      <c r="S179" s="178" t="s">
        <v>344</v>
      </c>
      <c r="T179" s="179" t="s">
        <v>324</v>
      </c>
      <c r="U179" s="158">
        <v>0</v>
      </c>
      <c r="V179" s="158">
        <f>ROUND(E179*U179,2)</f>
        <v>0</v>
      </c>
      <c r="W179" s="158"/>
      <c r="X179" s="158" t="s">
        <v>387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501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5" t="s">
        <v>2340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382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1366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382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232</v>
      </c>
      <c r="D182" s="160"/>
      <c r="E182" s="161">
        <v>2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382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45"/>
      <c r="D183" s="246"/>
      <c r="E183" s="246"/>
      <c r="F183" s="246"/>
      <c r="G183" s="246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329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3">
        <v>36</v>
      </c>
      <c r="B184" s="174" t="s">
        <v>1452</v>
      </c>
      <c r="C184" s="184" t="s">
        <v>1434</v>
      </c>
      <c r="D184" s="175" t="s">
        <v>590</v>
      </c>
      <c r="E184" s="176">
        <v>1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8"/>
      <c r="S184" s="178" t="s">
        <v>344</v>
      </c>
      <c r="T184" s="179" t="s">
        <v>324</v>
      </c>
      <c r="U184" s="158">
        <v>0</v>
      </c>
      <c r="V184" s="158">
        <f>ROUND(E184*U184,2)</f>
        <v>0</v>
      </c>
      <c r="W184" s="158"/>
      <c r="X184" s="158" t="s">
        <v>387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501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2340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382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1359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382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219</v>
      </c>
      <c r="D187" s="160"/>
      <c r="E187" s="161">
        <v>1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382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5"/>
      <c r="D188" s="246"/>
      <c r="E188" s="246"/>
      <c r="F188" s="246"/>
      <c r="G188" s="246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329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3">
        <v>37</v>
      </c>
      <c r="B189" s="174" t="s">
        <v>1456</v>
      </c>
      <c r="C189" s="184" t="s">
        <v>1432</v>
      </c>
      <c r="D189" s="175" t="s">
        <v>590</v>
      </c>
      <c r="E189" s="176">
        <v>27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21</v>
      </c>
      <c r="M189" s="178">
        <f>G189*(1+L189/100)</f>
        <v>0</v>
      </c>
      <c r="N189" s="176">
        <v>0</v>
      </c>
      <c r="O189" s="176">
        <f>ROUND(E189*N189,2)</f>
        <v>0</v>
      </c>
      <c r="P189" s="176">
        <v>0</v>
      </c>
      <c r="Q189" s="176">
        <f>ROUND(E189*P189,2)</f>
        <v>0</v>
      </c>
      <c r="R189" s="178"/>
      <c r="S189" s="178" t="s">
        <v>344</v>
      </c>
      <c r="T189" s="179" t="s">
        <v>324</v>
      </c>
      <c r="U189" s="158">
        <v>0</v>
      </c>
      <c r="V189" s="158">
        <f>ROUND(E189*U189,2)</f>
        <v>0</v>
      </c>
      <c r="W189" s="158"/>
      <c r="X189" s="158" t="s">
        <v>387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501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2340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382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2342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382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1757</v>
      </c>
      <c r="D192" s="160"/>
      <c r="E192" s="161">
        <v>27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382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45"/>
      <c r="D193" s="246"/>
      <c r="E193" s="246"/>
      <c r="F193" s="246"/>
      <c r="G193" s="246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329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3">
        <v>38</v>
      </c>
      <c r="B194" s="174" t="s">
        <v>1460</v>
      </c>
      <c r="C194" s="184" t="s">
        <v>1438</v>
      </c>
      <c r="D194" s="175" t="s">
        <v>476</v>
      </c>
      <c r="E194" s="176">
        <v>280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8"/>
      <c r="S194" s="178" t="s">
        <v>344</v>
      </c>
      <c r="T194" s="179" t="s">
        <v>324</v>
      </c>
      <c r="U194" s="158">
        <v>0</v>
      </c>
      <c r="V194" s="158">
        <f>ROUND(E194*U194,2)</f>
        <v>0</v>
      </c>
      <c r="W194" s="158"/>
      <c r="X194" s="158" t="s">
        <v>387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501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5" t="s">
        <v>2343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382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5" t="s">
        <v>2344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382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5" t="s">
        <v>2345</v>
      </c>
      <c r="D197" s="160"/>
      <c r="E197" s="161">
        <v>280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382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45"/>
      <c r="D198" s="246"/>
      <c r="E198" s="246"/>
      <c r="F198" s="246"/>
      <c r="G198" s="246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329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3">
        <v>39</v>
      </c>
      <c r="B199" s="174" t="s">
        <v>1462</v>
      </c>
      <c r="C199" s="184" t="s">
        <v>1442</v>
      </c>
      <c r="D199" s="175" t="s">
        <v>476</v>
      </c>
      <c r="E199" s="176">
        <v>70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6">
        <v>0</v>
      </c>
      <c r="O199" s="176">
        <f>ROUND(E199*N199,2)</f>
        <v>0</v>
      </c>
      <c r="P199" s="176">
        <v>0</v>
      </c>
      <c r="Q199" s="176">
        <f>ROUND(E199*P199,2)</f>
        <v>0</v>
      </c>
      <c r="R199" s="178"/>
      <c r="S199" s="178" t="s">
        <v>344</v>
      </c>
      <c r="T199" s="179" t="s">
        <v>324</v>
      </c>
      <c r="U199" s="158">
        <v>0</v>
      </c>
      <c r="V199" s="158">
        <f>ROUND(E199*U199,2)</f>
        <v>0</v>
      </c>
      <c r="W199" s="158"/>
      <c r="X199" s="158" t="s">
        <v>387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501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5" t="s">
        <v>2343</v>
      </c>
      <c r="D200" s="160"/>
      <c r="E200" s="161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382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5" t="s">
        <v>2346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382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2347</v>
      </c>
      <c r="D202" s="160"/>
      <c r="E202" s="161">
        <v>70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382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45"/>
      <c r="D203" s="246"/>
      <c r="E203" s="246"/>
      <c r="F203" s="246"/>
      <c r="G203" s="246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329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3">
        <v>40</v>
      </c>
      <c r="B204" s="174" t="s">
        <v>1466</v>
      </c>
      <c r="C204" s="184" t="s">
        <v>1445</v>
      </c>
      <c r="D204" s="175" t="s">
        <v>476</v>
      </c>
      <c r="E204" s="176">
        <v>930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8"/>
      <c r="S204" s="178" t="s">
        <v>344</v>
      </c>
      <c r="T204" s="179" t="s">
        <v>324</v>
      </c>
      <c r="U204" s="158">
        <v>0</v>
      </c>
      <c r="V204" s="158">
        <f>ROUND(E204*U204,2)</f>
        <v>0</v>
      </c>
      <c r="W204" s="158"/>
      <c r="X204" s="158" t="s">
        <v>387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501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5" t="s">
        <v>2343</v>
      </c>
      <c r="D205" s="160"/>
      <c r="E205" s="161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382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2348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382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2349</v>
      </c>
      <c r="D207" s="160"/>
      <c r="E207" s="161">
        <v>930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382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45"/>
      <c r="D208" s="246"/>
      <c r="E208" s="246"/>
      <c r="F208" s="246"/>
      <c r="G208" s="246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329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3">
        <v>41</v>
      </c>
      <c r="B209" s="174" t="s">
        <v>1469</v>
      </c>
      <c r="C209" s="184" t="s">
        <v>1449</v>
      </c>
      <c r="D209" s="175" t="s">
        <v>476</v>
      </c>
      <c r="E209" s="176">
        <v>520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0</v>
      </c>
      <c r="O209" s="176">
        <f>ROUND(E209*N209,2)</f>
        <v>0</v>
      </c>
      <c r="P209" s="176">
        <v>0</v>
      </c>
      <c r="Q209" s="176">
        <f>ROUND(E209*P209,2)</f>
        <v>0</v>
      </c>
      <c r="R209" s="178"/>
      <c r="S209" s="178" t="s">
        <v>344</v>
      </c>
      <c r="T209" s="179" t="s">
        <v>324</v>
      </c>
      <c r="U209" s="158">
        <v>0</v>
      </c>
      <c r="V209" s="158">
        <f>ROUND(E209*U209,2)</f>
        <v>0</v>
      </c>
      <c r="W209" s="158"/>
      <c r="X209" s="158" t="s">
        <v>387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501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2343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382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2350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382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5" t="s">
        <v>2351</v>
      </c>
      <c r="D212" s="160"/>
      <c r="E212" s="161">
        <v>520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382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45"/>
      <c r="D213" s="246"/>
      <c r="E213" s="246"/>
      <c r="F213" s="246"/>
      <c r="G213" s="246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329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42</v>
      </c>
      <c r="B214" s="174" t="s">
        <v>1472</v>
      </c>
      <c r="C214" s="184" t="s">
        <v>2352</v>
      </c>
      <c r="D214" s="175" t="s">
        <v>476</v>
      </c>
      <c r="E214" s="176">
        <v>70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8"/>
      <c r="S214" s="178" t="s">
        <v>344</v>
      </c>
      <c r="T214" s="179" t="s">
        <v>324</v>
      </c>
      <c r="U214" s="158">
        <v>0</v>
      </c>
      <c r="V214" s="158">
        <f>ROUND(E214*U214,2)</f>
        <v>0</v>
      </c>
      <c r="W214" s="158"/>
      <c r="X214" s="158" t="s">
        <v>387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501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2343</v>
      </c>
      <c r="D215" s="160"/>
      <c r="E215" s="161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382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2346</v>
      </c>
      <c r="D216" s="160"/>
      <c r="E216" s="161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382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5" t="s">
        <v>2347</v>
      </c>
      <c r="D217" s="160"/>
      <c r="E217" s="161">
        <v>70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382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45"/>
      <c r="D218" s="246"/>
      <c r="E218" s="246"/>
      <c r="F218" s="246"/>
      <c r="G218" s="246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329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3">
        <v>43</v>
      </c>
      <c r="B219" s="174" t="s">
        <v>1474</v>
      </c>
      <c r="C219" s="184" t="s">
        <v>2353</v>
      </c>
      <c r="D219" s="175" t="s">
        <v>476</v>
      </c>
      <c r="E219" s="176">
        <v>70</v>
      </c>
      <c r="F219" s="177"/>
      <c r="G219" s="178">
        <f>ROUND(E219*F219,2)</f>
        <v>0</v>
      </c>
      <c r="H219" s="177"/>
      <c r="I219" s="178">
        <f>ROUND(E219*H219,2)</f>
        <v>0</v>
      </c>
      <c r="J219" s="177"/>
      <c r="K219" s="178">
        <f>ROUND(E219*J219,2)</f>
        <v>0</v>
      </c>
      <c r="L219" s="178">
        <v>21</v>
      </c>
      <c r="M219" s="178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8"/>
      <c r="S219" s="178" t="s">
        <v>344</v>
      </c>
      <c r="T219" s="179" t="s">
        <v>324</v>
      </c>
      <c r="U219" s="158">
        <v>0</v>
      </c>
      <c r="V219" s="158">
        <f>ROUND(E219*U219,2)</f>
        <v>0</v>
      </c>
      <c r="W219" s="158"/>
      <c r="X219" s="158" t="s">
        <v>387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501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2343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382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5" t="s">
        <v>2346</v>
      </c>
      <c r="D221" s="160"/>
      <c r="E221" s="161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382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5" t="s">
        <v>2347</v>
      </c>
      <c r="D222" s="160"/>
      <c r="E222" s="161">
        <v>70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382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5"/>
      <c r="D223" s="246"/>
      <c r="E223" s="246"/>
      <c r="F223" s="246"/>
      <c r="G223" s="246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329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3">
        <v>44</v>
      </c>
      <c r="B224" s="174" t="s">
        <v>1477</v>
      </c>
      <c r="C224" s="184" t="s">
        <v>1453</v>
      </c>
      <c r="D224" s="175" t="s">
        <v>476</v>
      </c>
      <c r="E224" s="176">
        <v>60</v>
      </c>
      <c r="F224" s="177"/>
      <c r="G224" s="178">
        <f>ROUND(E224*F224,2)</f>
        <v>0</v>
      </c>
      <c r="H224" s="177"/>
      <c r="I224" s="178">
        <f>ROUND(E224*H224,2)</f>
        <v>0</v>
      </c>
      <c r="J224" s="177"/>
      <c r="K224" s="178">
        <f>ROUND(E224*J224,2)</f>
        <v>0</v>
      </c>
      <c r="L224" s="178">
        <v>21</v>
      </c>
      <c r="M224" s="178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8"/>
      <c r="S224" s="178" t="s">
        <v>344</v>
      </c>
      <c r="T224" s="179" t="s">
        <v>324</v>
      </c>
      <c r="U224" s="158">
        <v>0</v>
      </c>
      <c r="V224" s="158">
        <f>ROUND(E224*U224,2)</f>
        <v>0</v>
      </c>
      <c r="W224" s="158"/>
      <c r="X224" s="158" t="s">
        <v>387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501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5" t="s">
        <v>2343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382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5" t="s">
        <v>1468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382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5" t="s">
        <v>273</v>
      </c>
      <c r="D227" s="160"/>
      <c r="E227" s="161">
        <v>60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382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45"/>
      <c r="D228" s="246"/>
      <c r="E228" s="246"/>
      <c r="F228" s="246"/>
      <c r="G228" s="246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329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3">
        <v>45</v>
      </c>
      <c r="B229" s="174" t="s">
        <v>1479</v>
      </c>
      <c r="C229" s="184" t="s">
        <v>1463</v>
      </c>
      <c r="D229" s="175" t="s">
        <v>476</v>
      </c>
      <c r="E229" s="176">
        <v>360</v>
      </c>
      <c r="F229" s="177"/>
      <c r="G229" s="178">
        <f>ROUND(E229*F229,2)</f>
        <v>0</v>
      </c>
      <c r="H229" s="177"/>
      <c r="I229" s="178">
        <f>ROUND(E229*H229,2)</f>
        <v>0</v>
      </c>
      <c r="J229" s="177"/>
      <c r="K229" s="178">
        <f>ROUND(E229*J229,2)</f>
        <v>0</v>
      </c>
      <c r="L229" s="178">
        <v>21</v>
      </c>
      <c r="M229" s="178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8"/>
      <c r="S229" s="178" t="s">
        <v>344</v>
      </c>
      <c r="T229" s="179" t="s">
        <v>324</v>
      </c>
      <c r="U229" s="158">
        <v>0</v>
      </c>
      <c r="V229" s="158">
        <f>ROUND(E229*U229,2)</f>
        <v>0</v>
      </c>
      <c r="W229" s="158"/>
      <c r="X229" s="158" t="s">
        <v>387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501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5" t="s">
        <v>1439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382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5" t="s">
        <v>2354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382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1980</v>
      </c>
      <c r="D232" s="160"/>
      <c r="E232" s="161">
        <v>360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382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45"/>
      <c r="D233" s="246"/>
      <c r="E233" s="246"/>
      <c r="F233" s="246"/>
      <c r="G233" s="246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329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3">
        <v>46</v>
      </c>
      <c r="B234" s="174" t="s">
        <v>1481</v>
      </c>
      <c r="C234" s="184" t="s">
        <v>1467</v>
      </c>
      <c r="D234" s="175" t="s">
        <v>476</v>
      </c>
      <c r="E234" s="176">
        <v>50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6">
        <v>0</v>
      </c>
      <c r="O234" s="176">
        <f>ROUND(E234*N234,2)</f>
        <v>0</v>
      </c>
      <c r="P234" s="176">
        <v>0</v>
      </c>
      <c r="Q234" s="176">
        <f>ROUND(E234*P234,2)</f>
        <v>0</v>
      </c>
      <c r="R234" s="178"/>
      <c r="S234" s="178" t="s">
        <v>344</v>
      </c>
      <c r="T234" s="179" t="s">
        <v>324</v>
      </c>
      <c r="U234" s="158">
        <v>0</v>
      </c>
      <c r="V234" s="158">
        <f>ROUND(E234*U234,2)</f>
        <v>0</v>
      </c>
      <c r="W234" s="158"/>
      <c r="X234" s="158" t="s">
        <v>387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501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5" t="s">
        <v>1439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382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1419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382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5" t="s">
        <v>574</v>
      </c>
      <c r="D237" s="160"/>
      <c r="E237" s="161">
        <v>50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382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45"/>
      <c r="D238" s="246"/>
      <c r="E238" s="246"/>
      <c r="F238" s="246"/>
      <c r="G238" s="246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329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3">
        <v>47</v>
      </c>
      <c r="B239" s="174" t="s">
        <v>1484</v>
      </c>
      <c r="C239" s="184" t="s">
        <v>1470</v>
      </c>
      <c r="D239" s="175" t="s">
        <v>1471</v>
      </c>
      <c r="E239" s="176">
        <v>10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8"/>
      <c r="S239" s="178" t="s">
        <v>344</v>
      </c>
      <c r="T239" s="179" t="s">
        <v>324</v>
      </c>
      <c r="U239" s="158">
        <v>0</v>
      </c>
      <c r="V239" s="158">
        <f>ROUND(E239*U239,2)</f>
        <v>0</v>
      </c>
      <c r="W239" s="158"/>
      <c r="X239" s="158" t="s">
        <v>387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501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5" t="s">
        <v>2332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382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5" t="s">
        <v>624</v>
      </c>
      <c r="D241" s="160"/>
      <c r="E241" s="161">
        <v>10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382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45"/>
      <c r="D242" s="246"/>
      <c r="E242" s="246"/>
      <c r="F242" s="246"/>
      <c r="G242" s="246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329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3">
        <v>48</v>
      </c>
      <c r="B243" s="174" t="s">
        <v>1486</v>
      </c>
      <c r="C243" s="184" t="s">
        <v>1473</v>
      </c>
      <c r="D243" s="175" t="s">
        <v>590</v>
      </c>
      <c r="E243" s="176">
        <v>1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21</v>
      </c>
      <c r="M243" s="178">
        <f>G243*(1+L243/100)</f>
        <v>0</v>
      </c>
      <c r="N243" s="176">
        <v>0</v>
      </c>
      <c r="O243" s="176">
        <f>ROUND(E243*N243,2)</f>
        <v>0</v>
      </c>
      <c r="P243" s="176">
        <v>0</v>
      </c>
      <c r="Q243" s="176">
        <f>ROUND(E243*P243,2)</f>
        <v>0</v>
      </c>
      <c r="R243" s="178"/>
      <c r="S243" s="178" t="s">
        <v>344</v>
      </c>
      <c r="T243" s="179" t="s">
        <v>324</v>
      </c>
      <c r="U243" s="158">
        <v>0</v>
      </c>
      <c r="V243" s="158">
        <f>ROUND(E243*U243,2)</f>
        <v>0</v>
      </c>
      <c r="W243" s="158"/>
      <c r="X243" s="158" t="s">
        <v>817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1038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5" t="s">
        <v>1359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382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5" t="s">
        <v>219</v>
      </c>
      <c r="D245" s="160"/>
      <c r="E245" s="161">
        <v>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382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5"/>
      <c r="D246" s="246"/>
      <c r="E246" s="246"/>
      <c r="F246" s="246"/>
      <c r="G246" s="246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329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3">
        <v>49</v>
      </c>
      <c r="B247" s="174" t="s">
        <v>1488</v>
      </c>
      <c r="C247" s="184" t="s">
        <v>1475</v>
      </c>
      <c r="D247" s="175" t="s">
        <v>1471</v>
      </c>
      <c r="E247" s="176">
        <v>100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0</v>
      </c>
      <c r="O247" s="176">
        <f>ROUND(E247*N247,2)</f>
        <v>0</v>
      </c>
      <c r="P247" s="176">
        <v>0</v>
      </c>
      <c r="Q247" s="176">
        <f>ROUND(E247*P247,2)</f>
        <v>0</v>
      </c>
      <c r="R247" s="178"/>
      <c r="S247" s="178" t="s">
        <v>344</v>
      </c>
      <c r="T247" s="179" t="s">
        <v>324</v>
      </c>
      <c r="U247" s="158">
        <v>0</v>
      </c>
      <c r="V247" s="158">
        <f>ROUND(E247*U247,2)</f>
        <v>0</v>
      </c>
      <c r="W247" s="158"/>
      <c r="X247" s="158" t="s">
        <v>387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501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5" t="s">
        <v>1476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382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992</v>
      </c>
      <c r="D249" s="160"/>
      <c r="E249" s="161">
        <v>100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382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5"/>
      <c r="D250" s="246"/>
      <c r="E250" s="246"/>
      <c r="F250" s="246"/>
      <c r="G250" s="246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329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3">
        <v>50</v>
      </c>
      <c r="B251" s="174" t="s">
        <v>1490</v>
      </c>
      <c r="C251" s="184" t="s">
        <v>1478</v>
      </c>
      <c r="D251" s="175" t="s">
        <v>590</v>
      </c>
      <c r="E251" s="176">
        <v>1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21</v>
      </c>
      <c r="M251" s="178">
        <f>G251*(1+L251/100)</f>
        <v>0</v>
      </c>
      <c r="N251" s="176">
        <v>0</v>
      </c>
      <c r="O251" s="176">
        <f>ROUND(E251*N251,2)</f>
        <v>0</v>
      </c>
      <c r="P251" s="176">
        <v>0</v>
      </c>
      <c r="Q251" s="176">
        <f>ROUND(E251*P251,2)</f>
        <v>0</v>
      </c>
      <c r="R251" s="178"/>
      <c r="S251" s="178" t="s">
        <v>344</v>
      </c>
      <c r="T251" s="179" t="s">
        <v>324</v>
      </c>
      <c r="U251" s="158">
        <v>0</v>
      </c>
      <c r="V251" s="158">
        <f>ROUND(E251*U251,2)</f>
        <v>0</v>
      </c>
      <c r="W251" s="158"/>
      <c r="X251" s="158" t="s">
        <v>817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1038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5" t="s">
        <v>1359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382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5" t="s">
        <v>219</v>
      </c>
      <c r="D253" s="160"/>
      <c r="E253" s="161">
        <v>1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382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45"/>
      <c r="D254" s="246"/>
      <c r="E254" s="246"/>
      <c r="F254" s="246"/>
      <c r="G254" s="246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329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3">
        <v>51</v>
      </c>
      <c r="B255" s="174" t="s">
        <v>1493</v>
      </c>
      <c r="C255" s="184" t="s">
        <v>1480</v>
      </c>
      <c r="D255" s="175" t="s">
        <v>376</v>
      </c>
      <c r="E255" s="176">
        <v>40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21</v>
      </c>
      <c r="M255" s="178">
        <f>G255*(1+L255/100)</f>
        <v>0</v>
      </c>
      <c r="N255" s="176">
        <v>0</v>
      </c>
      <c r="O255" s="176">
        <f>ROUND(E255*N255,2)</f>
        <v>0</v>
      </c>
      <c r="P255" s="176">
        <v>0</v>
      </c>
      <c r="Q255" s="176">
        <f>ROUND(E255*P255,2)</f>
        <v>0</v>
      </c>
      <c r="R255" s="178"/>
      <c r="S255" s="178" t="s">
        <v>344</v>
      </c>
      <c r="T255" s="179" t="s">
        <v>324</v>
      </c>
      <c r="U255" s="158">
        <v>0</v>
      </c>
      <c r="V255" s="158">
        <f>ROUND(E255*U255,2)</f>
        <v>0</v>
      </c>
      <c r="W255" s="158"/>
      <c r="X255" s="158" t="s">
        <v>387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501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5" t="s">
        <v>1443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382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5" t="s">
        <v>257</v>
      </c>
      <c r="D257" s="160"/>
      <c r="E257" s="161">
        <v>40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382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5"/>
      <c r="D258" s="246"/>
      <c r="E258" s="246"/>
      <c r="F258" s="246"/>
      <c r="G258" s="246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329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3">
        <v>52</v>
      </c>
      <c r="B259" s="174" t="s">
        <v>2355</v>
      </c>
      <c r="C259" s="184" t="s">
        <v>1482</v>
      </c>
      <c r="D259" s="175" t="s">
        <v>590</v>
      </c>
      <c r="E259" s="176">
        <v>1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0</v>
      </c>
      <c r="O259" s="176">
        <f>ROUND(E259*N259,2)</f>
        <v>0</v>
      </c>
      <c r="P259" s="176">
        <v>0</v>
      </c>
      <c r="Q259" s="176">
        <f>ROUND(E259*P259,2)</f>
        <v>0</v>
      </c>
      <c r="R259" s="178"/>
      <c r="S259" s="178" t="s">
        <v>344</v>
      </c>
      <c r="T259" s="179" t="s">
        <v>324</v>
      </c>
      <c r="U259" s="158">
        <v>0</v>
      </c>
      <c r="V259" s="158">
        <f>ROUND(E259*U259,2)</f>
        <v>0</v>
      </c>
      <c r="W259" s="158"/>
      <c r="X259" s="158" t="s">
        <v>1983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1984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45" outlineLevel="1" x14ac:dyDescent="0.2">
      <c r="A260" s="154"/>
      <c r="B260" s="155"/>
      <c r="C260" s="185" t="s">
        <v>1483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382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5" t="s">
        <v>1359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382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5" t="s">
        <v>219</v>
      </c>
      <c r="D262" s="160"/>
      <c r="E262" s="161">
        <v>1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382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45"/>
      <c r="D263" s="246"/>
      <c r="E263" s="246"/>
      <c r="F263" s="246"/>
      <c r="G263" s="246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329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3">
        <v>53</v>
      </c>
      <c r="B264" s="174" t="s">
        <v>2356</v>
      </c>
      <c r="C264" s="184" t="s">
        <v>1485</v>
      </c>
      <c r="D264" s="175" t="s">
        <v>1471</v>
      </c>
      <c r="E264" s="176">
        <v>10</v>
      </c>
      <c r="F264" s="177"/>
      <c r="G264" s="178">
        <f>ROUND(E264*F264,2)</f>
        <v>0</v>
      </c>
      <c r="H264" s="177"/>
      <c r="I264" s="178">
        <f>ROUND(E264*H264,2)</f>
        <v>0</v>
      </c>
      <c r="J264" s="177"/>
      <c r="K264" s="178">
        <f>ROUND(E264*J264,2)</f>
        <v>0</v>
      </c>
      <c r="L264" s="178">
        <v>21</v>
      </c>
      <c r="M264" s="178">
        <f>G264*(1+L264/100)</f>
        <v>0</v>
      </c>
      <c r="N264" s="176">
        <v>0</v>
      </c>
      <c r="O264" s="176">
        <f>ROUND(E264*N264,2)</f>
        <v>0</v>
      </c>
      <c r="P264" s="176">
        <v>0</v>
      </c>
      <c r="Q264" s="176">
        <f>ROUND(E264*P264,2)</f>
        <v>0</v>
      </c>
      <c r="R264" s="178"/>
      <c r="S264" s="178" t="s">
        <v>344</v>
      </c>
      <c r="T264" s="179" t="s">
        <v>324</v>
      </c>
      <c r="U264" s="158">
        <v>0</v>
      </c>
      <c r="V264" s="158">
        <f>ROUND(E264*U264,2)</f>
        <v>0</v>
      </c>
      <c r="W264" s="158"/>
      <c r="X264" s="158" t="s">
        <v>387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501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5" t="s">
        <v>2332</v>
      </c>
      <c r="D265" s="160"/>
      <c r="E265" s="161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382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5" t="s">
        <v>624</v>
      </c>
      <c r="D266" s="160"/>
      <c r="E266" s="161">
        <v>10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382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45"/>
      <c r="D267" s="246"/>
      <c r="E267" s="246"/>
      <c r="F267" s="246"/>
      <c r="G267" s="246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329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3">
        <v>54</v>
      </c>
      <c r="B268" s="174" t="s">
        <v>2357</v>
      </c>
      <c r="C268" s="184" t="s">
        <v>1487</v>
      </c>
      <c r="D268" s="175" t="s">
        <v>590</v>
      </c>
      <c r="E268" s="176">
        <v>1</v>
      </c>
      <c r="F268" s="177"/>
      <c r="G268" s="178">
        <f>ROUND(E268*F268,2)</f>
        <v>0</v>
      </c>
      <c r="H268" s="177"/>
      <c r="I268" s="178">
        <f>ROUND(E268*H268,2)</f>
        <v>0</v>
      </c>
      <c r="J268" s="177"/>
      <c r="K268" s="178">
        <f>ROUND(E268*J268,2)</f>
        <v>0</v>
      </c>
      <c r="L268" s="178">
        <v>21</v>
      </c>
      <c r="M268" s="178">
        <f>G268*(1+L268/100)</f>
        <v>0</v>
      </c>
      <c r="N268" s="176">
        <v>0</v>
      </c>
      <c r="O268" s="176">
        <f>ROUND(E268*N268,2)</f>
        <v>0</v>
      </c>
      <c r="P268" s="176">
        <v>0</v>
      </c>
      <c r="Q268" s="176">
        <f>ROUND(E268*P268,2)</f>
        <v>0</v>
      </c>
      <c r="R268" s="178"/>
      <c r="S268" s="178" t="s">
        <v>344</v>
      </c>
      <c r="T268" s="179" t="s">
        <v>324</v>
      </c>
      <c r="U268" s="158">
        <v>0</v>
      </c>
      <c r="V268" s="158">
        <f>ROUND(E268*U268,2)</f>
        <v>0</v>
      </c>
      <c r="W268" s="158"/>
      <c r="X268" s="158" t="s">
        <v>817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1038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5" t="s">
        <v>1359</v>
      </c>
      <c r="D269" s="160"/>
      <c r="E269" s="161"/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382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5" t="s">
        <v>219</v>
      </c>
      <c r="D270" s="160"/>
      <c r="E270" s="161">
        <v>1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382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45"/>
      <c r="D271" s="246"/>
      <c r="E271" s="246"/>
      <c r="F271" s="246"/>
      <c r="G271" s="246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329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3">
        <v>55</v>
      </c>
      <c r="B272" s="174" t="s">
        <v>2358</v>
      </c>
      <c r="C272" s="184" t="s">
        <v>1489</v>
      </c>
      <c r="D272" s="175" t="s">
        <v>1471</v>
      </c>
      <c r="E272" s="176">
        <v>5</v>
      </c>
      <c r="F272" s="177"/>
      <c r="G272" s="178">
        <f>ROUND(E272*F272,2)</f>
        <v>0</v>
      </c>
      <c r="H272" s="177"/>
      <c r="I272" s="178">
        <f>ROUND(E272*H272,2)</f>
        <v>0</v>
      </c>
      <c r="J272" s="177"/>
      <c r="K272" s="178">
        <f>ROUND(E272*J272,2)</f>
        <v>0</v>
      </c>
      <c r="L272" s="178">
        <v>21</v>
      </c>
      <c r="M272" s="178">
        <f>G272*(1+L272/100)</f>
        <v>0</v>
      </c>
      <c r="N272" s="176">
        <v>0</v>
      </c>
      <c r="O272" s="176">
        <f>ROUND(E272*N272,2)</f>
        <v>0</v>
      </c>
      <c r="P272" s="176">
        <v>0</v>
      </c>
      <c r="Q272" s="176">
        <f>ROUND(E272*P272,2)</f>
        <v>0</v>
      </c>
      <c r="R272" s="178"/>
      <c r="S272" s="178" t="s">
        <v>344</v>
      </c>
      <c r="T272" s="179" t="s">
        <v>324</v>
      </c>
      <c r="U272" s="158">
        <v>0</v>
      </c>
      <c r="V272" s="158">
        <f>ROUND(E272*U272,2)</f>
        <v>0</v>
      </c>
      <c r="W272" s="158"/>
      <c r="X272" s="158" t="s">
        <v>387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501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5" t="s">
        <v>1389</v>
      </c>
      <c r="D273" s="160"/>
      <c r="E273" s="161"/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382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5" t="s">
        <v>265</v>
      </c>
      <c r="D274" s="160"/>
      <c r="E274" s="161">
        <v>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382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45"/>
      <c r="D275" s="246"/>
      <c r="E275" s="246"/>
      <c r="F275" s="246"/>
      <c r="G275" s="246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329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3">
        <v>56</v>
      </c>
      <c r="B276" s="174" t="s">
        <v>2359</v>
      </c>
      <c r="C276" s="184" t="s">
        <v>1491</v>
      </c>
      <c r="D276" s="175" t="s">
        <v>1471</v>
      </c>
      <c r="E276" s="176">
        <v>20</v>
      </c>
      <c r="F276" s="177"/>
      <c r="G276" s="178">
        <f>ROUND(E276*F276,2)</f>
        <v>0</v>
      </c>
      <c r="H276" s="177"/>
      <c r="I276" s="178">
        <f>ROUND(E276*H276,2)</f>
        <v>0</v>
      </c>
      <c r="J276" s="177"/>
      <c r="K276" s="178">
        <f>ROUND(E276*J276,2)</f>
        <v>0</v>
      </c>
      <c r="L276" s="178">
        <v>21</v>
      </c>
      <c r="M276" s="178">
        <f>G276*(1+L276/100)</f>
        <v>0</v>
      </c>
      <c r="N276" s="176">
        <v>0</v>
      </c>
      <c r="O276" s="176">
        <f>ROUND(E276*N276,2)</f>
        <v>0</v>
      </c>
      <c r="P276" s="176">
        <v>0</v>
      </c>
      <c r="Q276" s="176">
        <f>ROUND(E276*P276,2)</f>
        <v>0</v>
      </c>
      <c r="R276" s="178"/>
      <c r="S276" s="178" t="s">
        <v>344</v>
      </c>
      <c r="T276" s="179" t="s">
        <v>324</v>
      </c>
      <c r="U276" s="158">
        <v>0</v>
      </c>
      <c r="V276" s="158">
        <f>ROUND(E276*U276,2)</f>
        <v>0</v>
      </c>
      <c r="W276" s="158"/>
      <c r="X276" s="158" t="s">
        <v>387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501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5" t="s">
        <v>1492</v>
      </c>
      <c r="D277" s="160"/>
      <c r="E277" s="161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382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5" t="s">
        <v>234</v>
      </c>
      <c r="D278" s="160"/>
      <c r="E278" s="161">
        <v>20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382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45"/>
      <c r="D279" s="246"/>
      <c r="E279" s="246"/>
      <c r="F279" s="246"/>
      <c r="G279" s="246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329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3">
        <v>57</v>
      </c>
      <c r="B280" s="174" t="s">
        <v>2360</v>
      </c>
      <c r="C280" s="184" t="s">
        <v>1494</v>
      </c>
      <c r="D280" s="175" t="s">
        <v>590</v>
      </c>
      <c r="E280" s="176">
        <v>2</v>
      </c>
      <c r="F280" s="177"/>
      <c r="G280" s="178">
        <f>ROUND(E280*F280,2)</f>
        <v>0</v>
      </c>
      <c r="H280" s="177"/>
      <c r="I280" s="178">
        <f>ROUND(E280*H280,2)</f>
        <v>0</v>
      </c>
      <c r="J280" s="177"/>
      <c r="K280" s="178">
        <f>ROUND(E280*J280,2)</f>
        <v>0</v>
      </c>
      <c r="L280" s="178">
        <v>21</v>
      </c>
      <c r="M280" s="178">
        <f>G280*(1+L280/100)</f>
        <v>0</v>
      </c>
      <c r="N280" s="176">
        <v>0</v>
      </c>
      <c r="O280" s="176">
        <f>ROUND(E280*N280,2)</f>
        <v>0</v>
      </c>
      <c r="P280" s="176">
        <v>0</v>
      </c>
      <c r="Q280" s="176">
        <f>ROUND(E280*P280,2)</f>
        <v>0</v>
      </c>
      <c r="R280" s="178"/>
      <c r="S280" s="178" t="s">
        <v>344</v>
      </c>
      <c r="T280" s="179" t="s">
        <v>324</v>
      </c>
      <c r="U280" s="158">
        <v>0</v>
      </c>
      <c r="V280" s="158">
        <f>ROUND(E280*U280,2)</f>
        <v>0</v>
      </c>
      <c r="W280" s="158"/>
      <c r="X280" s="158" t="s">
        <v>387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501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5" t="s">
        <v>1366</v>
      </c>
      <c r="D281" s="160"/>
      <c r="E281" s="161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382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5" t="s">
        <v>232</v>
      </c>
      <c r="D282" s="160"/>
      <c r="E282" s="161">
        <v>2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382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45"/>
      <c r="D283" s="246"/>
      <c r="E283" s="246"/>
      <c r="F283" s="246"/>
      <c r="G283" s="246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329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x14ac:dyDescent="0.2">
      <c r="A284" s="3"/>
      <c r="B284" s="4"/>
      <c r="C284" s="186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AE284">
        <v>15</v>
      </c>
      <c r="AF284">
        <v>21</v>
      </c>
      <c r="AG284" t="s">
        <v>305</v>
      </c>
    </row>
    <row r="285" spans="1:60" x14ac:dyDescent="0.2">
      <c r="A285" s="150"/>
      <c r="B285" s="151" t="s">
        <v>29</v>
      </c>
      <c r="C285" s="187"/>
      <c r="D285" s="152"/>
      <c r="E285" s="153"/>
      <c r="F285" s="153"/>
      <c r="G285" s="182">
        <f>G8</f>
        <v>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AE285">
        <f>SUMIF(L7:L283,AE284,G7:G283)</f>
        <v>0</v>
      </c>
      <c r="AF285">
        <f>SUMIF(L7:L283,AF284,G7:G283)</f>
        <v>0</v>
      </c>
      <c r="AG285" t="s">
        <v>384</v>
      </c>
    </row>
    <row r="286" spans="1:60" x14ac:dyDescent="0.2">
      <c r="C286" s="188"/>
      <c r="D286" s="10"/>
      <c r="AG286" t="s">
        <v>385</v>
      </c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61">
    <mergeCell ref="C18:G18"/>
    <mergeCell ref="A1:G1"/>
    <mergeCell ref="C2:G2"/>
    <mergeCell ref="C3:G3"/>
    <mergeCell ref="C4:G4"/>
    <mergeCell ref="C13:G13"/>
    <mergeCell ref="C78:G78"/>
    <mergeCell ref="C23:G23"/>
    <mergeCell ref="C28:G28"/>
    <mergeCell ref="C33:G33"/>
    <mergeCell ref="C38:G38"/>
    <mergeCell ref="C43:G43"/>
    <mergeCell ref="C48:G48"/>
    <mergeCell ref="C53:G53"/>
    <mergeCell ref="C58:G58"/>
    <mergeCell ref="C63:G63"/>
    <mergeCell ref="C68:G68"/>
    <mergeCell ref="C73:G73"/>
    <mergeCell ref="C138:G138"/>
    <mergeCell ref="C83:G83"/>
    <mergeCell ref="C88:G88"/>
    <mergeCell ref="C93:G93"/>
    <mergeCell ref="C98:G98"/>
    <mergeCell ref="C103:G103"/>
    <mergeCell ref="C108:G108"/>
    <mergeCell ref="C113:G113"/>
    <mergeCell ref="C118:G118"/>
    <mergeCell ref="C123:G123"/>
    <mergeCell ref="C128:G128"/>
    <mergeCell ref="C133:G133"/>
    <mergeCell ref="C198:G198"/>
    <mergeCell ref="C143:G143"/>
    <mergeCell ref="C148:G148"/>
    <mergeCell ref="C153:G153"/>
    <mergeCell ref="C158:G158"/>
    <mergeCell ref="C163:G163"/>
    <mergeCell ref="C168:G168"/>
    <mergeCell ref="C173:G173"/>
    <mergeCell ref="C178:G178"/>
    <mergeCell ref="C183:G183"/>
    <mergeCell ref="C188:G188"/>
    <mergeCell ref="C193:G193"/>
    <mergeCell ref="C254:G254"/>
    <mergeCell ref="C203:G203"/>
    <mergeCell ref="C208:G208"/>
    <mergeCell ref="C213:G213"/>
    <mergeCell ref="C218:G218"/>
    <mergeCell ref="C223:G223"/>
    <mergeCell ref="C228:G228"/>
    <mergeCell ref="C233:G233"/>
    <mergeCell ref="C238:G238"/>
    <mergeCell ref="C242:G242"/>
    <mergeCell ref="C246:G246"/>
    <mergeCell ref="C250:G250"/>
    <mergeCell ref="C283:G283"/>
    <mergeCell ref="C258:G258"/>
    <mergeCell ref="C263:G263"/>
    <mergeCell ref="C267:G267"/>
    <mergeCell ref="C271:G271"/>
    <mergeCell ref="C275:G275"/>
    <mergeCell ref="C279:G27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93</v>
      </c>
      <c r="C4" s="257" t="s">
        <v>94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219</v>
      </c>
      <c r="C8" s="183" t="s">
        <v>221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232</v>
      </c>
      <c r="C9" s="184" t="s">
        <v>1495</v>
      </c>
      <c r="D9" s="175" t="s">
        <v>590</v>
      </c>
      <c r="E9" s="176">
        <v>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143</v>
      </c>
      <c r="C11" s="184" t="s">
        <v>1496</v>
      </c>
      <c r="D11" s="175" t="s">
        <v>590</v>
      </c>
      <c r="E11" s="176">
        <v>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252</v>
      </c>
      <c r="C13" s="184" t="s">
        <v>1498</v>
      </c>
      <c r="D13" s="175" t="s">
        <v>476</v>
      </c>
      <c r="E13" s="176">
        <v>1005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344</v>
      </c>
      <c r="T13" s="179" t="s">
        <v>324</v>
      </c>
      <c r="U13" s="158">
        <v>0</v>
      </c>
      <c r="V13" s="158">
        <f>ROUND(E13*U13,2)</f>
        <v>0</v>
      </c>
      <c r="W13" s="158"/>
      <c r="X13" s="158" t="s">
        <v>387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265</v>
      </c>
      <c r="C15" s="184" t="s">
        <v>1985</v>
      </c>
      <c r="D15" s="175" t="s">
        <v>590</v>
      </c>
      <c r="E15" s="176">
        <v>2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501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3" t="s">
        <v>318</v>
      </c>
      <c r="B17" s="164" t="s">
        <v>227</v>
      </c>
      <c r="C17" s="183" t="s">
        <v>225</v>
      </c>
      <c r="D17" s="165"/>
      <c r="E17" s="166"/>
      <c r="F17" s="167"/>
      <c r="G17" s="167">
        <f>SUMIF(AG18:AG47,"&lt;&gt;NOR",G18:G47)</f>
        <v>0</v>
      </c>
      <c r="H17" s="167"/>
      <c r="I17" s="167">
        <f>SUM(I18:I47)</f>
        <v>0</v>
      </c>
      <c r="J17" s="167"/>
      <c r="K17" s="167">
        <f>SUM(K18:K47)</f>
        <v>0</v>
      </c>
      <c r="L17" s="167"/>
      <c r="M17" s="167">
        <f>SUM(M18:M47)</f>
        <v>0</v>
      </c>
      <c r="N17" s="166"/>
      <c r="O17" s="166">
        <f>SUM(O18:O47)</f>
        <v>0</v>
      </c>
      <c r="P17" s="166"/>
      <c r="Q17" s="166">
        <f>SUM(Q18:Q47)</f>
        <v>0</v>
      </c>
      <c r="R17" s="167"/>
      <c r="S17" s="167"/>
      <c r="T17" s="168"/>
      <c r="U17" s="162"/>
      <c r="V17" s="162">
        <f>SUM(V18:V47)</f>
        <v>0</v>
      </c>
      <c r="W17" s="162"/>
      <c r="X17" s="162"/>
      <c r="AG17" t="s">
        <v>319</v>
      </c>
    </row>
    <row r="18" spans="1:60" outlineLevel="1" x14ac:dyDescent="0.2">
      <c r="A18" s="173">
        <v>5</v>
      </c>
      <c r="B18" s="174" t="s">
        <v>229</v>
      </c>
      <c r="C18" s="184" t="s">
        <v>2361</v>
      </c>
      <c r="D18" s="175" t="s">
        <v>476</v>
      </c>
      <c r="E18" s="176">
        <v>7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344</v>
      </c>
      <c r="T18" s="179" t="s">
        <v>324</v>
      </c>
      <c r="U18" s="158">
        <v>0</v>
      </c>
      <c r="V18" s="158">
        <f>ROUND(E18*U18,2)</f>
        <v>0</v>
      </c>
      <c r="W18" s="158"/>
      <c r="X18" s="158" t="s">
        <v>387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501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6</v>
      </c>
      <c r="B20" s="174" t="s">
        <v>234</v>
      </c>
      <c r="C20" s="184" t="s">
        <v>1506</v>
      </c>
      <c r="D20" s="175" t="s">
        <v>476</v>
      </c>
      <c r="E20" s="176">
        <v>24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344</v>
      </c>
      <c r="T20" s="179" t="s">
        <v>324</v>
      </c>
      <c r="U20" s="158">
        <v>0</v>
      </c>
      <c r="V20" s="158">
        <f>ROUND(E20*U20,2)</f>
        <v>0</v>
      </c>
      <c r="W20" s="158"/>
      <c r="X20" s="158" t="s">
        <v>387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501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7</v>
      </c>
      <c r="B22" s="174" t="s">
        <v>141</v>
      </c>
      <c r="C22" s="184" t="s">
        <v>1508</v>
      </c>
      <c r="D22" s="175" t="s">
        <v>476</v>
      </c>
      <c r="E22" s="176">
        <v>68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344</v>
      </c>
      <c r="T22" s="179" t="s">
        <v>324</v>
      </c>
      <c r="U22" s="158">
        <v>0</v>
      </c>
      <c r="V22" s="158">
        <f>ROUND(E22*U22,2)</f>
        <v>0</v>
      </c>
      <c r="W22" s="158"/>
      <c r="X22" s="158" t="s">
        <v>387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501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3">
        <v>8</v>
      </c>
      <c r="B24" s="174" t="s">
        <v>1427</v>
      </c>
      <c r="C24" s="184" t="s">
        <v>1509</v>
      </c>
      <c r="D24" s="175" t="s">
        <v>476</v>
      </c>
      <c r="E24" s="176">
        <v>72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501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/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329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9</v>
      </c>
      <c r="B26" s="174" t="s">
        <v>1503</v>
      </c>
      <c r="C26" s="184" t="s">
        <v>1511</v>
      </c>
      <c r="D26" s="175" t="s">
        <v>590</v>
      </c>
      <c r="E26" s="176">
        <v>20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344</v>
      </c>
      <c r="T26" s="179" t="s">
        <v>324</v>
      </c>
      <c r="U26" s="158">
        <v>0</v>
      </c>
      <c r="V26" s="158">
        <f>ROUND(E26*U26,2)</f>
        <v>0</v>
      </c>
      <c r="W26" s="158"/>
      <c r="X26" s="158" t="s">
        <v>387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501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10</v>
      </c>
      <c r="B28" s="174" t="s">
        <v>236</v>
      </c>
      <c r="C28" s="184" t="s">
        <v>1512</v>
      </c>
      <c r="D28" s="175" t="s">
        <v>590</v>
      </c>
      <c r="E28" s="176">
        <v>2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344</v>
      </c>
      <c r="T28" s="179" t="s">
        <v>324</v>
      </c>
      <c r="U28" s="158">
        <v>0</v>
      </c>
      <c r="V28" s="158">
        <f>ROUND(E28*U28,2)</f>
        <v>0</v>
      </c>
      <c r="W28" s="158"/>
      <c r="X28" s="158" t="s">
        <v>387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501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11</v>
      </c>
      <c r="B30" s="174" t="s">
        <v>1455</v>
      </c>
      <c r="C30" s="184" t="s">
        <v>1514</v>
      </c>
      <c r="D30" s="175" t="s">
        <v>590</v>
      </c>
      <c r="E30" s="176">
        <v>3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387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501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12</v>
      </c>
      <c r="B32" s="174" t="s">
        <v>238</v>
      </c>
      <c r="C32" s="184" t="s">
        <v>1516</v>
      </c>
      <c r="D32" s="175" t="s">
        <v>590</v>
      </c>
      <c r="E32" s="176">
        <v>21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344</v>
      </c>
      <c r="T32" s="179" t="s">
        <v>324</v>
      </c>
      <c r="U32" s="158">
        <v>0</v>
      </c>
      <c r="V32" s="158">
        <f>ROUND(E32*U32,2)</f>
        <v>0</v>
      </c>
      <c r="W32" s="158"/>
      <c r="X32" s="158" t="s">
        <v>387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501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13</v>
      </c>
      <c r="B34" s="174" t="s">
        <v>1757</v>
      </c>
      <c r="C34" s="184" t="s">
        <v>1517</v>
      </c>
      <c r="D34" s="175" t="s">
        <v>590</v>
      </c>
      <c r="E34" s="176">
        <v>53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387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14</v>
      </c>
      <c r="B36" s="174" t="s">
        <v>1505</v>
      </c>
      <c r="C36" s="184" t="s">
        <v>1518</v>
      </c>
      <c r="D36" s="175" t="s">
        <v>590</v>
      </c>
      <c r="E36" s="176">
        <v>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501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15</v>
      </c>
      <c r="B38" s="174" t="s">
        <v>1507</v>
      </c>
      <c r="C38" s="184" t="s">
        <v>2362</v>
      </c>
      <c r="D38" s="175" t="s">
        <v>476</v>
      </c>
      <c r="E38" s="176">
        <v>15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344</v>
      </c>
      <c r="T38" s="179" t="s">
        <v>324</v>
      </c>
      <c r="U38" s="158">
        <v>0</v>
      </c>
      <c r="V38" s="158">
        <f>ROUND(E38*U38,2)</f>
        <v>0</v>
      </c>
      <c r="W38" s="158"/>
      <c r="X38" s="158" t="s">
        <v>387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501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16</v>
      </c>
      <c r="B40" s="174" t="s">
        <v>243</v>
      </c>
      <c r="C40" s="184" t="s">
        <v>1521</v>
      </c>
      <c r="D40" s="175" t="s">
        <v>590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344</v>
      </c>
      <c r="T40" s="179" t="s">
        <v>324</v>
      </c>
      <c r="U40" s="158">
        <v>0</v>
      </c>
      <c r="V40" s="158">
        <f>ROUND(E40*U40,2)</f>
        <v>0</v>
      </c>
      <c r="W40" s="158"/>
      <c r="X40" s="158" t="s">
        <v>387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501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329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17</v>
      </c>
      <c r="B42" s="174" t="s">
        <v>1510</v>
      </c>
      <c r="C42" s="184" t="s">
        <v>1522</v>
      </c>
      <c r="D42" s="175" t="s">
        <v>476</v>
      </c>
      <c r="E42" s="176">
        <v>6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344</v>
      </c>
      <c r="T42" s="179" t="s">
        <v>324</v>
      </c>
      <c r="U42" s="158">
        <v>0</v>
      </c>
      <c r="V42" s="158">
        <f>ROUND(E42*U42,2)</f>
        <v>0</v>
      </c>
      <c r="W42" s="158"/>
      <c r="X42" s="158" t="s">
        <v>387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501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18</v>
      </c>
      <c r="B44" s="174" t="s">
        <v>244</v>
      </c>
      <c r="C44" s="184" t="s">
        <v>1524</v>
      </c>
      <c r="D44" s="175" t="s">
        <v>590</v>
      </c>
      <c r="E44" s="176">
        <v>0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344</v>
      </c>
      <c r="T44" s="179" t="s">
        <v>324</v>
      </c>
      <c r="U44" s="158">
        <v>0</v>
      </c>
      <c r="V44" s="158">
        <f>ROUND(E44*U44,2)</f>
        <v>0</v>
      </c>
      <c r="W44" s="158"/>
      <c r="X44" s="158" t="s">
        <v>387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501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19</v>
      </c>
      <c r="B46" s="174" t="s">
        <v>1513</v>
      </c>
      <c r="C46" s="184" t="s">
        <v>1525</v>
      </c>
      <c r="D46" s="175" t="s">
        <v>590</v>
      </c>
      <c r="E46" s="176">
        <v>30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344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387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501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329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3" t="s">
        <v>318</v>
      </c>
      <c r="B48" s="164" t="s">
        <v>249</v>
      </c>
      <c r="C48" s="183" t="s">
        <v>235</v>
      </c>
      <c r="D48" s="165"/>
      <c r="E48" s="166"/>
      <c r="F48" s="167"/>
      <c r="G48" s="167">
        <f>SUMIF(AG49:AG52,"&lt;&gt;NOR",G49:G52)</f>
        <v>0</v>
      </c>
      <c r="H48" s="167"/>
      <c r="I48" s="167">
        <f>SUM(I49:I52)</f>
        <v>0</v>
      </c>
      <c r="J48" s="167"/>
      <c r="K48" s="167">
        <f>SUM(K49:K52)</f>
        <v>0</v>
      </c>
      <c r="L48" s="167"/>
      <c r="M48" s="167">
        <f>SUM(M49:M52)</f>
        <v>0</v>
      </c>
      <c r="N48" s="166"/>
      <c r="O48" s="166">
        <f>SUM(O49:O52)</f>
        <v>0</v>
      </c>
      <c r="P48" s="166"/>
      <c r="Q48" s="166">
        <f>SUM(Q49:Q52)</f>
        <v>0</v>
      </c>
      <c r="R48" s="167"/>
      <c r="S48" s="167"/>
      <c r="T48" s="168"/>
      <c r="U48" s="162"/>
      <c r="V48" s="162">
        <f>SUM(V49:V52)</f>
        <v>0</v>
      </c>
      <c r="W48" s="162"/>
      <c r="X48" s="162"/>
      <c r="AG48" t="s">
        <v>319</v>
      </c>
    </row>
    <row r="49" spans="1:60" outlineLevel="1" x14ac:dyDescent="0.2">
      <c r="A49" s="173">
        <v>20</v>
      </c>
      <c r="B49" s="174" t="s">
        <v>1520</v>
      </c>
      <c r="C49" s="184" t="s">
        <v>1527</v>
      </c>
      <c r="D49" s="175" t="s">
        <v>590</v>
      </c>
      <c r="E49" s="176">
        <v>25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344</v>
      </c>
      <c r="T49" s="179" t="s">
        <v>324</v>
      </c>
      <c r="U49" s="158">
        <v>0</v>
      </c>
      <c r="V49" s="158">
        <f>ROUND(E49*U49,2)</f>
        <v>0</v>
      </c>
      <c r="W49" s="158"/>
      <c r="X49" s="158" t="s">
        <v>387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501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329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21</v>
      </c>
      <c r="B51" s="174" t="s">
        <v>250</v>
      </c>
      <c r="C51" s="184" t="s">
        <v>1529</v>
      </c>
      <c r="D51" s="175" t="s">
        <v>590</v>
      </c>
      <c r="E51" s="176">
        <v>25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344</v>
      </c>
      <c r="T51" s="179" t="s">
        <v>324</v>
      </c>
      <c r="U51" s="158">
        <v>0</v>
      </c>
      <c r="V51" s="158">
        <f>ROUND(E51*U51,2)</f>
        <v>0</v>
      </c>
      <c r="W51" s="158"/>
      <c r="X51" s="158" t="s">
        <v>387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501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3" t="s">
        <v>318</v>
      </c>
      <c r="B53" s="164" t="s">
        <v>257</v>
      </c>
      <c r="C53" s="183" t="s">
        <v>247</v>
      </c>
      <c r="D53" s="165"/>
      <c r="E53" s="166"/>
      <c r="F53" s="167"/>
      <c r="G53" s="167">
        <f>SUMIF(AG54:AG59,"&lt;&gt;NOR",G54:G59)</f>
        <v>0</v>
      </c>
      <c r="H53" s="167"/>
      <c r="I53" s="167">
        <f>SUM(I54:I59)</f>
        <v>0</v>
      </c>
      <c r="J53" s="167"/>
      <c r="K53" s="167">
        <f>SUM(K54:K59)</f>
        <v>0</v>
      </c>
      <c r="L53" s="167"/>
      <c r="M53" s="167">
        <f>SUM(M54:M59)</f>
        <v>0</v>
      </c>
      <c r="N53" s="166"/>
      <c r="O53" s="166">
        <f>SUM(O54:O59)</f>
        <v>0</v>
      </c>
      <c r="P53" s="166"/>
      <c r="Q53" s="166">
        <f>SUM(Q54:Q59)</f>
        <v>0</v>
      </c>
      <c r="R53" s="167"/>
      <c r="S53" s="167"/>
      <c r="T53" s="168"/>
      <c r="U53" s="162"/>
      <c r="V53" s="162">
        <f>SUM(V54:V59)</f>
        <v>0</v>
      </c>
      <c r="W53" s="162"/>
      <c r="X53" s="162"/>
      <c r="AG53" t="s">
        <v>319</v>
      </c>
    </row>
    <row r="54" spans="1:60" outlineLevel="1" x14ac:dyDescent="0.2">
      <c r="A54" s="173">
        <v>22</v>
      </c>
      <c r="B54" s="174" t="s">
        <v>258</v>
      </c>
      <c r="C54" s="184" t="s">
        <v>1530</v>
      </c>
      <c r="D54" s="175" t="s">
        <v>590</v>
      </c>
      <c r="E54" s="176">
        <v>38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501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23</v>
      </c>
      <c r="B56" s="174" t="s">
        <v>260</v>
      </c>
      <c r="C56" s="184" t="s">
        <v>1532</v>
      </c>
      <c r="D56" s="175" t="s">
        <v>590</v>
      </c>
      <c r="E56" s="176">
        <v>19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344</v>
      </c>
      <c r="T56" s="179" t="s">
        <v>324</v>
      </c>
      <c r="U56" s="158">
        <v>0</v>
      </c>
      <c r="V56" s="158">
        <f>ROUND(E56*U56,2)</f>
        <v>0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501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329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24</v>
      </c>
      <c r="B58" s="174" t="s">
        <v>1768</v>
      </c>
      <c r="C58" s="184" t="s">
        <v>1533</v>
      </c>
      <c r="D58" s="175" t="s">
        <v>376</v>
      </c>
      <c r="E58" s="176">
        <v>8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344</v>
      </c>
      <c r="T58" s="179" t="s">
        <v>324</v>
      </c>
      <c r="U58" s="158">
        <v>0</v>
      </c>
      <c r="V58" s="158">
        <f>ROUND(E58*U58,2)</f>
        <v>0</v>
      </c>
      <c r="W58" s="158"/>
      <c r="X58" s="158" t="s">
        <v>387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501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3" t="s">
        <v>318</v>
      </c>
      <c r="B60" s="164" t="s">
        <v>261</v>
      </c>
      <c r="C60" s="183" t="s">
        <v>251</v>
      </c>
      <c r="D60" s="165"/>
      <c r="E60" s="166"/>
      <c r="F60" s="167"/>
      <c r="G60" s="167">
        <f>SUMIF(AG61:AG62,"&lt;&gt;NOR",G61:G62)</f>
        <v>0</v>
      </c>
      <c r="H60" s="167"/>
      <c r="I60" s="167">
        <f>SUM(I61:I62)</f>
        <v>0</v>
      </c>
      <c r="J60" s="167"/>
      <c r="K60" s="167">
        <f>SUM(K61:K62)</f>
        <v>0</v>
      </c>
      <c r="L60" s="167"/>
      <c r="M60" s="167">
        <f>SUM(M61:M62)</f>
        <v>0</v>
      </c>
      <c r="N60" s="166"/>
      <c r="O60" s="166">
        <f>SUM(O61:O62)</f>
        <v>0</v>
      </c>
      <c r="P60" s="166"/>
      <c r="Q60" s="166">
        <f>SUM(Q61:Q62)</f>
        <v>0</v>
      </c>
      <c r="R60" s="167"/>
      <c r="S60" s="167"/>
      <c r="T60" s="168"/>
      <c r="U60" s="162"/>
      <c r="V60" s="162">
        <f>SUM(V61:V62)</f>
        <v>0</v>
      </c>
      <c r="W60" s="162"/>
      <c r="X60" s="162"/>
      <c r="AG60" t="s">
        <v>319</v>
      </c>
    </row>
    <row r="61" spans="1:60" outlineLevel="1" x14ac:dyDescent="0.2">
      <c r="A61" s="173">
        <v>25</v>
      </c>
      <c r="B61" s="174" t="s">
        <v>1637</v>
      </c>
      <c r="C61" s="184" t="s">
        <v>1535</v>
      </c>
      <c r="D61" s="175" t="s">
        <v>376</v>
      </c>
      <c r="E61" s="176">
        <v>8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501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3" t="s">
        <v>318</v>
      </c>
      <c r="B63" s="164" t="s">
        <v>262</v>
      </c>
      <c r="C63" s="183" t="s">
        <v>263</v>
      </c>
      <c r="D63" s="165"/>
      <c r="E63" s="166"/>
      <c r="F63" s="167"/>
      <c r="G63" s="167">
        <f>SUMIF(AG64:AG71,"&lt;&gt;NOR",G64:G71)</f>
        <v>0</v>
      </c>
      <c r="H63" s="167"/>
      <c r="I63" s="167">
        <f>SUM(I64:I71)</f>
        <v>0</v>
      </c>
      <c r="J63" s="167"/>
      <c r="K63" s="167">
        <f>SUM(K64:K71)</f>
        <v>0</v>
      </c>
      <c r="L63" s="167"/>
      <c r="M63" s="167">
        <f>SUM(M64:M71)</f>
        <v>0</v>
      </c>
      <c r="N63" s="166"/>
      <c r="O63" s="166">
        <f>SUM(O64:O71)</f>
        <v>0</v>
      </c>
      <c r="P63" s="166"/>
      <c r="Q63" s="166">
        <f>SUM(Q64:Q71)</f>
        <v>0</v>
      </c>
      <c r="R63" s="167"/>
      <c r="S63" s="167"/>
      <c r="T63" s="168"/>
      <c r="U63" s="162"/>
      <c r="V63" s="162">
        <f>SUM(V64:V71)</f>
        <v>0</v>
      </c>
      <c r="W63" s="162"/>
      <c r="X63" s="162"/>
      <c r="AG63" t="s">
        <v>319</v>
      </c>
    </row>
    <row r="64" spans="1:60" outlineLevel="1" x14ac:dyDescent="0.2">
      <c r="A64" s="173">
        <v>26</v>
      </c>
      <c r="B64" s="174" t="s">
        <v>1526</v>
      </c>
      <c r="C64" s="184" t="s">
        <v>1537</v>
      </c>
      <c r="D64" s="175" t="s">
        <v>1538</v>
      </c>
      <c r="E64" s="176">
        <v>1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344</v>
      </c>
      <c r="T64" s="179" t="s">
        <v>324</v>
      </c>
      <c r="U64" s="158">
        <v>0</v>
      </c>
      <c r="V64" s="158">
        <f>ROUND(E64*U64,2)</f>
        <v>0</v>
      </c>
      <c r="W64" s="158"/>
      <c r="X64" s="158" t="s">
        <v>387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501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27</v>
      </c>
      <c r="B66" s="174" t="s">
        <v>1528</v>
      </c>
      <c r="C66" s="184" t="s">
        <v>2363</v>
      </c>
      <c r="D66" s="175" t="s">
        <v>1538</v>
      </c>
      <c r="E66" s="176">
        <v>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344</v>
      </c>
      <c r="T66" s="179" t="s">
        <v>324</v>
      </c>
      <c r="U66" s="158">
        <v>0</v>
      </c>
      <c r="V66" s="158">
        <f>ROUND(E66*U66,2)</f>
        <v>0</v>
      </c>
      <c r="W66" s="158"/>
      <c r="X66" s="158" t="s">
        <v>387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501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329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28</v>
      </c>
      <c r="B68" s="174" t="s">
        <v>264</v>
      </c>
      <c r="C68" s="184" t="s">
        <v>2364</v>
      </c>
      <c r="D68" s="175" t="s">
        <v>1538</v>
      </c>
      <c r="E68" s="176">
        <v>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344</v>
      </c>
      <c r="T68" s="179" t="s">
        <v>324</v>
      </c>
      <c r="U68" s="158">
        <v>0</v>
      </c>
      <c r="V68" s="158">
        <f>ROUND(E68*U68,2)</f>
        <v>0</v>
      </c>
      <c r="W68" s="158"/>
      <c r="X68" s="158" t="s">
        <v>387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501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329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29</v>
      </c>
      <c r="B70" s="174" t="s">
        <v>574</v>
      </c>
      <c r="C70" s="184" t="s">
        <v>1535</v>
      </c>
      <c r="D70" s="175" t="s">
        <v>376</v>
      </c>
      <c r="E70" s="176">
        <v>8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344</v>
      </c>
      <c r="T70" s="179" t="s">
        <v>324</v>
      </c>
      <c r="U70" s="158">
        <v>0</v>
      </c>
      <c r="V70" s="158">
        <f>ROUND(E70*U70,2)</f>
        <v>0</v>
      </c>
      <c r="W70" s="158"/>
      <c r="X70" s="158" t="s">
        <v>387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501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329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3" t="s">
        <v>318</v>
      </c>
      <c r="B72" s="164" t="s">
        <v>268</v>
      </c>
      <c r="C72" s="183" t="s">
        <v>246</v>
      </c>
      <c r="D72" s="165"/>
      <c r="E72" s="166"/>
      <c r="F72" s="167"/>
      <c r="G72" s="167">
        <f>SUMIF(AG73:AG84,"&lt;&gt;NOR",G73:G84)</f>
        <v>0</v>
      </c>
      <c r="H72" s="167"/>
      <c r="I72" s="167">
        <f>SUM(I73:I84)</f>
        <v>0</v>
      </c>
      <c r="J72" s="167"/>
      <c r="K72" s="167">
        <f>SUM(K73:K84)</f>
        <v>0</v>
      </c>
      <c r="L72" s="167"/>
      <c r="M72" s="167">
        <f>SUM(M73:M84)</f>
        <v>0</v>
      </c>
      <c r="N72" s="166"/>
      <c r="O72" s="166">
        <f>SUM(O73:O84)</f>
        <v>0</v>
      </c>
      <c r="P72" s="166"/>
      <c r="Q72" s="166">
        <f>SUM(Q73:Q84)</f>
        <v>0</v>
      </c>
      <c r="R72" s="167"/>
      <c r="S72" s="167"/>
      <c r="T72" s="168"/>
      <c r="U72" s="162"/>
      <c r="V72" s="162">
        <f>SUM(V73:V84)</f>
        <v>0</v>
      </c>
      <c r="W72" s="162"/>
      <c r="X72" s="162"/>
      <c r="AG72" t="s">
        <v>319</v>
      </c>
    </row>
    <row r="73" spans="1:60" outlineLevel="1" x14ac:dyDescent="0.2">
      <c r="A73" s="173">
        <v>30</v>
      </c>
      <c r="B73" s="174" t="s">
        <v>269</v>
      </c>
      <c r="C73" s="184" t="s">
        <v>1543</v>
      </c>
      <c r="D73" s="175" t="s">
        <v>476</v>
      </c>
      <c r="E73" s="176">
        <v>24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344</v>
      </c>
      <c r="T73" s="179" t="s">
        <v>324</v>
      </c>
      <c r="U73" s="158">
        <v>0</v>
      </c>
      <c r="V73" s="158">
        <f>ROUND(E73*U73,2)</f>
        <v>0</v>
      </c>
      <c r="W73" s="158"/>
      <c r="X73" s="158" t="s">
        <v>387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501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329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31</v>
      </c>
      <c r="B75" s="174" t="s">
        <v>1534</v>
      </c>
      <c r="C75" s="184" t="s">
        <v>1545</v>
      </c>
      <c r="D75" s="175" t="s">
        <v>590</v>
      </c>
      <c r="E75" s="176">
        <v>600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344</v>
      </c>
      <c r="T75" s="179" t="s">
        <v>324</v>
      </c>
      <c r="U75" s="158">
        <v>0</v>
      </c>
      <c r="V75" s="158">
        <f>ROUND(E75*U75,2)</f>
        <v>0</v>
      </c>
      <c r="W75" s="158"/>
      <c r="X75" s="158" t="s">
        <v>387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501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32</v>
      </c>
      <c r="B77" s="174" t="s">
        <v>270</v>
      </c>
      <c r="C77" s="184" t="s">
        <v>1546</v>
      </c>
      <c r="D77" s="175" t="s">
        <v>476</v>
      </c>
      <c r="E77" s="176">
        <v>150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344</v>
      </c>
      <c r="T77" s="179" t="s">
        <v>324</v>
      </c>
      <c r="U77" s="158">
        <v>0</v>
      </c>
      <c r="V77" s="158">
        <f>ROUND(E77*U77,2)</f>
        <v>0</v>
      </c>
      <c r="W77" s="158"/>
      <c r="X77" s="158" t="s">
        <v>387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501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329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33</v>
      </c>
      <c r="B79" s="174" t="s">
        <v>1536</v>
      </c>
      <c r="C79" s="184" t="s">
        <v>1548</v>
      </c>
      <c r="D79" s="175" t="s">
        <v>590</v>
      </c>
      <c r="E79" s="176">
        <v>2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344</v>
      </c>
      <c r="T79" s="179" t="s">
        <v>324</v>
      </c>
      <c r="U79" s="158">
        <v>0</v>
      </c>
      <c r="V79" s="158">
        <f>ROUND(E79*U79,2)</f>
        <v>0</v>
      </c>
      <c r="W79" s="158"/>
      <c r="X79" s="158" t="s">
        <v>387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501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329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34</v>
      </c>
      <c r="B81" s="174" t="s">
        <v>1539</v>
      </c>
      <c r="C81" s="184" t="s">
        <v>1550</v>
      </c>
      <c r="D81" s="175" t="s">
        <v>590</v>
      </c>
      <c r="E81" s="176">
        <v>1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344</v>
      </c>
      <c r="T81" s="179" t="s">
        <v>324</v>
      </c>
      <c r="U81" s="158">
        <v>0</v>
      </c>
      <c r="V81" s="158">
        <f>ROUND(E81*U81,2)</f>
        <v>0</v>
      </c>
      <c r="W81" s="158"/>
      <c r="X81" s="158" t="s">
        <v>387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501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329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35</v>
      </c>
      <c r="B83" s="174" t="s">
        <v>1541</v>
      </c>
      <c r="C83" s="184" t="s">
        <v>1552</v>
      </c>
      <c r="D83" s="175" t="s">
        <v>590</v>
      </c>
      <c r="E83" s="176">
        <v>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344</v>
      </c>
      <c r="T83" s="179" t="s">
        <v>324</v>
      </c>
      <c r="U83" s="158">
        <v>0</v>
      </c>
      <c r="V83" s="158">
        <f>ROUND(E83*U83,2)</f>
        <v>0</v>
      </c>
      <c r="W83" s="158"/>
      <c r="X83" s="158" t="s">
        <v>387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501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329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3" t="s">
        <v>318</v>
      </c>
      <c r="B85" s="164" t="s">
        <v>271</v>
      </c>
      <c r="C85" s="183" t="s">
        <v>272</v>
      </c>
      <c r="D85" s="165"/>
      <c r="E85" s="166"/>
      <c r="F85" s="167"/>
      <c r="G85" s="167">
        <f>SUMIF(AG86:AG87,"&lt;&gt;NOR",G86:G87)</f>
        <v>0</v>
      </c>
      <c r="H85" s="167"/>
      <c r="I85" s="167">
        <f>SUM(I86:I87)</f>
        <v>0</v>
      </c>
      <c r="J85" s="167"/>
      <c r="K85" s="167">
        <f>SUM(K86:K87)</f>
        <v>0</v>
      </c>
      <c r="L85" s="167"/>
      <c r="M85" s="167">
        <f>SUM(M86:M87)</f>
        <v>0</v>
      </c>
      <c r="N85" s="166"/>
      <c r="O85" s="166">
        <f>SUM(O86:O87)</f>
        <v>0</v>
      </c>
      <c r="P85" s="166"/>
      <c r="Q85" s="166">
        <f>SUM(Q86:Q87)</f>
        <v>0</v>
      </c>
      <c r="R85" s="167"/>
      <c r="S85" s="167"/>
      <c r="T85" s="168"/>
      <c r="U85" s="162"/>
      <c r="V85" s="162">
        <f>SUM(V86:V87)</f>
        <v>0</v>
      </c>
      <c r="W85" s="162"/>
      <c r="X85" s="162"/>
      <c r="AG85" t="s">
        <v>319</v>
      </c>
    </row>
    <row r="86" spans="1:60" ht="22.5" outlineLevel="1" x14ac:dyDescent="0.2">
      <c r="A86" s="173">
        <v>36</v>
      </c>
      <c r="B86" s="174" t="s">
        <v>274</v>
      </c>
      <c r="C86" s="184" t="s">
        <v>2365</v>
      </c>
      <c r="D86" s="175" t="s">
        <v>590</v>
      </c>
      <c r="E86" s="176">
        <v>2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344</v>
      </c>
      <c r="T86" s="179" t="s">
        <v>324</v>
      </c>
      <c r="U86" s="158">
        <v>0</v>
      </c>
      <c r="V86" s="158">
        <f>ROUND(E86*U86,2)</f>
        <v>0</v>
      </c>
      <c r="W86" s="158"/>
      <c r="X86" s="158" t="s">
        <v>387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501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329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3" t="s">
        <v>318</v>
      </c>
      <c r="B88" s="164" t="s">
        <v>275</v>
      </c>
      <c r="C88" s="183" t="s">
        <v>276</v>
      </c>
      <c r="D88" s="165"/>
      <c r="E88" s="166"/>
      <c r="F88" s="167"/>
      <c r="G88" s="167">
        <f>SUMIF(AG89:AG100,"&lt;&gt;NOR",G89:G100)</f>
        <v>0</v>
      </c>
      <c r="H88" s="167"/>
      <c r="I88" s="167">
        <f>SUM(I89:I100)</f>
        <v>0</v>
      </c>
      <c r="J88" s="167"/>
      <c r="K88" s="167">
        <f>SUM(K89:K100)</f>
        <v>0</v>
      </c>
      <c r="L88" s="167"/>
      <c r="M88" s="167">
        <f>SUM(M89:M100)</f>
        <v>0</v>
      </c>
      <c r="N88" s="166"/>
      <c r="O88" s="166">
        <f>SUM(O89:O100)</f>
        <v>0</v>
      </c>
      <c r="P88" s="166"/>
      <c r="Q88" s="166">
        <f>SUM(Q89:Q100)</f>
        <v>0</v>
      </c>
      <c r="R88" s="167"/>
      <c r="S88" s="167"/>
      <c r="T88" s="168"/>
      <c r="U88" s="162"/>
      <c r="V88" s="162">
        <f>SUM(V89:V100)</f>
        <v>0</v>
      </c>
      <c r="W88" s="162"/>
      <c r="X88" s="162"/>
      <c r="AG88" t="s">
        <v>319</v>
      </c>
    </row>
    <row r="89" spans="1:60" outlineLevel="1" x14ac:dyDescent="0.2">
      <c r="A89" s="173">
        <v>37</v>
      </c>
      <c r="B89" s="174" t="s">
        <v>624</v>
      </c>
      <c r="C89" s="184" t="s">
        <v>1557</v>
      </c>
      <c r="D89" s="175" t="s">
        <v>590</v>
      </c>
      <c r="E89" s="176">
        <v>5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344</v>
      </c>
      <c r="T89" s="179" t="s">
        <v>324</v>
      </c>
      <c r="U89" s="158">
        <v>0</v>
      </c>
      <c r="V89" s="158">
        <f>ROUND(E89*U89,2)</f>
        <v>0</v>
      </c>
      <c r="W89" s="158"/>
      <c r="X89" s="158" t="s">
        <v>387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501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329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38</v>
      </c>
      <c r="B91" s="174" t="s">
        <v>222</v>
      </c>
      <c r="C91" s="184" t="s">
        <v>1558</v>
      </c>
      <c r="D91" s="175" t="s">
        <v>590</v>
      </c>
      <c r="E91" s="176">
        <v>2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344</v>
      </c>
      <c r="T91" s="179" t="s">
        <v>324</v>
      </c>
      <c r="U91" s="158">
        <v>0</v>
      </c>
      <c r="V91" s="158">
        <f>ROUND(E91*U91,2)</f>
        <v>0</v>
      </c>
      <c r="W91" s="158"/>
      <c r="X91" s="158" t="s">
        <v>387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501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329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39</v>
      </c>
      <c r="B93" s="174" t="s">
        <v>224</v>
      </c>
      <c r="C93" s="184" t="s">
        <v>1559</v>
      </c>
      <c r="D93" s="175" t="s">
        <v>590</v>
      </c>
      <c r="E93" s="176">
        <v>1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344</v>
      </c>
      <c r="T93" s="179" t="s">
        <v>324</v>
      </c>
      <c r="U93" s="158">
        <v>0</v>
      </c>
      <c r="V93" s="158">
        <f>ROUND(E93*U93,2)</f>
        <v>0</v>
      </c>
      <c r="W93" s="158"/>
      <c r="X93" s="158" t="s">
        <v>387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501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329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40</v>
      </c>
      <c r="B95" s="174" t="s">
        <v>1556</v>
      </c>
      <c r="C95" s="184" t="s">
        <v>1560</v>
      </c>
      <c r="D95" s="175" t="s">
        <v>590</v>
      </c>
      <c r="E95" s="176">
        <v>1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344</v>
      </c>
      <c r="T95" s="179" t="s">
        <v>324</v>
      </c>
      <c r="U95" s="158">
        <v>0</v>
      </c>
      <c r="V95" s="158">
        <f>ROUND(E95*U95,2)</f>
        <v>0</v>
      </c>
      <c r="W95" s="158"/>
      <c r="X95" s="158" t="s">
        <v>387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501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329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41</v>
      </c>
      <c r="B97" s="174" t="s">
        <v>374</v>
      </c>
      <c r="C97" s="184" t="s">
        <v>1562</v>
      </c>
      <c r="D97" s="175" t="s">
        <v>590</v>
      </c>
      <c r="E97" s="176">
        <v>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344</v>
      </c>
      <c r="T97" s="179" t="s">
        <v>324</v>
      </c>
      <c r="U97" s="158">
        <v>0</v>
      </c>
      <c r="V97" s="158">
        <f>ROUND(E97*U97,2)</f>
        <v>0</v>
      </c>
      <c r="W97" s="158"/>
      <c r="X97" s="158" t="s">
        <v>387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501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329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42</v>
      </c>
      <c r="B99" s="174" t="s">
        <v>277</v>
      </c>
      <c r="C99" s="184" t="s">
        <v>1555</v>
      </c>
      <c r="D99" s="175" t="s">
        <v>590</v>
      </c>
      <c r="E99" s="176">
        <v>2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344</v>
      </c>
      <c r="T99" s="179" t="s">
        <v>324</v>
      </c>
      <c r="U99" s="158">
        <v>0</v>
      </c>
      <c r="V99" s="158">
        <f>ROUND(E99*U99,2)</f>
        <v>0</v>
      </c>
      <c r="W99" s="158"/>
      <c r="X99" s="158" t="s">
        <v>387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501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329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3"/>
      <c r="B101" s="4"/>
      <c r="C101" s="18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305</v>
      </c>
    </row>
    <row r="102" spans="1:60" x14ac:dyDescent="0.2">
      <c r="A102" s="150"/>
      <c r="B102" s="151" t="s">
        <v>29</v>
      </c>
      <c r="C102" s="187"/>
      <c r="D102" s="152"/>
      <c r="E102" s="153"/>
      <c r="F102" s="153"/>
      <c r="G102" s="182">
        <f>G8+G17+G48+G53+G60+G63+G72+G85+G88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384</v>
      </c>
    </row>
    <row r="103" spans="1:60" x14ac:dyDescent="0.2">
      <c r="C103" s="188"/>
      <c r="D103" s="10"/>
      <c r="AG103" t="s">
        <v>385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6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1:G21"/>
    <mergeCell ref="C23:G23"/>
    <mergeCell ref="C50:G50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78:G78"/>
    <mergeCell ref="C52:G52"/>
    <mergeCell ref="C55:G55"/>
    <mergeCell ref="C57:G57"/>
    <mergeCell ref="C59:G59"/>
    <mergeCell ref="C62:G62"/>
    <mergeCell ref="C65:G65"/>
    <mergeCell ref="C67:G67"/>
    <mergeCell ref="C69:G69"/>
    <mergeCell ref="C71:G71"/>
    <mergeCell ref="C74:G74"/>
    <mergeCell ref="C76:G76"/>
    <mergeCell ref="C94:G94"/>
    <mergeCell ref="C96:G96"/>
    <mergeCell ref="C98:G98"/>
    <mergeCell ref="C100:G100"/>
    <mergeCell ref="C80:G80"/>
    <mergeCell ref="C82:G82"/>
    <mergeCell ref="C84:G84"/>
    <mergeCell ref="C87:G87"/>
    <mergeCell ref="C90:G90"/>
    <mergeCell ref="C92:G9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95</v>
      </c>
      <c r="C4" s="257" t="s">
        <v>96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285</v>
      </c>
      <c r="C8" s="183" t="s">
        <v>286</v>
      </c>
      <c r="D8" s="165"/>
      <c r="E8" s="166"/>
      <c r="F8" s="167"/>
      <c r="G8" s="167">
        <f>SUMIF(AG9:AG85,"&lt;&gt;NOR",G9:G85)</f>
        <v>0</v>
      </c>
      <c r="H8" s="167"/>
      <c r="I8" s="167">
        <f>SUM(I9:I85)</f>
        <v>0</v>
      </c>
      <c r="J8" s="167"/>
      <c r="K8" s="167">
        <f>SUM(K9:K85)</f>
        <v>0</v>
      </c>
      <c r="L8" s="167"/>
      <c r="M8" s="167">
        <f>SUM(M9:M85)</f>
        <v>0</v>
      </c>
      <c r="N8" s="166"/>
      <c r="O8" s="166">
        <f>SUM(O9:O85)</f>
        <v>0</v>
      </c>
      <c r="P8" s="166"/>
      <c r="Q8" s="166">
        <f>SUM(Q9:Q85)</f>
        <v>0</v>
      </c>
      <c r="R8" s="167"/>
      <c r="S8" s="167"/>
      <c r="T8" s="168"/>
      <c r="U8" s="162"/>
      <c r="V8" s="162">
        <f>SUM(V9:V85)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1564</v>
      </c>
      <c r="C9" s="184" t="s">
        <v>1565</v>
      </c>
      <c r="D9" s="175" t="s">
        <v>476</v>
      </c>
      <c r="E9" s="176">
        <v>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388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2366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1567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5" t="s">
        <v>265</v>
      </c>
      <c r="D12" s="160"/>
      <c r="E12" s="161">
        <v>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382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1568</v>
      </c>
      <c r="C14" s="184" t="s">
        <v>1569</v>
      </c>
      <c r="D14" s="175" t="s">
        <v>476</v>
      </c>
      <c r="E14" s="176">
        <v>20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344</v>
      </c>
      <c r="T14" s="179" t="s">
        <v>324</v>
      </c>
      <c r="U14" s="158">
        <v>0</v>
      </c>
      <c r="V14" s="158">
        <f>ROUND(E14*U14,2)</f>
        <v>0</v>
      </c>
      <c r="W14" s="158"/>
      <c r="X14" s="158" t="s">
        <v>387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388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2367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1567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382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5" t="s">
        <v>234</v>
      </c>
      <c r="D17" s="160"/>
      <c r="E17" s="161">
        <v>20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382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5"/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3</v>
      </c>
      <c r="B19" s="174" t="s">
        <v>1571</v>
      </c>
      <c r="C19" s="184" t="s">
        <v>1572</v>
      </c>
      <c r="D19" s="175" t="s">
        <v>476</v>
      </c>
      <c r="E19" s="176">
        <v>10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344</v>
      </c>
      <c r="T19" s="179" t="s">
        <v>324</v>
      </c>
      <c r="U19" s="158">
        <v>0</v>
      </c>
      <c r="V19" s="158">
        <f>ROUND(E19*U19,2)</f>
        <v>0</v>
      </c>
      <c r="W19" s="158"/>
      <c r="X19" s="158" t="s">
        <v>387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388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2368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382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1567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382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624</v>
      </c>
      <c r="D22" s="160"/>
      <c r="E22" s="161">
        <v>10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5"/>
      <c r="D23" s="246"/>
      <c r="E23" s="246"/>
      <c r="F23" s="246"/>
      <c r="G23" s="24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4</v>
      </c>
      <c r="B24" s="174" t="s">
        <v>1573</v>
      </c>
      <c r="C24" s="184" t="s">
        <v>1574</v>
      </c>
      <c r="D24" s="175" t="s">
        <v>1575</v>
      </c>
      <c r="E24" s="176">
        <v>90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387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5" t="s">
        <v>2369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382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1611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2370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1567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382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5" t="s">
        <v>1459</v>
      </c>
      <c r="D29" s="160"/>
      <c r="E29" s="161">
        <v>90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382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5"/>
      <c r="D30" s="246"/>
      <c r="E30" s="246"/>
      <c r="F30" s="246"/>
      <c r="G30" s="246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329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3">
        <v>5</v>
      </c>
      <c r="B31" s="174" t="s">
        <v>1580</v>
      </c>
      <c r="C31" s="184" t="s">
        <v>1581</v>
      </c>
      <c r="D31" s="175" t="s">
        <v>590</v>
      </c>
      <c r="E31" s="176">
        <v>2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344</v>
      </c>
      <c r="T31" s="179" t="s">
        <v>324</v>
      </c>
      <c r="U31" s="158">
        <v>0</v>
      </c>
      <c r="V31" s="158">
        <f>ROUND(E31*U31,2)</f>
        <v>0</v>
      </c>
      <c r="W31" s="158"/>
      <c r="X31" s="158" t="s">
        <v>387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388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2371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382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1567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382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232</v>
      </c>
      <c r="D34" s="160"/>
      <c r="E34" s="161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5"/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3">
        <v>6</v>
      </c>
      <c r="B36" s="174" t="s">
        <v>1583</v>
      </c>
      <c r="C36" s="184" t="s">
        <v>1584</v>
      </c>
      <c r="D36" s="175" t="s">
        <v>590</v>
      </c>
      <c r="E36" s="176">
        <v>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2371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382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1567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232</v>
      </c>
      <c r="D39" s="160"/>
      <c r="E39" s="161">
        <v>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382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7</v>
      </c>
      <c r="B41" s="174" t="s">
        <v>1586</v>
      </c>
      <c r="C41" s="184" t="s">
        <v>1587</v>
      </c>
      <c r="D41" s="175" t="s">
        <v>590</v>
      </c>
      <c r="E41" s="176">
        <v>2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388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2371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382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1567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382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5" t="s">
        <v>232</v>
      </c>
      <c r="D44" s="160"/>
      <c r="E44" s="161">
        <v>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382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8</v>
      </c>
      <c r="B46" s="174" t="s">
        <v>1589</v>
      </c>
      <c r="C46" s="184" t="s">
        <v>1991</v>
      </c>
      <c r="D46" s="175" t="s">
        <v>590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344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387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388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2372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382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5" t="s">
        <v>1567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382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5" t="s">
        <v>219</v>
      </c>
      <c r="D49" s="160"/>
      <c r="E49" s="161">
        <v>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382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5"/>
      <c r="D50" s="246"/>
      <c r="E50" s="246"/>
      <c r="F50" s="246"/>
      <c r="G50" s="246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329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9</v>
      </c>
      <c r="B51" s="174" t="s">
        <v>1591</v>
      </c>
      <c r="C51" s="184" t="s">
        <v>1590</v>
      </c>
      <c r="D51" s="175" t="s">
        <v>590</v>
      </c>
      <c r="E51" s="176">
        <v>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344</v>
      </c>
      <c r="T51" s="179" t="s">
        <v>324</v>
      </c>
      <c r="U51" s="158">
        <v>0</v>
      </c>
      <c r="V51" s="158">
        <f>ROUND(E51*U51,2)</f>
        <v>0</v>
      </c>
      <c r="W51" s="158"/>
      <c r="X51" s="158" t="s">
        <v>387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388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2372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382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1567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382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219</v>
      </c>
      <c r="D54" s="160"/>
      <c r="E54" s="161">
        <v>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382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5"/>
      <c r="D55" s="246"/>
      <c r="E55" s="246"/>
      <c r="F55" s="246"/>
      <c r="G55" s="246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10</v>
      </c>
      <c r="B56" s="174" t="s">
        <v>1593</v>
      </c>
      <c r="C56" s="184" t="s">
        <v>1592</v>
      </c>
      <c r="D56" s="175" t="s">
        <v>590</v>
      </c>
      <c r="E56" s="176">
        <v>2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344</v>
      </c>
      <c r="T56" s="179" t="s">
        <v>324</v>
      </c>
      <c r="U56" s="158">
        <v>0</v>
      </c>
      <c r="V56" s="158">
        <f>ROUND(E56*U56,2)</f>
        <v>0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388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2371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1567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382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232</v>
      </c>
      <c r="D59" s="160"/>
      <c r="E59" s="161">
        <v>2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382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11</v>
      </c>
      <c r="B61" s="174" t="s">
        <v>1596</v>
      </c>
      <c r="C61" s="184" t="s">
        <v>1594</v>
      </c>
      <c r="D61" s="175" t="s">
        <v>476</v>
      </c>
      <c r="E61" s="176">
        <v>35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388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2373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1567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382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5" t="s">
        <v>245</v>
      </c>
      <c r="D64" s="160"/>
      <c r="E64" s="161">
        <v>35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382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5"/>
      <c r="D65" s="246"/>
      <c r="E65" s="246"/>
      <c r="F65" s="246"/>
      <c r="G65" s="246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12</v>
      </c>
      <c r="B66" s="174" t="s">
        <v>1598</v>
      </c>
      <c r="C66" s="184" t="s">
        <v>1597</v>
      </c>
      <c r="D66" s="175" t="s">
        <v>476</v>
      </c>
      <c r="E66" s="176">
        <v>35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344</v>
      </c>
      <c r="T66" s="179" t="s">
        <v>324</v>
      </c>
      <c r="U66" s="158">
        <v>0</v>
      </c>
      <c r="V66" s="158">
        <f>ROUND(E66*U66,2)</f>
        <v>0</v>
      </c>
      <c r="W66" s="158"/>
      <c r="X66" s="158" t="s">
        <v>387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2373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382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5" t="s">
        <v>1567</v>
      </c>
      <c r="D68" s="160"/>
      <c r="E68" s="16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382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5" t="s">
        <v>245</v>
      </c>
      <c r="D69" s="160"/>
      <c r="E69" s="161">
        <v>35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382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5"/>
      <c r="D70" s="246"/>
      <c r="E70" s="246"/>
      <c r="F70" s="246"/>
      <c r="G70" s="24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329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13</v>
      </c>
      <c r="B71" s="174" t="s">
        <v>1600</v>
      </c>
      <c r="C71" s="184" t="s">
        <v>1599</v>
      </c>
      <c r="D71" s="175" t="s">
        <v>476</v>
      </c>
      <c r="E71" s="176">
        <v>35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344</v>
      </c>
      <c r="T71" s="179" t="s">
        <v>324</v>
      </c>
      <c r="U71" s="158">
        <v>0</v>
      </c>
      <c r="V71" s="158">
        <f>ROUND(E71*U71,2)</f>
        <v>0</v>
      </c>
      <c r="W71" s="158"/>
      <c r="X71" s="158" t="s">
        <v>387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388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2373</v>
      </c>
      <c r="D72" s="160"/>
      <c r="E72" s="161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382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1567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382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245</v>
      </c>
      <c r="D74" s="160"/>
      <c r="E74" s="161">
        <v>35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382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5"/>
      <c r="D75" s="246"/>
      <c r="E75" s="246"/>
      <c r="F75" s="246"/>
      <c r="G75" s="246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329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14</v>
      </c>
      <c r="B76" s="174" t="s">
        <v>1603</v>
      </c>
      <c r="C76" s="184" t="s">
        <v>1601</v>
      </c>
      <c r="D76" s="175" t="s">
        <v>590</v>
      </c>
      <c r="E76" s="176">
        <v>2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344</v>
      </c>
      <c r="T76" s="179" t="s">
        <v>324</v>
      </c>
      <c r="U76" s="158">
        <v>0</v>
      </c>
      <c r="V76" s="158">
        <f>ROUND(E76*U76,2)</f>
        <v>0</v>
      </c>
      <c r="W76" s="158"/>
      <c r="X76" s="158" t="s">
        <v>387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388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5" t="s">
        <v>2374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382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1567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382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232</v>
      </c>
      <c r="D79" s="160"/>
      <c r="E79" s="161">
        <v>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382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5"/>
      <c r="D80" s="246"/>
      <c r="E80" s="246"/>
      <c r="F80" s="246"/>
      <c r="G80" s="24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329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15</v>
      </c>
      <c r="B81" s="174" t="s">
        <v>2375</v>
      </c>
      <c r="C81" s="184" t="s">
        <v>1604</v>
      </c>
      <c r="D81" s="175" t="s">
        <v>590</v>
      </c>
      <c r="E81" s="176">
        <v>1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344</v>
      </c>
      <c r="T81" s="179" t="s">
        <v>324</v>
      </c>
      <c r="U81" s="158">
        <v>0</v>
      </c>
      <c r="V81" s="158">
        <f>ROUND(E81*U81,2)</f>
        <v>0</v>
      </c>
      <c r="W81" s="158"/>
      <c r="X81" s="158" t="s">
        <v>387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388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1605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382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1567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382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5" t="s">
        <v>219</v>
      </c>
      <c r="D84" s="160"/>
      <c r="E84" s="161">
        <v>1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382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5"/>
      <c r="D85" s="246"/>
      <c r="E85" s="246"/>
      <c r="F85" s="246"/>
      <c r="G85" s="246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3" t="s">
        <v>318</v>
      </c>
      <c r="B86" s="164" t="s">
        <v>183</v>
      </c>
      <c r="C86" s="183" t="s">
        <v>184</v>
      </c>
      <c r="D86" s="165"/>
      <c r="E86" s="166"/>
      <c r="F86" s="167"/>
      <c r="G86" s="167">
        <f>SUMIF(AG87:AG163,"&lt;&gt;NOR",G87:G163)</f>
        <v>0</v>
      </c>
      <c r="H86" s="167"/>
      <c r="I86" s="167">
        <f>SUM(I87:I163)</f>
        <v>0</v>
      </c>
      <c r="J86" s="167"/>
      <c r="K86" s="167">
        <f>SUM(K87:K163)</f>
        <v>0</v>
      </c>
      <c r="L86" s="167"/>
      <c r="M86" s="167">
        <f>SUM(M87:M163)</f>
        <v>0</v>
      </c>
      <c r="N86" s="166"/>
      <c r="O86" s="166">
        <f>SUM(O87:O163)</f>
        <v>0</v>
      </c>
      <c r="P86" s="166"/>
      <c r="Q86" s="166">
        <f>SUM(Q87:Q163)</f>
        <v>0</v>
      </c>
      <c r="R86" s="167"/>
      <c r="S86" s="167"/>
      <c r="T86" s="168"/>
      <c r="U86" s="162"/>
      <c r="V86" s="162">
        <f>SUM(V87:V163)</f>
        <v>0</v>
      </c>
      <c r="W86" s="162"/>
      <c r="X86" s="162"/>
      <c r="AG86" t="s">
        <v>319</v>
      </c>
    </row>
    <row r="87" spans="1:60" outlineLevel="1" x14ac:dyDescent="0.2">
      <c r="A87" s="173">
        <v>16</v>
      </c>
      <c r="B87" s="174" t="s">
        <v>1606</v>
      </c>
      <c r="C87" s="184" t="s">
        <v>1565</v>
      </c>
      <c r="D87" s="175" t="s">
        <v>476</v>
      </c>
      <c r="E87" s="176">
        <v>5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344</v>
      </c>
      <c r="T87" s="179" t="s">
        <v>324</v>
      </c>
      <c r="U87" s="158">
        <v>0</v>
      </c>
      <c r="V87" s="158">
        <f>ROUND(E87*U87,2)</f>
        <v>0</v>
      </c>
      <c r="W87" s="158"/>
      <c r="X87" s="158" t="s">
        <v>387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388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2366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382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5" t="s">
        <v>1567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382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265</v>
      </c>
      <c r="D90" s="160"/>
      <c r="E90" s="161">
        <v>5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382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5"/>
      <c r="D91" s="246"/>
      <c r="E91" s="246"/>
      <c r="F91" s="246"/>
      <c r="G91" s="246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329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17</v>
      </c>
      <c r="B92" s="174" t="s">
        <v>1607</v>
      </c>
      <c r="C92" s="184" t="s">
        <v>1569</v>
      </c>
      <c r="D92" s="175" t="s">
        <v>476</v>
      </c>
      <c r="E92" s="176">
        <v>20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344</v>
      </c>
      <c r="T92" s="179" t="s">
        <v>324</v>
      </c>
      <c r="U92" s="158">
        <v>0</v>
      </c>
      <c r="V92" s="158">
        <f>ROUND(E92*U92,2)</f>
        <v>0</v>
      </c>
      <c r="W92" s="158"/>
      <c r="X92" s="158" t="s">
        <v>387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388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5" t="s">
        <v>2367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382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1567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382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234</v>
      </c>
      <c r="D95" s="160"/>
      <c r="E95" s="161">
        <v>20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382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5"/>
      <c r="D96" s="246"/>
      <c r="E96" s="246"/>
      <c r="F96" s="246"/>
      <c r="G96" s="246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329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18</v>
      </c>
      <c r="B97" s="174" t="s">
        <v>1609</v>
      </c>
      <c r="C97" s="184" t="s">
        <v>1572</v>
      </c>
      <c r="D97" s="175" t="s">
        <v>476</v>
      </c>
      <c r="E97" s="176">
        <v>10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344</v>
      </c>
      <c r="T97" s="179" t="s">
        <v>324</v>
      </c>
      <c r="U97" s="158">
        <v>0</v>
      </c>
      <c r="V97" s="158">
        <f>ROUND(E97*U97,2)</f>
        <v>0</v>
      </c>
      <c r="W97" s="158"/>
      <c r="X97" s="158" t="s">
        <v>387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388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2368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382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1567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382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624</v>
      </c>
      <c r="D100" s="160"/>
      <c r="E100" s="161">
        <v>10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382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5"/>
      <c r="D101" s="246"/>
      <c r="E101" s="246"/>
      <c r="F101" s="246"/>
      <c r="G101" s="246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329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19</v>
      </c>
      <c r="B102" s="174" t="s">
        <v>1610</v>
      </c>
      <c r="C102" s="184" t="s">
        <v>1574</v>
      </c>
      <c r="D102" s="175" t="s">
        <v>1575</v>
      </c>
      <c r="E102" s="176">
        <v>90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344</v>
      </c>
      <c r="T102" s="179" t="s">
        <v>324</v>
      </c>
      <c r="U102" s="158">
        <v>0</v>
      </c>
      <c r="V102" s="158">
        <f>ROUND(E102*U102,2)</f>
        <v>0</v>
      </c>
      <c r="W102" s="158"/>
      <c r="X102" s="158" t="s">
        <v>387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388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5" t="s">
        <v>2369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382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5" t="s">
        <v>1611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382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2370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382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1567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1459</v>
      </c>
      <c r="D107" s="160"/>
      <c r="E107" s="161">
        <v>90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382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5"/>
      <c r="D108" s="246"/>
      <c r="E108" s="246"/>
      <c r="F108" s="246"/>
      <c r="G108" s="246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33.75" outlineLevel="1" x14ac:dyDescent="0.2">
      <c r="A109" s="173">
        <v>20</v>
      </c>
      <c r="B109" s="174" t="s">
        <v>1613</v>
      </c>
      <c r="C109" s="184" t="s">
        <v>1581</v>
      </c>
      <c r="D109" s="175" t="s">
        <v>590</v>
      </c>
      <c r="E109" s="176">
        <v>2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344</v>
      </c>
      <c r="T109" s="179" t="s">
        <v>324</v>
      </c>
      <c r="U109" s="158">
        <v>0</v>
      </c>
      <c r="V109" s="158">
        <f>ROUND(E109*U109,2)</f>
        <v>0</v>
      </c>
      <c r="W109" s="158"/>
      <c r="X109" s="158" t="s">
        <v>387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388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2371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1567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382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232</v>
      </c>
      <c r="D112" s="160"/>
      <c r="E112" s="161">
        <v>2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382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5"/>
      <c r="D113" s="246"/>
      <c r="E113" s="246"/>
      <c r="F113" s="246"/>
      <c r="G113" s="246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329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1" x14ac:dyDescent="0.2">
      <c r="A114" s="173">
        <v>21</v>
      </c>
      <c r="B114" s="174" t="s">
        <v>1614</v>
      </c>
      <c r="C114" s="184" t="s">
        <v>1584</v>
      </c>
      <c r="D114" s="175" t="s">
        <v>590</v>
      </c>
      <c r="E114" s="176">
        <v>2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344</v>
      </c>
      <c r="T114" s="179" t="s">
        <v>324</v>
      </c>
      <c r="U114" s="158">
        <v>0</v>
      </c>
      <c r="V114" s="158">
        <f>ROUND(E114*U114,2)</f>
        <v>0</v>
      </c>
      <c r="W114" s="158"/>
      <c r="X114" s="158" t="s">
        <v>387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388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2371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382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5" t="s">
        <v>1567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382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232</v>
      </c>
      <c r="D117" s="160"/>
      <c r="E117" s="161">
        <v>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382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5"/>
      <c r="D118" s="246"/>
      <c r="E118" s="246"/>
      <c r="F118" s="246"/>
      <c r="G118" s="246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329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22</v>
      </c>
      <c r="B119" s="174" t="s">
        <v>1615</v>
      </c>
      <c r="C119" s="184" t="s">
        <v>1587</v>
      </c>
      <c r="D119" s="175" t="s">
        <v>590</v>
      </c>
      <c r="E119" s="176">
        <v>2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344</v>
      </c>
      <c r="T119" s="179" t="s">
        <v>324</v>
      </c>
      <c r="U119" s="158">
        <v>0</v>
      </c>
      <c r="V119" s="158">
        <f>ROUND(E119*U119,2)</f>
        <v>0</v>
      </c>
      <c r="W119" s="158"/>
      <c r="X119" s="158" t="s">
        <v>387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388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5" t="s">
        <v>2371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382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1567</v>
      </c>
      <c r="D121" s="160"/>
      <c r="E121" s="161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382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232</v>
      </c>
      <c r="D122" s="160"/>
      <c r="E122" s="161">
        <v>2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5"/>
      <c r="D123" s="246"/>
      <c r="E123" s="246"/>
      <c r="F123" s="246"/>
      <c r="G123" s="246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329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23</v>
      </c>
      <c r="B124" s="174" t="s">
        <v>1617</v>
      </c>
      <c r="C124" s="184" t="s">
        <v>1991</v>
      </c>
      <c r="D124" s="175" t="s">
        <v>590</v>
      </c>
      <c r="E124" s="176">
        <v>1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344</v>
      </c>
      <c r="T124" s="179" t="s">
        <v>324</v>
      </c>
      <c r="U124" s="158">
        <v>0</v>
      </c>
      <c r="V124" s="158">
        <f>ROUND(E124*U124,2)</f>
        <v>0</v>
      </c>
      <c r="W124" s="158"/>
      <c r="X124" s="158" t="s">
        <v>387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388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2372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382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1567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219</v>
      </c>
      <c r="D127" s="160"/>
      <c r="E127" s="161">
        <v>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382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5"/>
      <c r="D128" s="246"/>
      <c r="E128" s="246"/>
      <c r="F128" s="246"/>
      <c r="G128" s="246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329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24</v>
      </c>
      <c r="B129" s="174" t="s">
        <v>1618</v>
      </c>
      <c r="C129" s="184" t="s">
        <v>1590</v>
      </c>
      <c r="D129" s="175" t="s">
        <v>590</v>
      </c>
      <c r="E129" s="176">
        <v>1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344</v>
      </c>
      <c r="T129" s="179" t="s">
        <v>324</v>
      </c>
      <c r="U129" s="158">
        <v>0</v>
      </c>
      <c r="V129" s="158">
        <f>ROUND(E129*U129,2)</f>
        <v>0</v>
      </c>
      <c r="W129" s="158"/>
      <c r="X129" s="158" t="s">
        <v>387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388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2372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382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1567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382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219</v>
      </c>
      <c r="D132" s="160"/>
      <c r="E132" s="161">
        <v>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382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5"/>
      <c r="D133" s="246"/>
      <c r="E133" s="246"/>
      <c r="F133" s="246"/>
      <c r="G133" s="246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329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33.75" outlineLevel="1" x14ac:dyDescent="0.2">
      <c r="A134" s="173">
        <v>25</v>
      </c>
      <c r="B134" s="174" t="s">
        <v>1620</v>
      </c>
      <c r="C134" s="184" t="s">
        <v>1619</v>
      </c>
      <c r="D134" s="175" t="s">
        <v>590</v>
      </c>
      <c r="E134" s="176">
        <v>2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344</v>
      </c>
      <c r="T134" s="179" t="s">
        <v>324</v>
      </c>
      <c r="U134" s="158">
        <v>0</v>
      </c>
      <c r="V134" s="158">
        <f>ROUND(E134*U134,2)</f>
        <v>0</v>
      </c>
      <c r="W134" s="158"/>
      <c r="X134" s="158" t="s">
        <v>387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388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2371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382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1567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382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232</v>
      </c>
      <c r="D137" s="160"/>
      <c r="E137" s="161">
        <v>2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5"/>
      <c r="D138" s="246"/>
      <c r="E138" s="246"/>
      <c r="F138" s="246"/>
      <c r="G138" s="24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329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26</v>
      </c>
      <c r="B139" s="174" t="s">
        <v>1622</v>
      </c>
      <c r="C139" s="184" t="s">
        <v>1594</v>
      </c>
      <c r="D139" s="175" t="s">
        <v>476</v>
      </c>
      <c r="E139" s="176">
        <v>35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/>
      <c r="S139" s="178" t="s">
        <v>344</v>
      </c>
      <c r="T139" s="179" t="s">
        <v>324</v>
      </c>
      <c r="U139" s="158">
        <v>0</v>
      </c>
      <c r="V139" s="158">
        <f>ROUND(E139*U139,2)</f>
        <v>0</v>
      </c>
      <c r="W139" s="158"/>
      <c r="X139" s="158" t="s">
        <v>387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388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2373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382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1567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382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245</v>
      </c>
      <c r="D142" s="160"/>
      <c r="E142" s="161">
        <v>35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382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5"/>
      <c r="D143" s="246"/>
      <c r="E143" s="246"/>
      <c r="F143" s="246"/>
      <c r="G143" s="246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329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3">
        <v>27</v>
      </c>
      <c r="B144" s="174" t="s">
        <v>1623</v>
      </c>
      <c r="C144" s="184" t="s">
        <v>1597</v>
      </c>
      <c r="D144" s="175" t="s">
        <v>476</v>
      </c>
      <c r="E144" s="176">
        <v>35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344</v>
      </c>
      <c r="T144" s="179" t="s">
        <v>324</v>
      </c>
      <c r="U144" s="158">
        <v>0</v>
      </c>
      <c r="V144" s="158">
        <f>ROUND(E144*U144,2)</f>
        <v>0</v>
      </c>
      <c r="W144" s="158"/>
      <c r="X144" s="158" t="s">
        <v>387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388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2373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382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1567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382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5" t="s">
        <v>245</v>
      </c>
      <c r="D147" s="160"/>
      <c r="E147" s="161">
        <v>35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382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5"/>
      <c r="D148" s="246"/>
      <c r="E148" s="246"/>
      <c r="F148" s="246"/>
      <c r="G148" s="24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329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28</v>
      </c>
      <c r="B149" s="174" t="s">
        <v>1624</v>
      </c>
      <c r="C149" s="184" t="s">
        <v>1599</v>
      </c>
      <c r="D149" s="175" t="s">
        <v>476</v>
      </c>
      <c r="E149" s="176">
        <v>35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8"/>
      <c r="S149" s="178" t="s">
        <v>344</v>
      </c>
      <c r="T149" s="179" t="s">
        <v>324</v>
      </c>
      <c r="U149" s="158">
        <v>0</v>
      </c>
      <c r="V149" s="158">
        <f>ROUND(E149*U149,2)</f>
        <v>0</v>
      </c>
      <c r="W149" s="158"/>
      <c r="X149" s="158" t="s">
        <v>387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388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2373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382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1567</v>
      </c>
      <c r="D151" s="160"/>
      <c r="E151" s="161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382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245</v>
      </c>
      <c r="D152" s="160"/>
      <c r="E152" s="161">
        <v>35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382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5"/>
      <c r="D153" s="246"/>
      <c r="E153" s="246"/>
      <c r="F153" s="246"/>
      <c r="G153" s="246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329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3">
        <v>29</v>
      </c>
      <c r="B154" s="174" t="s">
        <v>1625</v>
      </c>
      <c r="C154" s="184" t="s">
        <v>1601</v>
      </c>
      <c r="D154" s="175" t="s">
        <v>590</v>
      </c>
      <c r="E154" s="176">
        <v>2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/>
      <c r="S154" s="178" t="s">
        <v>344</v>
      </c>
      <c r="T154" s="179" t="s">
        <v>324</v>
      </c>
      <c r="U154" s="158">
        <v>0</v>
      </c>
      <c r="V154" s="158">
        <f>ROUND(E154*U154,2)</f>
        <v>0</v>
      </c>
      <c r="W154" s="158"/>
      <c r="X154" s="158" t="s">
        <v>387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388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1602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382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1567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382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232</v>
      </c>
      <c r="D157" s="160"/>
      <c r="E157" s="161">
        <v>2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382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5"/>
      <c r="D158" s="246"/>
      <c r="E158" s="246"/>
      <c r="F158" s="246"/>
      <c r="G158" s="246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329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30</v>
      </c>
      <c r="B159" s="174" t="s">
        <v>2376</v>
      </c>
      <c r="C159" s="184" t="s">
        <v>1604</v>
      </c>
      <c r="D159" s="175" t="s">
        <v>590</v>
      </c>
      <c r="E159" s="176">
        <v>1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344</v>
      </c>
      <c r="T159" s="179" t="s">
        <v>324</v>
      </c>
      <c r="U159" s="158">
        <v>0</v>
      </c>
      <c r="V159" s="158">
        <f>ROUND(E159*U159,2)</f>
        <v>0</v>
      </c>
      <c r="W159" s="158"/>
      <c r="X159" s="158" t="s">
        <v>387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388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5" t="s">
        <v>1605</v>
      </c>
      <c r="D160" s="160"/>
      <c r="E160" s="161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382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1567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382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219</v>
      </c>
      <c r="D162" s="160"/>
      <c r="E162" s="161">
        <v>1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382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5"/>
      <c r="D163" s="246"/>
      <c r="E163" s="246"/>
      <c r="F163" s="246"/>
      <c r="G163" s="246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329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3" t="s">
        <v>318</v>
      </c>
      <c r="B164" s="164" t="s">
        <v>143</v>
      </c>
      <c r="C164" s="183" t="s">
        <v>239</v>
      </c>
      <c r="D164" s="165"/>
      <c r="E164" s="166"/>
      <c r="F164" s="167"/>
      <c r="G164" s="167">
        <f>SUMIF(AG165:AG210,"&lt;&gt;NOR",G165:G210)</f>
        <v>0</v>
      </c>
      <c r="H164" s="167"/>
      <c r="I164" s="167">
        <f>SUM(I165:I210)</f>
        <v>0</v>
      </c>
      <c r="J164" s="167"/>
      <c r="K164" s="167">
        <f>SUM(K165:K210)</f>
        <v>0</v>
      </c>
      <c r="L164" s="167"/>
      <c r="M164" s="167">
        <f>SUM(M165:M210)</f>
        <v>0</v>
      </c>
      <c r="N164" s="166"/>
      <c r="O164" s="166">
        <f>SUM(O165:O210)</f>
        <v>0</v>
      </c>
      <c r="P164" s="166"/>
      <c r="Q164" s="166">
        <f>SUM(Q165:Q210)</f>
        <v>0</v>
      </c>
      <c r="R164" s="167"/>
      <c r="S164" s="167"/>
      <c r="T164" s="168"/>
      <c r="U164" s="162"/>
      <c r="V164" s="162">
        <f>SUM(V165:V210)</f>
        <v>0</v>
      </c>
      <c r="W164" s="162"/>
      <c r="X164" s="162"/>
      <c r="AG164" t="s">
        <v>319</v>
      </c>
    </row>
    <row r="165" spans="1:60" outlineLevel="1" x14ac:dyDescent="0.2">
      <c r="A165" s="173">
        <v>31</v>
      </c>
      <c r="B165" s="174" t="s">
        <v>1626</v>
      </c>
      <c r="C165" s="184" t="s">
        <v>1569</v>
      </c>
      <c r="D165" s="175" t="s">
        <v>476</v>
      </c>
      <c r="E165" s="176">
        <v>15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8"/>
      <c r="S165" s="178" t="s">
        <v>344</v>
      </c>
      <c r="T165" s="179" t="s">
        <v>324</v>
      </c>
      <c r="U165" s="158">
        <v>0</v>
      </c>
      <c r="V165" s="158">
        <f>ROUND(E165*U165,2)</f>
        <v>0</v>
      </c>
      <c r="W165" s="158"/>
      <c r="X165" s="158" t="s">
        <v>387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388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2377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382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1567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382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5" t="s">
        <v>1058</v>
      </c>
      <c r="D168" s="160"/>
      <c r="E168" s="161">
        <v>15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382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45"/>
      <c r="D169" s="246"/>
      <c r="E169" s="246"/>
      <c r="F169" s="246"/>
      <c r="G169" s="24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329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32</v>
      </c>
      <c r="B170" s="174" t="s">
        <v>2378</v>
      </c>
      <c r="C170" s="184" t="s">
        <v>1572</v>
      </c>
      <c r="D170" s="175" t="s">
        <v>476</v>
      </c>
      <c r="E170" s="176">
        <v>5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8"/>
      <c r="S170" s="178" t="s">
        <v>344</v>
      </c>
      <c r="T170" s="179" t="s">
        <v>324</v>
      </c>
      <c r="U170" s="158">
        <v>0</v>
      </c>
      <c r="V170" s="158">
        <f>ROUND(E170*U170,2)</f>
        <v>0</v>
      </c>
      <c r="W170" s="158"/>
      <c r="X170" s="158" t="s">
        <v>387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388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2366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382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1567</v>
      </c>
      <c r="D172" s="160"/>
      <c r="E172" s="161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382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265</v>
      </c>
      <c r="D173" s="160"/>
      <c r="E173" s="161">
        <v>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382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45"/>
      <c r="D174" s="246"/>
      <c r="E174" s="246"/>
      <c r="F174" s="246"/>
      <c r="G174" s="246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329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3">
        <v>33</v>
      </c>
      <c r="B175" s="174" t="s">
        <v>1609</v>
      </c>
      <c r="C175" s="184" t="s">
        <v>1572</v>
      </c>
      <c r="D175" s="175" t="s">
        <v>476</v>
      </c>
      <c r="E175" s="176">
        <v>50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8"/>
      <c r="S175" s="178" t="s">
        <v>344</v>
      </c>
      <c r="T175" s="179" t="s">
        <v>324</v>
      </c>
      <c r="U175" s="158">
        <v>0</v>
      </c>
      <c r="V175" s="158">
        <f>ROUND(E175*U175,2)</f>
        <v>0</v>
      </c>
      <c r="W175" s="158"/>
      <c r="X175" s="158" t="s">
        <v>387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388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2379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382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2380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382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1567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382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574</v>
      </c>
      <c r="D179" s="160"/>
      <c r="E179" s="161">
        <v>50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382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45"/>
      <c r="D180" s="246"/>
      <c r="E180" s="246"/>
      <c r="F180" s="246"/>
      <c r="G180" s="246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329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33.75" outlineLevel="1" x14ac:dyDescent="0.2">
      <c r="A181" s="173">
        <v>34</v>
      </c>
      <c r="B181" s="174" t="s">
        <v>2381</v>
      </c>
      <c r="C181" s="184" t="s">
        <v>1581</v>
      </c>
      <c r="D181" s="175" t="s">
        <v>590</v>
      </c>
      <c r="E181" s="176">
        <v>1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6">
        <v>0</v>
      </c>
      <c r="O181" s="176">
        <f>ROUND(E181*N181,2)</f>
        <v>0</v>
      </c>
      <c r="P181" s="176">
        <v>0</v>
      </c>
      <c r="Q181" s="176">
        <f>ROUND(E181*P181,2)</f>
        <v>0</v>
      </c>
      <c r="R181" s="178"/>
      <c r="S181" s="178" t="s">
        <v>344</v>
      </c>
      <c r="T181" s="179" t="s">
        <v>324</v>
      </c>
      <c r="U181" s="158">
        <v>0</v>
      </c>
      <c r="V181" s="158">
        <f>ROUND(E181*U181,2)</f>
        <v>0</v>
      </c>
      <c r="W181" s="158"/>
      <c r="X181" s="158" t="s">
        <v>387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388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2382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382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1567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382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5" t="s">
        <v>219</v>
      </c>
      <c r="D184" s="160"/>
      <c r="E184" s="161">
        <v>1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382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45"/>
      <c r="D185" s="246"/>
      <c r="E185" s="246"/>
      <c r="F185" s="246"/>
      <c r="G185" s="246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329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3">
        <v>35</v>
      </c>
      <c r="B186" s="174" t="s">
        <v>2383</v>
      </c>
      <c r="C186" s="184" t="s">
        <v>1590</v>
      </c>
      <c r="D186" s="175" t="s">
        <v>590</v>
      </c>
      <c r="E186" s="176">
        <v>1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8"/>
      <c r="S186" s="178" t="s">
        <v>344</v>
      </c>
      <c r="T186" s="179" t="s">
        <v>324</v>
      </c>
      <c r="U186" s="158">
        <v>0</v>
      </c>
      <c r="V186" s="158">
        <f>ROUND(E186*U186,2)</f>
        <v>0</v>
      </c>
      <c r="W186" s="158"/>
      <c r="X186" s="158" t="s">
        <v>387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388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2372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382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5" t="s">
        <v>1567</v>
      </c>
      <c r="D188" s="160"/>
      <c r="E188" s="161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382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5" t="s">
        <v>219</v>
      </c>
      <c r="D189" s="160"/>
      <c r="E189" s="161">
        <v>1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382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45"/>
      <c r="D190" s="246"/>
      <c r="E190" s="246"/>
      <c r="F190" s="246"/>
      <c r="G190" s="246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329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3">
        <v>36</v>
      </c>
      <c r="B191" s="174" t="s">
        <v>2384</v>
      </c>
      <c r="C191" s="184" t="s">
        <v>1594</v>
      </c>
      <c r="D191" s="175" t="s">
        <v>476</v>
      </c>
      <c r="E191" s="176">
        <v>20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0</v>
      </c>
      <c r="O191" s="176">
        <f>ROUND(E191*N191,2)</f>
        <v>0</v>
      </c>
      <c r="P191" s="176">
        <v>0</v>
      </c>
      <c r="Q191" s="176">
        <f>ROUND(E191*P191,2)</f>
        <v>0</v>
      </c>
      <c r="R191" s="178"/>
      <c r="S191" s="178" t="s">
        <v>344</v>
      </c>
      <c r="T191" s="179" t="s">
        <v>324</v>
      </c>
      <c r="U191" s="158">
        <v>0</v>
      </c>
      <c r="V191" s="158">
        <f>ROUND(E191*U191,2)</f>
        <v>0</v>
      </c>
      <c r="W191" s="158"/>
      <c r="X191" s="158" t="s">
        <v>387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388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2367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382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1567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382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234</v>
      </c>
      <c r="D194" s="160"/>
      <c r="E194" s="161">
        <v>20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382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45"/>
      <c r="D195" s="246"/>
      <c r="E195" s="246"/>
      <c r="F195" s="246"/>
      <c r="G195" s="246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329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3">
        <v>37</v>
      </c>
      <c r="B196" s="174" t="s">
        <v>2385</v>
      </c>
      <c r="C196" s="184" t="s">
        <v>1597</v>
      </c>
      <c r="D196" s="175" t="s">
        <v>476</v>
      </c>
      <c r="E196" s="176">
        <v>20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8"/>
      <c r="S196" s="178" t="s">
        <v>344</v>
      </c>
      <c r="T196" s="179" t="s">
        <v>324</v>
      </c>
      <c r="U196" s="158">
        <v>0</v>
      </c>
      <c r="V196" s="158">
        <f>ROUND(E196*U196,2)</f>
        <v>0</v>
      </c>
      <c r="W196" s="158"/>
      <c r="X196" s="158" t="s">
        <v>387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388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5" t="s">
        <v>2367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382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1567</v>
      </c>
      <c r="D198" s="160"/>
      <c r="E198" s="161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382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234</v>
      </c>
      <c r="D199" s="160"/>
      <c r="E199" s="161">
        <v>20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382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45"/>
      <c r="D200" s="246"/>
      <c r="E200" s="246"/>
      <c r="F200" s="246"/>
      <c r="G200" s="246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329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38</v>
      </c>
      <c r="B201" s="174" t="s">
        <v>2386</v>
      </c>
      <c r="C201" s="184" t="s">
        <v>1599</v>
      </c>
      <c r="D201" s="175" t="s">
        <v>476</v>
      </c>
      <c r="E201" s="176">
        <v>20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8"/>
      <c r="S201" s="178" t="s">
        <v>344</v>
      </c>
      <c r="T201" s="179" t="s">
        <v>324</v>
      </c>
      <c r="U201" s="158">
        <v>0</v>
      </c>
      <c r="V201" s="158">
        <f>ROUND(E201*U201,2)</f>
        <v>0</v>
      </c>
      <c r="W201" s="158"/>
      <c r="X201" s="158" t="s">
        <v>387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388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2367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382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5" t="s">
        <v>1567</v>
      </c>
      <c r="D203" s="160"/>
      <c r="E203" s="161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382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5" t="s">
        <v>234</v>
      </c>
      <c r="D204" s="160"/>
      <c r="E204" s="161">
        <v>20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382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45"/>
      <c r="D205" s="246"/>
      <c r="E205" s="246"/>
      <c r="F205" s="246"/>
      <c r="G205" s="246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329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3">
        <v>39</v>
      </c>
      <c r="B206" s="174" t="s">
        <v>2387</v>
      </c>
      <c r="C206" s="184" t="s">
        <v>1604</v>
      </c>
      <c r="D206" s="175" t="s">
        <v>590</v>
      </c>
      <c r="E206" s="176">
        <v>1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0</v>
      </c>
      <c r="O206" s="176">
        <f>ROUND(E206*N206,2)</f>
        <v>0</v>
      </c>
      <c r="P206" s="176">
        <v>0</v>
      </c>
      <c r="Q206" s="176">
        <f>ROUND(E206*P206,2)</f>
        <v>0</v>
      </c>
      <c r="R206" s="178"/>
      <c r="S206" s="178" t="s">
        <v>344</v>
      </c>
      <c r="T206" s="179" t="s">
        <v>324</v>
      </c>
      <c r="U206" s="158">
        <v>0</v>
      </c>
      <c r="V206" s="158">
        <f>ROUND(E206*U206,2)</f>
        <v>0</v>
      </c>
      <c r="W206" s="158"/>
      <c r="X206" s="158" t="s">
        <v>387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388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1605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382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5" t="s">
        <v>1567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382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5" t="s">
        <v>219</v>
      </c>
      <c r="D209" s="160"/>
      <c r="E209" s="161">
        <v>1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382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45"/>
      <c r="D210" s="246"/>
      <c r="E210" s="246"/>
      <c r="F210" s="246"/>
      <c r="G210" s="246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329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">
      <c r="A211" s="163" t="s">
        <v>318</v>
      </c>
      <c r="B211" s="164" t="s">
        <v>252</v>
      </c>
      <c r="C211" s="183" t="s">
        <v>240</v>
      </c>
      <c r="D211" s="165"/>
      <c r="E211" s="166"/>
      <c r="F211" s="167"/>
      <c r="G211" s="167">
        <f>SUMIF(AG212:AG217,"&lt;&gt;NOR",G212:G217)</f>
        <v>0</v>
      </c>
      <c r="H211" s="167"/>
      <c r="I211" s="167">
        <f>SUM(I212:I217)</f>
        <v>0</v>
      </c>
      <c r="J211" s="167"/>
      <c r="K211" s="167">
        <f>SUM(K212:K217)</f>
        <v>0</v>
      </c>
      <c r="L211" s="167"/>
      <c r="M211" s="167">
        <f>SUM(M212:M217)</f>
        <v>0</v>
      </c>
      <c r="N211" s="166"/>
      <c r="O211" s="166">
        <f>SUM(O212:O217)</f>
        <v>0</v>
      </c>
      <c r="P211" s="166"/>
      <c r="Q211" s="166">
        <f>SUM(Q212:Q217)</f>
        <v>0</v>
      </c>
      <c r="R211" s="167"/>
      <c r="S211" s="167"/>
      <c r="T211" s="168"/>
      <c r="U211" s="162"/>
      <c r="V211" s="162">
        <f>SUM(V212:V217)</f>
        <v>0</v>
      </c>
      <c r="W211" s="162"/>
      <c r="X211" s="162"/>
      <c r="AG211" t="s">
        <v>319</v>
      </c>
    </row>
    <row r="212" spans="1:60" ht="33.75" outlineLevel="1" x14ac:dyDescent="0.2">
      <c r="A212" s="173">
        <v>40</v>
      </c>
      <c r="B212" s="174" t="s">
        <v>1629</v>
      </c>
      <c r="C212" s="184" t="s">
        <v>2388</v>
      </c>
      <c r="D212" s="175" t="s">
        <v>590</v>
      </c>
      <c r="E212" s="176">
        <v>1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8"/>
      <c r="S212" s="178" t="s">
        <v>344</v>
      </c>
      <c r="T212" s="179" t="s">
        <v>324</v>
      </c>
      <c r="U212" s="158">
        <v>0</v>
      </c>
      <c r="V212" s="158">
        <f>ROUND(E212*U212,2)</f>
        <v>0</v>
      </c>
      <c r="W212" s="158"/>
      <c r="X212" s="158" t="s">
        <v>387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388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51" t="s">
        <v>1628</v>
      </c>
      <c r="D213" s="252"/>
      <c r="E213" s="252"/>
      <c r="F213" s="252"/>
      <c r="G213" s="252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328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2372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382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1567</v>
      </c>
      <c r="D215" s="160"/>
      <c r="E215" s="161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382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219</v>
      </c>
      <c r="D216" s="160"/>
      <c r="E216" s="161">
        <v>1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382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45"/>
      <c r="D217" s="246"/>
      <c r="E217" s="246"/>
      <c r="F217" s="246"/>
      <c r="G217" s="246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329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x14ac:dyDescent="0.2">
      <c r="A218" s="163" t="s">
        <v>318</v>
      </c>
      <c r="B218" s="164" t="s">
        <v>265</v>
      </c>
      <c r="C218" s="183" t="s">
        <v>253</v>
      </c>
      <c r="D218" s="165"/>
      <c r="E218" s="166"/>
      <c r="F218" s="167"/>
      <c r="G218" s="167">
        <f>SUMIF(AG219:AG223,"&lt;&gt;NOR",G219:G223)</f>
        <v>0</v>
      </c>
      <c r="H218" s="167"/>
      <c r="I218" s="167">
        <f>SUM(I219:I223)</f>
        <v>0</v>
      </c>
      <c r="J218" s="167"/>
      <c r="K218" s="167">
        <f>SUM(K219:K223)</f>
        <v>0</v>
      </c>
      <c r="L218" s="167"/>
      <c r="M218" s="167">
        <f>SUM(M219:M223)</f>
        <v>0</v>
      </c>
      <c r="N218" s="166"/>
      <c r="O218" s="166">
        <f>SUM(O219:O223)</f>
        <v>0</v>
      </c>
      <c r="P218" s="166"/>
      <c r="Q218" s="166">
        <f>SUM(Q219:Q223)</f>
        <v>0</v>
      </c>
      <c r="R218" s="167"/>
      <c r="S218" s="167"/>
      <c r="T218" s="168"/>
      <c r="U218" s="162"/>
      <c r="V218" s="162">
        <f>SUM(V219:V223)</f>
        <v>0</v>
      </c>
      <c r="W218" s="162"/>
      <c r="X218" s="162"/>
      <c r="AG218" t="s">
        <v>319</v>
      </c>
    </row>
    <row r="219" spans="1:60" outlineLevel="1" x14ac:dyDescent="0.2">
      <c r="A219" s="173">
        <v>41</v>
      </c>
      <c r="B219" s="174" t="s">
        <v>1631</v>
      </c>
      <c r="C219" s="184" t="s">
        <v>2389</v>
      </c>
      <c r="D219" s="175" t="s">
        <v>590</v>
      </c>
      <c r="E219" s="176">
        <v>1</v>
      </c>
      <c r="F219" s="177"/>
      <c r="G219" s="178">
        <f>ROUND(E219*F219,2)</f>
        <v>0</v>
      </c>
      <c r="H219" s="177"/>
      <c r="I219" s="178">
        <f>ROUND(E219*H219,2)</f>
        <v>0</v>
      </c>
      <c r="J219" s="177"/>
      <c r="K219" s="178">
        <f>ROUND(E219*J219,2)</f>
        <v>0</v>
      </c>
      <c r="L219" s="178">
        <v>21</v>
      </c>
      <c r="M219" s="178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8"/>
      <c r="S219" s="178" t="s">
        <v>344</v>
      </c>
      <c r="T219" s="179" t="s">
        <v>324</v>
      </c>
      <c r="U219" s="158">
        <v>0</v>
      </c>
      <c r="V219" s="158">
        <f>ROUND(E219*U219,2)</f>
        <v>0</v>
      </c>
      <c r="W219" s="158"/>
      <c r="X219" s="158" t="s">
        <v>387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388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2372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382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5" t="s">
        <v>1567</v>
      </c>
      <c r="D221" s="160"/>
      <c r="E221" s="161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382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5" t="s">
        <v>219</v>
      </c>
      <c r="D222" s="160"/>
      <c r="E222" s="161">
        <v>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382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5"/>
      <c r="D223" s="246"/>
      <c r="E223" s="246"/>
      <c r="F223" s="246"/>
      <c r="G223" s="246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329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x14ac:dyDescent="0.2">
      <c r="A224" s="163" t="s">
        <v>318</v>
      </c>
      <c r="B224" s="164" t="s">
        <v>271</v>
      </c>
      <c r="C224" s="183" t="s">
        <v>233</v>
      </c>
      <c r="D224" s="165"/>
      <c r="E224" s="166"/>
      <c r="F224" s="167"/>
      <c r="G224" s="167">
        <f>SUMIF(AG225:AG239,"&lt;&gt;NOR",G225:G239)</f>
        <v>0</v>
      </c>
      <c r="H224" s="167"/>
      <c r="I224" s="167">
        <f>SUM(I225:I239)</f>
        <v>0</v>
      </c>
      <c r="J224" s="167"/>
      <c r="K224" s="167">
        <f>SUM(K225:K239)</f>
        <v>0</v>
      </c>
      <c r="L224" s="167"/>
      <c r="M224" s="167">
        <f>SUM(M225:M239)</f>
        <v>0</v>
      </c>
      <c r="N224" s="166"/>
      <c r="O224" s="166">
        <f>SUM(O225:O239)</f>
        <v>0</v>
      </c>
      <c r="P224" s="166"/>
      <c r="Q224" s="166">
        <f>SUM(Q225:Q239)</f>
        <v>0</v>
      </c>
      <c r="R224" s="167"/>
      <c r="S224" s="167"/>
      <c r="T224" s="168"/>
      <c r="U224" s="162"/>
      <c r="V224" s="162">
        <f>SUM(V225:V239)</f>
        <v>0</v>
      </c>
      <c r="W224" s="162"/>
      <c r="X224" s="162"/>
      <c r="AG224" t="s">
        <v>319</v>
      </c>
    </row>
    <row r="225" spans="1:60" ht="22.5" outlineLevel="1" x14ac:dyDescent="0.2">
      <c r="A225" s="173">
        <v>42</v>
      </c>
      <c r="B225" s="174" t="s">
        <v>1641</v>
      </c>
      <c r="C225" s="184" t="s">
        <v>1632</v>
      </c>
      <c r="D225" s="175" t="s">
        <v>590</v>
      </c>
      <c r="E225" s="176">
        <v>10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6">
        <v>0</v>
      </c>
      <c r="O225" s="176">
        <f>ROUND(E225*N225,2)</f>
        <v>0</v>
      </c>
      <c r="P225" s="176">
        <v>0</v>
      </c>
      <c r="Q225" s="176">
        <f>ROUND(E225*P225,2)</f>
        <v>0</v>
      </c>
      <c r="R225" s="178"/>
      <c r="S225" s="178" t="s">
        <v>344</v>
      </c>
      <c r="T225" s="179" t="s">
        <v>324</v>
      </c>
      <c r="U225" s="158">
        <v>0</v>
      </c>
      <c r="V225" s="158">
        <f>ROUND(E225*U225,2)</f>
        <v>0</v>
      </c>
      <c r="W225" s="158"/>
      <c r="X225" s="158" t="s">
        <v>387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388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5" t="s">
        <v>2390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382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5" t="s">
        <v>1567</v>
      </c>
      <c r="D227" s="160"/>
      <c r="E227" s="161"/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382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5" t="s">
        <v>624</v>
      </c>
      <c r="D228" s="160"/>
      <c r="E228" s="161">
        <v>10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382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5"/>
      <c r="D229" s="246"/>
      <c r="E229" s="246"/>
      <c r="F229" s="246"/>
      <c r="G229" s="246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329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73">
        <v>43</v>
      </c>
      <c r="B230" s="174" t="s">
        <v>1644</v>
      </c>
      <c r="C230" s="184" t="s">
        <v>1635</v>
      </c>
      <c r="D230" s="175" t="s">
        <v>590</v>
      </c>
      <c r="E230" s="176">
        <v>55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8"/>
      <c r="S230" s="178" t="s">
        <v>344</v>
      </c>
      <c r="T230" s="179" t="s">
        <v>324</v>
      </c>
      <c r="U230" s="158">
        <v>0</v>
      </c>
      <c r="V230" s="158">
        <f>ROUND(E230*U230,2)</f>
        <v>0</v>
      </c>
      <c r="W230" s="158"/>
      <c r="X230" s="158" t="s">
        <v>387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388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5" t="s">
        <v>2391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382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1567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382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5" t="s">
        <v>270</v>
      </c>
      <c r="D233" s="160"/>
      <c r="E233" s="161">
        <v>55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382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45"/>
      <c r="D234" s="246"/>
      <c r="E234" s="246"/>
      <c r="F234" s="246"/>
      <c r="G234" s="246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329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3">
        <v>44</v>
      </c>
      <c r="B235" s="174" t="s">
        <v>2392</v>
      </c>
      <c r="C235" s="184" t="s">
        <v>1639</v>
      </c>
      <c r="D235" s="175" t="s">
        <v>590</v>
      </c>
      <c r="E235" s="176">
        <v>17</v>
      </c>
      <c r="F235" s="177"/>
      <c r="G235" s="178">
        <f>ROUND(E235*F235,2)</f>
        <v>0</v>
      </c>
      <c r="H235" s="177"/>
      <c r="I235" s="178">
        <f>ROUND(E235*H235,2)</f>
        <v>0</v>
      </c>
      <c r="J235" s="177"/>
      <c r="K235" s="178">
        <f>ROUND(E235*J235,2)</f>
        <v>0</v>
      </c>
      <c r="L235" s="178">
        <v>21</v>
      </c>
      <c r="M235" s="178">
        <f>G235*(1+L235/100)</f>
        <v>0</v>
      </c>
      <c r="N235" s="176">
        <v>0</v>
      </c>
      <c r="O235" s="176">
        <f>ROUND(E235*N235,2)</f>
        <v>0</v>
      </c>
      <c r="P235" s="176">
        <v>0</v>
      </c>
      <c r="Q235" s="176">
        <f>ROUND(E235*P235,2)</f>
        <v>0</v>
      </c>
      <c r="R235" s="178"/>
      <c r="S235" s="178" t="s">
        <v>344</v>
      </c>
      <c r="T235" s="179" t="s">
        <v>324</v>
      </c>
      <c r="U235" s="158">
        <v>0</v>
      </c>
      <c r="V235" s="158">
        <f>ROUND(E235*U235,2)</f>
        <v>0</v>
      </c>
      <c r="W235" s="158"/>
      <c r="X235" s="158" t="s">
        <v>387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388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2393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382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5" t="s">
        <v>1567</v>
      </c>
      <c r="D237" s="160"/>
      <c r="E237" s="161"/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382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5" t="s">
        <v>1561</v>
      </c>
      <c r="D238" s="160"/>
      <c r="E238" s="161">
        <v>17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382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45"/>
      <c r="D239" s="246"/>
      <c r="E239" s="246"/>
      <c r="F239" s="246"/>
      <c r="G239" s="246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329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163" t="s">
        <v>318</v>
      </c>
      <c r="B240" s="164" t="s">
        <v>155</v>
      </c>
      <c r="C240" s="183" t="s">
        <v>156</v>
      </c>
      <c r="D240" s="165"/>
      <c r="E240" s="166"/>
      <c r="F240" s="167"/>
      <c r="G240" s="167">
        <f>SUMIF(AG241:AG260,"&lt;&gt;NOR",G241:G260)</f>
        <v>0</v>
      </c>
      <c r="H240" s="167"/>
      <c r="I240" s="167">
        <f>SUM(I241:I260)</f>
        <v>0</v>
      </c>
      <c r="J240" s="167"/>
      <c r="K240" s="167">
        <f>SUM(K241:K260)</f>
        <v>0</v>
      </c>
      <c r="L240" s="167"/>
      <c r="M240" s="167">
        <f>SUM(M241:M260)</f>
        <v>0</v>
      </c>
      <c r="N240" s="166"/>
      <c r="O240" s="166">
        <f>SUM(O241:O260)</f>
        <v>0</v>
      </c>
      <c r="P240" s="166"/>
      <c r="Q240" s="166">
        <f>SUM(Q241:Q260)</f>
        <v>0</v>
      </c>
      <c r="R240" s="167"/>
      <c r="S240" s="167"/>
      <c r="T240" s="168"/>
      <c r="U240" s="162"/>
      <c r="V240" s="162">
        <f>SUM(V241:V260)</f>
        <v>0</v>
      </c>
      <c r="W240" s="162"/>
      <c r="X240" s="162"/>
      <c r="AG240" t="s">
        <v>319</v>
      </c>
    </row>
    <row r="241" spans="1:60" ht="22.5" outlineLevel="1" x14ac:dyDescent="0.2">
      <c r="A241" s="173">
        <v>45</v>
      </c>
      <c r="B241" s="174" t="s">
        <v>1646</v>
      </c>
      <c r="C241" s="184" t="s">
        <v>1642</v>
      </c>
      <c r="D241" s="175" t="s">
        <v>590</v>
      </c>
      <c r="E241" s="176">
        <v>4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21</v>
      </c>
      <c r="M241" s="178">
        <f>G241*(1+L241/100)</f>
        <v>0</v>
      </c>
      <c r="N241" s="176">
        <v>0</v>
      </c>
      <c r="O241" s="176">
        <f>ROUND(E241*N241,2)</f>
        <v>0</v>
      </c>
      <c r="P241" s="176">
        <v>0</v>
      </c>
      <c r="Q241" s="176">
        <f>ROUND(E241*P241,2)</f>
        <v>0</v>
      </c>
      <c r="R241" s="178"/>
      <c r="S241" s="178" t="s">
        <v>344</v>
      </c>
      <c r="T241" s="179" t="s">
        <v>324</v>
      </c>
      <c r="U241" s="158">
        <v>0</v>
      </c>
      <c r="V241" s="158">
        <f>ROUND(E241*U241,2)</f>
        <v>0</v>
      </c>
      <c r="W241" s="158"/>
      <c r="X241" s="158" t="s">
        <v>387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388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5" t="s">
        <v>2394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382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5" t="s">
        <v>1567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382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5" t="s">
        <v>252</v>
      </c>
      <c r="D244" s="160"/>
      <c r="E244" s="161">
        <v>4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382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45"/>
      <c r="D245" s="246"/>
      <c r="E245" s="246"/>
      <c r="F245" s="246"/>
      <c r="G245" s="246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329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73">
        <v>46</v>
      </c>
      <c r="B246" s="174" t="s">
        <v>1649</v>
      </c>
      <c r="C246" s="184" t="s">
        <v>2395</v>
      </c>
      <c r="D246" s="175" t="s">
        <v>590</v>
      </c>
      <c r="E246" s="176">
        <v>1</v>
      </c>
      <c r="F246" s="177"/>
      <c r="G246" s="178">
        <f>ROUND(E246*F246,2)</f>
        <v>0</v>
      </c>
      <c r="H246" s="177"/>
      <c r="I246" s="178">
        <f>ROUND(E246*H246,2)</f>
        <v>0</v>
      </c>
      <c r="J246" s="177"/>
      <c r="K246" s="178">
        <f>ROUND(E246*J246,2)</f>
        <v>0</v>
      </c>
      <c r="L246" s="178">
        <v>21</v>
      </c>
      <c r="M246" s="178">
        <f>G246*(1+L246/100)</f>
        <v>0</v>
      </c>
      <c r="N246" s="176">
        <v>0</v>
      </c>
      <c r="O246" s="176">
        <f>ROUND(E246*N246,2)</f>
        <v>0</v>
      </c>
      <c r="P246" s="176">
        <v>0</v>
      </c>
      <c r="Q246" s="176">
        <f>ROUND(E246*P246,2)</f>
        <v>0</v>
      </c>
      <c r="R246" s="178"/>
      <c r="S246" s="178" t="s">
        <v>344</v>
      </c>
      <c r="T246" s="179" t="s">
        <v>324</v>
      </c>
      <c r="U246" s="158">
        <v>0</v>
      </c>
      <c r="V246" s="158">
        <f>ROUND(E246*U246,2)</f>
        <v>0</v>
      </c>
      <c r="W246" s="158"/>
      <c r="X246" s="158" t="s">
        <v>387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388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5" t="s">
        <v>1605</v>
      </c>
      <c r="D247" s="160"/>
      <c r="E247" s="161"/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382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5" t="s">
        <v>1567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382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219</v>
      </c>
      <c r="D249" s="160"/>
      <c r="E249" s="161">
        <v>1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382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5"/>
      <c r="D250" s="246"/>
      <c r="E250" s="246"/>
      <c r="F250" s="246"/>
      <c r="G250" s="246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329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1" x14ac:dyDescent="0.2">
      <c r="A251" s="173">
        <v>47</v>
      </c>
      <c r="B251" s="174" t="s">
        <v>1651</v>
      </c>
      <c r="C251" s="184" t="s">
        <v>1645</v>
      </c>
      <c r="D251" s="175" t="s">
        <v>590</v>
      </c>
      <c r="E251" s="176">
        <v>2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21</v>
      </c>
      <c r="M251" s="178">
        <f>G251*(1+L251/100)</f>
        <v>0</v>
      </c>
      <c r="N251" s="176">
        <v>0</v>
      </c>
      <c r="O251" s="176">
        <f>ROUND(E251*N251,2)</f>
        <v>0</v>
      </c>
      <c r="P251" s="176">
        <v>0</v>
      </c>
      <c r="Q251" s="176">
        <f>ROUND(E251*P251,2)</f>
        <v>0</v>
      </c>
      <c r="R251" s="178"/>
      <c r="S251" s="178" t="s">
        <v>344</v>
      </c>
      <c r="T251" s="179" t="s">
        <v>324</v>
      </c>
      <c r="U251" s="158">
        <v>0</v>
      </c>
      <c r="V251" s="158">
        <f>ROUND(E251*U251,2)</f>
        <v>0</v>
      </c>
      <c r="W251" s="158"/>
      <c r="X251" s="158" t="s">
        <v>387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388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5" t="s">
        <v>1602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382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5" t="s">
        <v>1567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382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5" t="s">
        <v>232</v>
      </c>
      <c r="D254" s="160"/>
      <c r="E254" s="161">
        <v>2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382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45"/>
      <c r="D255" s="246"/>
      <c r="E255" s="246"/>
      <c r="F255" s="246"/>
      <c r="G255" s="246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329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73">
        <v>48</v>
      </c>
      <c r="B256" s="174" t="s">
        <v>1653</v>
      </c>
      <c r="C256" s="184" t="s">
        <v>2396</v>
      </c>
      <c r="D256" s="175" t="s">
        <v>590</v>
      </c>
      <c r="E256" s="176">
        <v>2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8"/>
      <c r="S256" s="178" t="s">
        <v>344</v>
      </c>
      <c r="T256" s="179" t="s">
        <v>324</v>
      </c>
      <c r="U256" s="158">
        <v>0</v>
      </c>
      <c r="V256" s="158">
        <f>ROUND(E256*U256,2)</f>
        <v>0</v>
      </c>
      <c r="W256" s="158"/>
      <c r="X256" s="158" t="s">
        <v>387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388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5" t="s">
        <v>1602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382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5" t="s">
        <v>1567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382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5" t="s">
        <v>232</v>
      </c>
      <c r="D259" s="160"/>
      <c r="E259" s="161">
        <v>2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382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45"/>
      <c r="D260" s="246"/>
      <c r="E260" s="246"/>
      <c r="F260" s="246"/>
      <c r="G260" s="246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329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163" t="s">
        <v>318</v>
      </c>
      <c r="B261" s="164" t="s">
        <v>275</v>
      </c>
      <c r="C261" s="183" t="s">
        <v>254</v>
      </c>
      <c r="D261" s="165"/>
      <c r="E261" s="166"/>
      <c r="F261" s="167"/>
      <c r="G261" s="167">
        <f>SUMIF(AG262:AG286,"&lt;&gt;NOR",G262:G286)</f>
        <v>0</v>
      </c>
      <c r="H261" s="167"/>
      <c r="I261" s="167">
        <f>SUM(I262:I286)</f>
        <v>0</v>
      </c>
      <c r="J261" s="167"/>
      <c r="K261" s="167">
        <f>SUM(K262:K286)</f>
        <v>0</v>
      </c>
      <c r="L261" s="167"/>
      <c r="M261" s="167">
        <f>SUM(M262:M286)</f>
        <v>0</v>
      </c>
      <c r="N261" s="166"/>
      <c r="O261" s="166">
        <f>SUM(O262:O286)</f>
        <v>0</v>
      </c>
      <c r="P261" s="166"/>
      <c r="Q261" s="166">
        <f>SUM(Q262:Q286)</f>
        <v>0</v>
      </c>
      <c r="R261" s="167"/>
      <c r="S261" s="167"/>
      <c r="T261" s="168"/>
      <c r="U261" s="162"/>
      <c r="V261" s="162">
        <f>SUM(V262:V286)</f>
        <v>0</v>
      </c>
      <c r="W261" s="162"/>
      <c r="X261" s="162"/>
      <c r="AG261" t="s">
        <v>319</v>
      </c>
    </row>
    <row r="262" spans="1:60" ht="22.5" outlineLevel="1" x14ac:dyDescent="0.2">
      <c r="A262" s="173">
        <v>49</v>
      </c>
      <c r="B262" s="174" t="s">
        <v>2397</v>
      </c>
      <c r="C262" s="184" t="s">
        <v>1647</v>
      </c>
      <c r="D262" s="175" t="s">
        <v>586</v>
      </c>
      <c r="E262" s="176">
        <v>8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0</v>
      </c>
      <c r="O262" s="176">
        <f>ROUND(E262*N262,2)</f>
        <v>0</v>
      </c>
      <c r="P262" s="176">
        <v>0</v>
      </c>
      <c r="Q262" s="176">
        <f>ROUND(E262*P262,2)</f>
        <v>0</v>
      </c>
      <c r="R262" s="178"/>
      <c r="S262" s="178" t="s">
        <v>344</v>
      </c>
      <c r="T262" s="179" t="s">
        <v>324</v>
      </c>
      <c r="U262" s="158">
        <v>0</v>
      </c>
      <c r="V262" s="158">
        <f>ROUND(E262*U262,2)</f>
        <v>0</v>
      </c>
      <c r="W262" s="158"/>
      <c r="X262" s="158" t="s">
        <v>387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388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5" t="s">
        <v>1648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382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5" t="s">
        <v>1567</v>
      </c>
      <c r="D264" s="160"/>
      <c r="E264" s="161"/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382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5" t="s">
        <v>275</v>
      </c>
      <c r="D265" s="160"/>
      <c r="E265" s="161">
        <v>8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382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45"/>
      <c r="D266" s="246"/>
      <c r="E266" s="246"/>
      <c r="F266" s="246"/>
      <c r="G266" s="246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329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33.75" outlineLevel="1" x14ac:dyDescent="0.2">
      <c r="A267" s="173">
        <v>50</v>
      </c>
      <c r="B267" s="174" t="s">
        <v>2398</v>
      </c>
      <c r="C267" s="184" t="s">
        <v>1650</v>
      </c>
      <c r="D267" s="175" t="s">
        <v>590</v>
      </c>
      <c r="E267" s="176">
        <v>1</v>
      </c>
      <c r="F267" s="177"/>
      <c r="G267" s="178">
        <f>ROUND(E267*F267,2)</f>
        <v>0</v>
      </c>
      <c r="H267" s="177"/>
      <c r="I267" s="178">
        <f>ROUND(E267*H267,2)</f>
        <v>0</v>
      </c>
      <c r="J267" s="177"/>
      <c r="K267" s="178">
        <f>ROUND(E267*J267,2)</f>
        <v>0</v>
      </c>
      <c r="L267" s="178">
        <v>21</v>
      </c>
      <c r="M267" s="178">
        <f>G267*(1+L267/100)</f>
        <v>0</v>
      </c>
      <c r="N267" s="176">
        <v>0</v>
      </c>
      <c r="O267" s="176">
        <f>ROUND(E267*N267,2)</f>
        <v>0</v>
      </c>
      <c r="P267" s="176">
        <v>0</v>
      </c>
      <c r="Q267" s="176">
        <f>ROUND(E267*P267,2)</f>
        <v>0</v>
      </c>
      <c r="R267" s="178"/>
      <c r="S267" s="178" t="s">
        <v>344</v>
      </c>
      <c r="T267" s="179" t="s">
        <v>324</v>
      </c>
      <c r="U267" s="158">
        <v>0</v>
      </c>
      <c r="V267" s="158">
        <f>ROUND(E267*U267,2)</f>
        <v>0</v>
      </c>
      <c r="W267" s="158"/>
      <c r="X267" s="158" t="s">
        <v>387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388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5" t="s">
        <v>1605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382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5" t="s">
        <v>1567</v>
      </c>
      <c r="D269" s="160"/>
      <c r="E269" s="161"/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382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5" t="s">
        <v>219</v>
      </c>
      <c r="D270" s="160"/>
      <c r="E270" s="161">
        <v>1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382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45"/>
      <c r="D271" s="246"/>
      <c r="E271" s="246"/>
      <c r="F271" s="246"/>
      <c r="G271" s="246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329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1" x14ac:dyDescent="0.2">
      <c r="A272" s="173">
        <v>51</v>
      </c>
      <c r="B272" s="174" t="s">
        <v>2399</v>
      </c>
      <c r="C272" s="184" t="s">
        <v>1652</v>
      </c>
      <c r="D272" s="175" t="s">
        <v>590</v>
      </c>
      <c r="E272" s="176">
        <v>1</v>
      </c>
      <c r="F272" s="177"/>
      <c r="G272" s="178">
        <f>ROUND(E272*F272,2)</f>
        <v>0</v>
      </c>
      <c r="H272" s="177"/>
      <c r="I272" s="178">
        <f>ROUND(E272*H272,2)</f>
        <v>0</v>
      </c>
      <c r="J272" s="177"/>
      <c r="K272" s="178">
        <f>ROUND(E272*J272,2)</f>
        <v>0</v>
      </c>
      <c r="L272" s="178">
        <v>21</v>
      </c>
      <c r="M272" s="178">
        <f>G272*(1+L272/100)</f>
        <v>0</v>
      </c>
      <c r="N272" s="176">
        <v>0</v>
      </c>
      <c r="O272" s="176">
        <f>ROUND(E272*N272,2)</f>
        <v>0</v>
      </c>
      <c r="P272" s="176">
        <v>0</v>
      </c>
      <c r="Q272" s="176">
        <f>ROUND(E272*P272,2)</f>
        <v>0</v>
      </c>
      <c r="R272" s="178"/>
      <c r="S272" s="178" t="s">
        <v>344</v>
      </c>
      <c r="T272" s="179" t="s">
        <v>324</v>
      </c>
      <c r="U272" s="158">
        <v>0</v>
      </c>
      <c r="V272" s="158">
        <f>ROUND(E272*U272,2)</f>
        <v>0</v>
      </c>
      <c r="W272" s="158"/>
      <c r="X272" s="158" t="s">
        <v>387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388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5" t="s">
        <v>1605</v>
      </c>
      <c r="D273" s="160"/>
      <c r="E273" s="161"/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382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5" t="s">
        <v>1567</v>
      </c>
      <c r="D274" s="160"/>
      <c r="E274" s="161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382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5" t="s">
        <v>219</v>
      </c>
      <c r="D275" s="160"/>
      <c r="E275" s="161">
        <v>1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382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45"/>
      <c r="D276" s="246"/>
      <c r="E276" s="246"/>
      <c r="F276" s="246"/>
      <c r="G276" s="246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329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3">
        <v>52</v>
      </c>
      <c r="B277" s="174" t="s">
        <v>2400</v>
      </c>
      <c r="C277" s="184" t="s">
        <v>1654</v>
      </c>
      <c r="D277" s="175" t="s">
        <v>590</v>
      </c>
      <c r="E277" s="176">
        <v>1</v>
      </c>
      <c r="F277" s="177"/>
      <c r="G277" s="178">
        <f>ROUND(E277*F277,2)</f>
        <v>0</v>
      </c>
      <c r="H277" s="177"/>
      <c r="I277" s="178">
        <f>ROUND(E277*H277,2)</f>
        <v>0</v>
      </c>
      <c r="J277" s="177"/>
      <c r="K277" s="178">
        <f>ROUND(E277*J277,2)</f>
        <v>0</v>
      </c>
      <c r="L277" s="178">
        <v>21</v>
      </c>
      <c r="M277" s="178">
        <f>G277*(1+L277/100)</f>
        <v>0</v>
      </c>
      <c r="N277" s="176">
        <v>0</v>
      </c>
      <c r="O277" s="176">
        <f>ROUND(E277*N277,2)</f>
        <v>0</v>
      </c>
      <c r="P277" s="176">
        <v>0</v>
      </c>
      <c r="Q277" s="176">
        <f>ROUND(E277*P277,2)</f>
        <v>0</v>
      </c>
      <c r="R277" s="178"/>
      <c r="S277" s="178" t="s">
        <v>344</v>
      </c>
      <c r="T277" s="179" t="s">
        <v>324</v>
      </c>
      <c r="U277" s="158">
        <v>0</v>
      </c>
      <c r="V277" s="158">
        <f>ROUND(E277*U277,2)</f>
        <v>0</v>
      </c>
      <c r="W277" s="158"/>
      <c r="X277" s="158" t="s">
        <v>387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388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5" t="s">
        <v>1605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382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5" t="s">
        <v>1567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382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5" t="s">
        <v>219</v>
      </c>
      <c r="D280" s="160"/>
      <c r="E280" s="161">
        <v>1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382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45"/>
      <c r="D281" s="246"/>
      <c r="E281" s="246"/>
      <c r="F281" s="246"/>
      <c r="G281" s="246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329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.5" outlineLevel="1" x14ac:dyDescent="0.2">
      <c r="A282" s="173">
        <v>53</v>
      </c>
      <c r="B282" s="174" t="s">
        <v>2401</v>
      </c>
      <c r="C282" s="184" t="s">
        <v>1656</v>
      </c>
      <c r="D282" s="175" t="s">
        <v>590</v>
      </c>
      <c r="E282" s="176">
        <v>8</v>
      </c>
      <c r="F282" s="177"/>
      <c r="G282" s="178">
        <f>ROUND(E282*F282,2)</f>
        <v>0</v>
      </c>
      <c r="H282" s="177"/>
      <c r="I282" s="178">
        <f>ROUND(E282*H282,2)</f>
        <v>0</v>
      </c>
      <c r="J282" s="177"/>
      <c r="K282" s="178">
        <f>ROUND(E282*J282,2)</f>
        <v>0</v>
      </c>
      <c r="L282" s="178">
        <v>21</v>
      </c>
      <c r="M282" s="178">
        <f>G282*(1+L282/100)</f>
        <v>0</v>
      </c>
      <c r="N282" s="176">
        <v>0</v>
      </c>
      <c r="O282" s="176">
        <f>ROUND(E282*N282,2)</f>
        <v>0</v>
      </c>
      <c r="P282" s="176">
        <v>0</v>
      </c>
      <c r="Q282" s="176">
        <f>ROUND(E282*P282,2)</f>
        <v>0</v>
      </c>
      <c r="R282" s="178"/>
      <c r="S282" s="178" t="s">
        <v>344</v>
      </c>
      <c r="T282" s="179" t="s">
        <v>324</v>
      </c>
      <c r="U282" s="158">
        <v>0</v>
      </c>
      <c r="V282" s="158">
        <f>ROUND(E282*U282,2)</f>
        <v>0</v>
      </c>
      <c r="W282" s="158"/>
      <c r="X282" s="158" t="s">
        <v>387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388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5" t="s">
        <v>1648</v>
      </c>
      <c r="D283" s="160"/>
      <c r="E283" s="161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382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5" t="s">
        <v>1567</v>
      </c>
      <c r="D284" s="160"/>
      <c r="E284" s="161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382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5" t="s">
        <v>275</v>
      </c>
      <c r="D285" s="160"/>
      <c r="E285" s="161">
        <v>8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382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45"/>
      <c r="D286" s="246"/>
      <c r="E286" s="246"/>
      <c r="F286" s="246"/>
      <c r="G286" s="246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329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x14ac:dyDescent="0.2">
      <c r="A287" s="3"/>
      <c r="B287" s="4"/>
      <c r="C287" s="18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AE287">
        <v>15</v>
      </c>
      <c r="AF287">
        <v>21</v>
      </c>
      <c r="AG287" t="s">
        <v>305</v>
      </c>
    </row>
    <row r="288" spans="1:60" x14ac:dyDescent="0.2">
      <c r="A288" s="150"/>
      <c r="B288" s="151" t="s">
        <v>29</v>
      </c>
      <c r="C288" s="187"/>
      <c r="D288" s="152"/>
      <c r="E288" s="153"/>
      <c r="F288" s="153"/>
      <c r="G288" s="182">
        <f>G8+G86+G164+G211+G218+G224+G240+G261</f>
        <v>0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AE288">
        <f>SUMIF(L7:L286,AE287,G7:G286)</f>
        <v>0</v>
      </c>
      <c r="AF288">
        <f>SUMIF(L7:L286,AF287,G7:G286)</f>
        <v>0</v>
      </c>
      <c r="AG288" t="s">
        <v>384</v>
      </c>
    </row>
    <row r="289" spans="3:33" x14ac:dyDescent="0.2">
      <c r="C289" s="188"/>
      <c r="D289" s="10"/>
      <c r="AG289" t="s">
        <v>385</v>
      </c>
    </row>
    <row r="290" spans="3:33" x14ac:dyDescent="0.2">
      <c r="D290" s="10"/>
    </row>
    <row r="291" spans="3:33" x14ac:dyDescent="0.2">
      <c r="D291" s="10"/>
    </row>
    <row r="292" spans="3:33" x14ac:dyDescent="0.2">
      <c r="D292" s="10"/>
    </row>
    <row r="293" spans="3:33" x14ac:dyDescent="0.2">
      <c r="D293" s="10"/>
    </row>
    <row r="294" spans="3:33" x14ac:dyDescent="0.2">
      <c r="D294" s="10"/>
    </row>
    <row r="295" spans="3:33" x14ac:dyDescent="0.2">
      <c r="D295" s="10"/>
    </row>
    <row r="296" spans="3:33" x14ac:dyDescent="0.2">
      <c r="D296" s="10"/>
    </row>
    <row r="297" spans="3:33" x14ac:dyDescent="0.2">
      <c r="D297" s="10"/>
    </row>
    <row r="298" spans="3:33" x14ac:dyDescent="0.2">
      <c r="D298" s="10"/>
    </row>
    <row r="299" spans="3:33" x14ac:dyDescent="0.2">
      <c r="D299" s="10"/>
    </row>
    <row r="300" spans="3:33" x14ac:dyDescent="0.2">
      <c r="D300" s="10"/>
    </row>
    <row r="301" spans="3:33" x14ac:dyDescent="0.2">
      <c r="D301" s="10"/>
    </row>
    <row r="302" spans="3:33" x14ac:dyDescent="0.2">
      <c r="D302" s="10"/>
    </row>
    <row r="303" spans="3:33" x14ac:dyDescent="0.2">
      <c r="D303" s="10"/>
    </row>
    <row r="304" spans="3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8">
    <mergeCell ref="C50:G50"/>
    <mergeCell ref="A1:G1"/>
    <mergeCell ref="C2:G2"/>
    <mergeCell ref="C3:G3"/>
    <mergeCell ref="C4:G4"/>
    <mergeCell ref="C13:G13"/>
    <mergeCell ref="C18:G18"/>
    <mergeCell ref="C23:G23"/>
    <mergeCell ref="C30:G30"/>
    <mergeCell ref="C35:G35"/>
    <mergeCell ref="C40:G40"/>
    <mergeCell ref="C45:G45"/>
    <mergeCell ref="C113:G113"/>
    <mergeCell ref="C55:G55"/>
    <mergeCell ref="C60:G60"/>
    <mergeCell ref="C65:G65"/>
    <mergeCell ref="C70:G70"/>
    <mergeCell ref="C75:G75"/>
    <mergeCell ref="C80:G80"/>
    <mergeCell ref="C85:G85"/>
    <mergeCell ref="C91:G91"/>
    <mergeCell ref="C96:G96"/>
    <mergeCell ref="C101:G101"/>
    <mergeCell ref="C108:G108"/>
    <mergeCell ref="C174:G174"/>
    <mergeCell ref="C118:G118"/>
    <mergeCell ref="C123:G123"/>
    <mergeCell ref="C128:G128"/>
    <mergeCell ref="C133:G133"/>
    <mergeCell ref="C138:G138"/>
    <mergeCell ref="C143:G143"/>
    <mergeCell ref="C148:G148"/>
    <mergeCell ref="C153:G153"/>
    <mergeCell ref="C158:G158"/>
    <mergeCell ref="C163:G163"/>
    <mergeCell ref="C169:G169"/>
    <mergeCell ref="C234:G234"/>
    <mergeCell ref="C180:G180"/>
    <mergeCell ref="C185:G185"/>
    <mergeCell ref="C190:G190"/>
    <mergeCell ref="C195:G195"/>
    <mergeCell ref="C200:G200"/>
    <mergeCell ref="C205:G205"/>
    <mergeCell ref="C210:G210"/>
    <mergeCell ref="C213:G213"/>
    <mergeCell ref="C217:G217"/>
    <mergeCell ref="C223:G223"/>
    <mergeCell ref="C229:G229"/>
    <mergeCell ref="C271:G271"/>
    <mergeCell ref="C276:G276"/>
    <mergeCell ref="C281:G281"/>
    <mergeCell ref="C286:G286"/>
    <mergeCell ref="C239:G239"/>
    <mergeCell ref="C245:G245"/>
    <mergeCell ref="C250:G250"/>
    <mergeCell ref="C255:G255"/>
    <mergeCell ref="C260:G260"/>
    <mergeCell ref="C266:G2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97</v>
      </c>
      <c r="C4" s="257" t="s">
        <v>98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167</v>
      </c>
      <c r="C8" s="183" t="s">
        <v>168</v>
      </c>
      <c r="D8" s="165"/>
      <c r="E8" s="166"/>
      <c r="F8" s="167"/>
      <c r="G8" s="167">
        <f>SUMIF(AG9:AG61,"&lt;&gt;NOR",G9:G61)</f>
        <v>0</v>
      </c>
      <c r="H8" s="167"/>
      <c r="I8" s="167">
        <f>SUM(I9:I61)</f>
        <v>0</v>
      </c>
      <c r="J8" s="167"/>
      <c r="K8" s="167">
        <f>SUM(K9:K61)</f>
        <v>0</v>
      </c>
      <c r="L8" s="167"/>
      <c r="M8" s="167">
        <f>SUM(M9:M61)</f>
        <v>0</v>
      </c>
      <c r="N8" s="166"/>
      <c r="O8" s="166">
        <f>SUM(O9:O61)</f>
        <v>0</v>
      </c>
      <c r="P8" s="166"/>
      <c r="Q8" s="166">
        <f>SUM(Q9:Q61)</f>
        <v>0</v>
      </c>
      <c r="R8" s="167"/>
      <c r="S8" s="167"/>
      <c r="T8" s="168"/>
      <c r="U8" s="162"/>
      <c r="V8" s="162">
        <f>SUM(V9:V61)</f>
        <v>0</v>
      </c>
      <c r="W8" s="162"/>
      <c r="X8" s="162"/>
      <c r="AG8" t="s">
        <v>319</v>
      </c>
    </row>
    <row r="9" spans="1:60" ht="33.75" outlineLevel="1" x14ac:dyDescent="0.2">
      <c r="A9" s="173">
        <v>1</v>
      </c>
      <c r="B9" s="174" t="s">
        <v>2402</v>
      </c>
      <c r="C9" s="184" t="s">
        <v>2403</v>
      </c>
      <c r="D9" s="175" t="s">
        <v>590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817</v>
      </c>
      <c r="Y9" s="147"/>
      <c r="Z9" s="147"/>
      <c r="AA9" s="147"/>
      <c r="AB9" s="147"/>
      <c r="AC9" s="147"/>
      <c r="AD9" s="147"/>
      <c r="AE9" s="147"/>
      <c r="AF9" s="147"/>
      <c r="AG9" s="147" t="s">
        <v>1038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1" t="s">
        <v>2404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7" t="s">
        <v>2405</v>
      </c>
      <c r="D11" s="248"/>
      <c r="E11" s="248"/>
      <c r="F11" s="248"/>
      <c r="G11" s="24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7" t="s">
        <v>2406</v>
      </c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2407</v>
      </c>
      <c r="C14" s="184" t="s">
        <v>2408</v>
      </c>
      <c r="D14" s="175" t="s">
        <v>397</v>
      </c>
      <c r="E14" s="176">
        <v>0.3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344</v>
      </c>
      <c r="T14" s="179" t="s">
        <v>324</v>
      </c>
      <c r="U14" s="158">
        <v>0</v>
      </c>
      <c r="V14" s="158">
        <f>ROUND(E14*U14,2)</f>
        <v>0</v>
      </c>
      <c r="W14" s="158"/>
      <c r="X14" s="158" t="s">
        <v>387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501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9"/>
      <c r="D15" s="250"/>
      <c r="E15" s="250"/>
      <c r="F15" s="250"/>
      <c r="G15" s="250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329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3">
        <v>3</v>
      </c>
      <c r="B16" s="174" t="s">
        <v>2409</v>
      </c>
      <c r="C16" s="184" t="s">
        <v>2410</v>
      </c>
      <c r="D16" s="175" t="s">
        <v>590</v>
      </c>
      <c r="E16" s="176">
        <v>10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344</v>
      </c>
      <c r="T16" s="179" t="s">
        <v>324</v>
      </c>
      <c r="U16" s="158">
        <v>0</v>
      </c>
      <c r="V16" s="158">
        <f>ROUND(E16*U16,2)</f>
        <v>0</v>
      </c>
      <c r="W16" s="158"/>
      <c r="X16" s="158" t="s">
        <v>817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1038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9"/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329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4</v>
      </c>
      <c r="B18" s="174" t="s">
        <v>2411</v>
      </c>
      <c r="C18" s="184" t="s">
        <v>2412</v>
      </c>
      <c r="D18" s="175" t="s">
        <v>590</v>
      </c>
      <c r="E18" s="176">
        <v>4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344</v>
      </c>
      <c r="T18" s="179" t="s">
        <v>324</v>
      </c>
      <c r="U18" s="158">
        <v>0</v>
      </c>
      <c r="V18" s="158">
        <f>ROUND(E18*U18,2)</f>
        <v>0</v>
      </c>
      <c r="W18" s="158"/>
      <c r="X18" s="158" t="s">
        <v>817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1038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5</v>
      </c>
      <c r="B20" s="174" t="s">
        <v>1662</v>
      </c>
      <c r="C20" s="184" t="s">
        <v>1663</v>
      </c>
      <c r="D20" s="175" t="s">
        <v>590</v>
      </c>
      <c r="E20" s="176">
        <v>3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344</v>
      </c>
      <c r="T20" s="179" t="s">
        <v>324</v>
      </c>
      <c r="U20" s="158">
        <v>0</v>
      </c>
      <c r="V20" s="158">
        <f>ROUND(E20*U20,2)</f>
        <v>0</v>
      </c>
      <c r="W20" s="158"/>
      <c r="X20" s="158" t="s">
        <v>817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1038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73">
        <v>6</v>
      </c>
      <c r="B22" s="174" t="s">
        <v>2413</v>
      </c>
      <c r="C22" s="184" t="s">
        <v>2414</v>
      </c>
      <c r="D22" s="175" t="s">
        <v>590</v>
      </c>
      <c r="E22" s="176">
        <v>3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344</v>
      </c>
      <c r="T22" s="179" t="s">
        <v>324</v>
      </c>
      <c r="U22" s="158">
        <v>0</v>
      </c>
      <c r="V22" s="158">
        <f>ROUND(E22*U22,2)</f>
        <v>0</v>
      </c>
      <c r="W22" s="158"/>
      <c r="X22" s="158" t="s">
        <v>817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1038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7</v>
      </c>
      <c r="B24" s="174" t="s">
        <v>2415</v>
      </c>
      <c r="C24" s="184" t="s">
        <v>2416</v>
      </c>
      <c r="D24" s="175" t="s">
        <v>590</v>
      </c>
      <c r="E24" s="176">
        <v>4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344</v>
      </c>
      <c r="T24" s="179" t="s">
        <v>324</v>
      </c>
      <c r="U24" s="158">
        <v>0</v>
      </c>
      <c r="V24" s="158">
        <f>ROUND(E24*U24,2)</f>
        <v>0</v>
      </c>
      <c r="W24" s="158"/>
      <c r="X24" s="158" t="s">
        <v>817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1038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/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329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8</v>
      </c>
      <c r="B26" s="174" t="s">
        <v>2417</v>
      </c>
      <c r="C26" s="184" t="s">
        <v>2418</v>
      </c>
      <c r="D26" s="175" t="s">
        <v>590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344</v>
      </c>
      <c r="T26" s="179" t="s">
        <v>324</v>
      </c>
      <c r="U26" s="158">
        <v>0</v>
      </c>
      <c r="V26" s="158">
        <f>ROUND(E26*U26,2)</f>
        <v>0</v>
      </c>
      <c r="W26" s="158"/>
      <c r="X26" s="158" t="s">
        <v>817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1038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9</v>
      </c>
      <c r="B28" s="174" t="s">
        <v>2419</v>
      </c>
      <c r="C28" s="184" t="s">
        <v>2420</v>
      </c>
      <c r="D28" s="175" t="s">
        <v>590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344</v>
      </c>
      <c r="T28" s="179" t="s">
        <v>324</v>
      </c>
      <c r="U28" s="158">
        <v>0</v>
      </c>
      <c r="V28" s="158">
        <f>ROUND(E28*U28,2)</f>
        <v>0</v>
      </c>
      <c r="W28" s="158"/>
      <c r="X28" s="158" t="s">
        <v>817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1038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10</v>
      </c>
      <c r="B30" s="174" t="s">
        <v>1666</v>
      </c>
      <c r="C30" s="184" t="s">
        <v>1667</v>
      </c>
      <c r="D30" s="175" t="s">
        <v>590</v>
      </c>
      <c r="E30" s="176">
        <v>5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817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1038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11</v>
      </c>
      <c r="B32" s="174" t="s">
        <v>1672</v>
      </c>
      <c r="C32" s="184" t="s">
        <v>1673</v>
      </c>
      <c r="D32" s="175" t="s">
        <v>866</v>
      </c>
      <c r="E32" s="176">
        <v>15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344</v>
      </c>
      <c r="T32" s="179" t="s">
        <v>324</v>
      </c>
      <c r="U32" s="158">
        <v>0</v>
      </c>
      <c r="V32" s="158">
        <f>ROUND(E32*U32,2)</f>
        <v>0</v>
      </c>
      <c r="W32" s="158"/>
      <c r="X32" s="158" t="s">
        <v>817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1038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12</v>
      </c>
      <c r="B34" s="174" t="s">
        <v>1674</v>
      </c>
      <c r="C34" s="184" t="s">
        <v>1675</v>
      </c>
      <c r="D34" s="175" t="s">
        <v>866</v>
      </c>
      <c r="E34" s="176">
        <v>10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817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1038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13</v>
      </c>
      <c r="B36" s="174" t="s">
        <v>1682</v>
      </c>
      <c r="C36" s="184" t="s">
        <v>1683</v>
      </c>
      <c r="D36" s="175" t="s">
        <v>590</v>
      </c>
      <c r="E36" s="176">
        <v>3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817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1038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14</v>
      </c>
      <c r="B38" s="174" t="s">
        <v>1684</v>
      </c>
      <c r="C38" s="184" t="s">
        <v>1685</v>
      </c>
      <c r="D38" s="175" t="s">
        <v>590</v>
      </c>
      <c r="E38" s="176">
        <v>3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344</v>
      </c>
      <c r="T38" s="179" t="s">
        <v>324</v>
      </c>
      <c r="U38" s="158">
        <v>0</v>
      </c>
      <c r="V38" s="158">
        <f>ROUND(E38*U38,2)</f>
        <v>0</v>
      </c>
      <c r="W38" s="158"/>
      <c r="X38" s="158" t="s">
        <v>817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1038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15</v>
      </c>
      <c r="B40" s="174" t="s">
        <v>1690</v>
      </c>
      <c r="C40" s="184" t="s">
        <v>1691</v>
      </c>
      <c r="D40" s="175" t="s">
        <v>866</v>
      </c>
      <c r="E40" s="176">
        <v>4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344</v>
      </c>
      <c r="T40" s="179" t="s">
        <v>324</v>
      </c>
      <c r="U40" s="158">
        <v>0</v>
      </c>
      <c r="V40" s="158">
        <f>ROUND(E40*U40,2)</f>
        <v>0</v>
      </c>
      <c r="W40" s="158"/>
      <c r="X40" s="158" t="s">
        <v>817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1038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329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16</v>
      </c>
      <c r="B42" s="174" t="s">
        <v>1998</v>
      </c>
      <c r="C42" s="184" t="s">
        <v>1999</v>
      </c>
      <c r="D42" s="175" t="s">
        <v>866</v>
      </c>
      <c r="E42" s="176">
        <v>30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344</v>
      </c>
      <c r="T42" s="179" t="s">
        <v>324</v>
      </c>
      <c r="U42" s="158">
        <v>0</v>
      </c>
      <c r="V42" s="158">
        <f>ROUND(E42*U42,2)</f>
        <v>0</v>
      </c>
      <c r="W42" s="158"/>
      <c r="X42" s="158" t="s">
        <v>817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1038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17</v>
      </c>
      <c r="B44" s="174" t="s">
        <v>1692</v>
      </c>
      <c r="C44" s="184" t="s">
        <v>1693</v>
      </c>
      <c r="D44" s="175" t="s">
        <v>866</v>
      </c>
      <c r="E44" s="176">
        <v>5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344</v>
      </c>
      <c r="T44" s="179" t="s">
        <v>324</v>
      </c>
      <c r="U44" s="158">
        <v>0</v>
      </c>
      <c r="V44" s="158">
        <f>ROUND(E44*U44,2)</f>
        <v>0</v>
      </c>
      <c r="W44" s="158"/>
      <c r="X44" s="158" t="s">
        <v>817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1038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3">
        <v>18</v>
      </c>
      <c r="B46" s="174" t="s">
        <v>2421</v>
      </c>
      <c r="C46" s="184" t="s">
        <v>2422</v>
      </c>
      <c r="D46" s="175" t="s">
        <v>866</v>
      </c>
      <c r="E46" s="176">
        <v>12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344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387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501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329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3">
        <v>19</v>
      </c>
      <c r="B48" s="174" t="s">
        <v>2423</v>
      </c>
      <c r="C48" s="184" t="s">
        <v>1707</v>
      </c>
      <c r="D48" s="175" t="s">
        <v>866</v>
      </c>
      <c r="E48" s="176">
        <v>22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344</v>
      </c>
      <c r="T48" s="179" t="s">
        <v>324</v>
      </c>
      <c r="U48" s="158">
        <v>0</v>
      </c>
      <c r="V48" s="158">
        <f>ROUND(E48*U48,2)</f>
        <v>0</v>
      </c>
      <c r="W48" s="158"/>
      <c r="X48" s="158" t="s">
        <v>387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501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20</v>
      </c>
      <c r="B50" s="174" t="s">
        <v>2424</v>
      </c>
      <c r="C50" s="184" t="s">
        <v>2422</v>
      </c>
      <c r="D50" s="175" t="s">
        <v>866</v>
      </c>
      <c r="E50" s="176">
        <v>3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344</v>
      </c>
      <c r="T50" s="179" t="s">
        <v>324</v>
      </c>
      <c r="U50" s="158">
        <v>0</v>
      </c>
      <c r="V50" s="158">
        <f>ROUND(E50*U50,2)</f>
        <v>0</v>
      </c>
      <c r="W50" s="158"/>
      <c r="X50" s="158" t="s">
        <v>817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1038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21</v>
      </c>
      <c r="B52" s="174" t="s">
        <v>2425</v>
      </c>
      <c r="C52" s="184" t="s">
        <v>2426</v>
      </c>
      <c r="D52" s="175" t="s">
        <v>866</v>
      </c>
      <c r="E52" s="176">
        <v>16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344</v>
      </c>
      <c r="T52" s="179" t="s">
        <v>324</v>
      </c>
      <c r="U52" s="158">
        <v>0</v>
      </c>
      <c r="V52" s="158">
        <f>ROUND(E52*U52,2)</f>
        <v>0</v>
      </c>
      <c r="W52" s="158"/>
      <c r="X52" s="158" t="s">
        <v>387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501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22</v>
      </c>
      <c r="B54" s="174" t="s">
        <v>2427</v>
      </c>
      <c r="C54" s="184" t="s">
        <v>1707</v>
      </c>
      <c r="D54" s="175" t="s">
        <v>866</v>
      </c>
      <c r="E54" s="176">
        <v>13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501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23</v>
      </c>
      <c r="B56" s="174" t="s">
        <v>1708</v>
      </c>
      <c r="C56" s="184" t="s">
        <v>1709</v>
      </c>
      <c r="D56" s="175" t="s">
        <v>827</v>
      </c>
      <c r="E56" s="176">
        <v>115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344</v>
      </c>
      <c r="T56" s="179" t="s">
        <v>324</v>
      </c>
      <c r="U56" s="158">
        <v>0</v>
      </c>
      <c r="V56" s="158">
        <f>ROUND(E56*U56,2)</f>
        <v>0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501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329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24</v>
      </c>
      <c r="B58" s="174" t="s">
        <v>1710</v>
      </c>
      <c r="C58" s="184" t="s">
        <v>1994</v>
      </c>
      <c r="D58" s="175" t="s">
        <v>590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344</v>
      </c>
      <c r="T58" s="179" t="s">
        <v>324</v>
      </c>
      <c r="U58" s="158">
        <v>0</v>
      </c>
      <c r="V58" s="158">
        <f>ROUND(E58*U58,2)</f>
        <v>0</v>
      </c>
      <c r="W58" s="158"/>
      <c r="X58" s="158" t="s">
        <v>387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501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3">
        <v>25</v>
      </c>
      <c r="B60" s="174" t="s">
        <v>1717</v>
      </c>
      <c r="C60" s="184" t="s">
        <v>2428</v>
      </c>
      <c r="D60" s="175" t="s">
        <v>397</v>
      </c>
      <c r="E60" s="176">
        <v>135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344</v>
      </c>
      <c r="T60" s="179" t="s">
        <v>324</v>
      </c>
      <c r="U60" s="158">
        <v>0</v>
      </c>
      <c r="V60" s="158">
        <f>ROUND(E60*U60,2)</f>
        <v>0</v>
      </c>
      <c r="W60" s="158"/>
      <c r="X60" s="158" t="s">
        <v>387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501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329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3" t="s">
        <v>318</v>
      </c>
      <c r="B62" s="164" t="s">
        <v>230</v>
      </c>
      <c r="C62" s="183" t="s">
        <v>231</v>
      </c>
      <c r="D62" s="165"/>
      <c r="E62" s="166"/>
      <c r="F62" s="167"/>
      <c r="G62" s="167">
        <f>SUMIF(AG63:AG87,"&lt;&gt;NOR",G63:G87)</f>
        <v>0</v>
      </c>
      <c r="H62" s="167"/>
      <c r="I62" s="167">
        <f>SUM(I63:I87)</f>
        <v>0</v>
      </c>
      <c r="J62" s="167"/>
      <c r="K62" s="167">
        <f>SUM(K63:K87)</f>
        <v>0</v>
      </c>
      <c r="L62" s="167"/>
      <c r="M62" s="167">
        <f>SUM(M63:M87)</f>
        <v>0</v>
      </c>
      <c r="N62" s="166"/>
      <c r="O62" s="166">
        <f>SUM(O63:O87)</f>
        <v>0</v>
      </c>
      <c r="P62" s="166"/>
      <c r="Q62" s="166">
        <f>SUM(Q63:Q87)</f>
        <v>0</v>
      </c>
      <c r="R62" s="167"/>
      <c r="S62" s="167"/>
      <c r="T62" s="168"/>
      <c r="U62" s="162"/>
      <c r="V62" s="162">
        <f>SUM(V63:V87)</f>
        <v>0</v>
      </c>
      <c r="W62" s="162"/>
      <c r="X62" s="162"/>
      <c r="AG62" t="s">
        <v>319</v>
      </c>
    </row>
    <row r="63" spans="1:60" ht="33.75" outlineLevel="1" x14ac:dyDescent="0.2">
      <c r="A63" s="173">
        <v>26</v>
      </c>
      <c r="B63" s="174" t="s">
        <v>2429</v>
      </c>
      <c r="C63" s="184" t="s">
        <v>2430</v>
      </c>
      <c r="D63" s="175" t="s">
        <v>590</v>
      </c>
      <c r="E63" s="176">
        <v>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344</v>
      </c>
      <c r="T63" s="179" t="s">
        <v>324</v>
      </c>
      <c r="U63" s="158">
        <v>0</v>
      </c>
      <c r="V63" s="158">
        <f>ROUND(E63*U63,2)</f>
        <v>0</v>
      </c>
      <c r="W63" s="158"/>
      <c r="X63" s="158" t="s">
        <v>817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1038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1" t="s">
        <v>2431</v>
      </c>
      <c r="D64" s="252"/>
      <c r="E64" s="252"/>
      <c r="F64" s="252"/>
      <c r="G64" s="252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5"/>
      <c r="D65" s="246"/>
      <c r="E65" s="246"/>
      <c r="F65" s="246"/>
      <c r="G65" s="246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27</v>
      </c>
      <c r="B66" s="174" t="s">
        <v>2432</v>
      </c>
      <c r="C66" s="184" t="s">
        <v>2433</v>
      </c>
      <c r="D66" s="175" t="s">
        <v>590</v>
      </c>
      <c r="E66" s="176">
        <v>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344</v>
      </c>
      <c r="T66" s="179" t="s">
        <v>324</v>
      </c>
      <c r="U66" s="158">
        <v>0</v>
      </c>
      <c r="V66" s="158">
        <f>ROUND(E66*U66,2)</f>
        <v>0</v>
      </c>
      <c r="W66" s="158"/>
      <c r="X66" s="158" t="s">
        <v>387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501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329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3">
        <v>28</v>
      </c>
      <c r="B68" s="174" t="s">
        <v>2434</v>
      </c>
      <c r="C68" s="184" t="s">
        <v>2435</v>
      </c>
      <c r="D68" s="175" t="s">
        <v>590</v>
      </c>
      <c r="E68" s="176">
        <v>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344</v>
      </c>
      <c r="T68" s="179" t="s">
        <v>324</v>
      </c>
      <c r="U68" s="158">
        <v>0</v>
      </c>
      <c r="V68" s="158">
        <f>ROUND(E68*U68,2)</f>
        <v>0</v>
      </c>
      <c r="W68" s="158"/>
      <c r="X68" s="158" t="s">
        <v>387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501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329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29</v>
      </c>
      <c r="B70" s="174" t="s">
        <v>2436</v>
      </c>
      <c r="C70" s="184" t="s">
        <v>2437</v>
      </c>
      <c r="D70" s="175" t="s">
        <v>590</v>
      </c>
      <c r="E70" s="176">
        <v>1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344</v>
      </c>
      <c r="T70" s="179" t="s">
        <v>324</v>
      </c>
      <c r="U70" s="158">
        <v>0</v>
      </c>
      <c r="V70" s="158">
        <f>ROUND(E70*U70,2)</f>
        <v>0</v>
      </c>
      <c r="W70" s="158"/>
      <c r="X70" s="158" t="s">
        <v>387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501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329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30</v>
      </c>
      <c r="B72" s="174" t="s">
        <v>2438</v>
      </c>
      <c r="C72" s="184" t="s">
        <v>2439</v>
      </c>
      <c r="D72" s="175" t="s">
        <v>590</v>
      </c>
      <c r="E72" s="176">
        <v>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344</v>
      </c>
      <c r="T72" s="179" t="s">
        <v>324</v>
      </c>
      <c r="U72" s="158">
        <v>0</v>
      </c>
      <c r="V72" s="158">
        <f>ROUND(E72*U72,2)</f>
        <v>0</v>
      </c>
      <c r="W72" s="158"/>
      <c r="X72" s="158" t="s">
        <v>387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501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73">
        <v>31</v>
      </c>
      <c r="B74" s="174" t="s">
        <v>2440</v>
      </c>
      <c r="C74" s="184" t="s">
        <v>2441</v>
      </c>
      <c r="D74" s="175" t="s">
        <v>590</v>
      </c>
      <c r="E74" s="176">
        <v>1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344</v>
      </c>
      <c r="T74" s="179" t="s">
        <v>324</v>
      </c>
      <c r="U74" s="158">
        <v>0</v>
      </c>
      <c r="V74" s="158">
        <f>ROUND(E74*U74,2)</f>
        <v>0</v>
      </c>
      <c r="W74" s="158"/>
      <c r="X74" s="158" t="s">
        <v>387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501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329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32</v>
      </c>
      <c r="B76" s="174" t="s">
        <v>2442</v>
      </c>
      <c r="C76" s="184" t="s">
        <v>2443</v>
      </c>
      <c r="D76" s="175" t="s">
        <v>866</v>
      </c>
      <c r="E76" s="176">
        <v>35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344</v>
      </c>
      <c r="T76" s="179" t="s">
        <v>324</v>
      </c>
      <c r="U76" s="158">
        <v>0</v>
      </c>
      <c r="V76" s="158">
        <f>ROUND(E76*U76,2)</f>
        <v>0</v>
      </c>
      <c r="W76" s="158"/>
      <c r="X76" s="158" t="s">
        <v>387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501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329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33</v>
      </c>
      <c r="B78" s="174" t="s">
        <v>2444</v>
      </c>
      <c r="C78" s="184" t="s">
        <v>2445</v>
      </c>
      <c r="D78" s="175" t="s">
        <v>866</v>
      </c>
      <c r="E78" s="176">
        <v>35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344</v>
      </c>
      <c r="T78" s="179" t="s">
        <v>324</v>
      </c>
      <c r="U78" s="158">
        <v>0</v>
      </c>
      <c r="V78" s="158">
        <f>ROUND(E78*U78,2)</f>
        <v>0</v>
      </c>
      <c r="W78" s="158"/>
      <c r="X78" s="158" t="s">
        <v>387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501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3">
        <v>34</v>
      </c>
      <c r="B80" s="174" t="s">
        <v>2446</v>
      </c>
      <c r="C80" s="184" t="s">
        <v>2447</v>
      </c>
      <c r="D80" s="175" t="s">
        <v>866</v>
      </c>
      <c r="E80" s="176">
        <v>70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344</v>
      </c>
      <c r="T80" s="179" t="s">
        <v>324</v>
      </c>
      <c r="U80" s="158">
        <v>0</v>
      </c>
      <c r="V80" s="158">
        <f>ROUND(E80*U80,2)</f>
        <v>0</v>
      </c>
      <c r="W80" s="158"/>
      <c r="X80" s="158" t="s">
        <v>817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1038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9"/>
      <c r="D81" s="250"/>
      <c r="E81" s="250"/>
      <c r="F81" s="250"/>
      <c r="G81" s="25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329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3">
        <v>35</v>
      </c>
      <c r="B82" s="174" t="s">
        <v>2448</v>
      </c>
      <c r="C82" s="184" t="s">
        <v>2449</v>
      </c>
      <c r="D82" s="175" t="s">
        <v>866</v>
      </c>
      <c r="E82" s="176">
        <v>2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344</v>
      </c>
      <c r="T82" s="179" t="s">
        <v>324</v>
      </c>
      <c r="U82" s="158">
        <v>0</v>
      </c>
      <c r="V82" s="158">
        <f>ROUND(E82*U82,2)</f>
        <v>0</v>
      </c>
      <c r="W82" s="158"/>
      <c r="X82" s="158" t="s">
        <v>817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1038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329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36</v>
      </c>
      <c r="B84" s="174" t="s">
        <v>2450</v>
      </c>
      <c r="C84" s="184" t="s">
        <v>2451</v>
      </c>
      <c r="D84" s="175" t="s">
        <v>827</v>
      </c>
      <c r="E84" s="176">
        <v>55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344</v>
      </c>
      <c r="T84" s="179" t="s">
        <v>324</v>
      </c>
      <c r="U84" s="158">
        <v>0</v>
      </c>
      <c r="V84" s="158">
        <f>ROUND(E84*U84,2)</f>
        <v>0</v>
      </c>
      <c r="W84" s="158"/>
      <c r="X84" s="158" t="s">
        <v>387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501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37</v>
      </c>
      <c r="B86" s="174" t="s">
        <v>2452</v>
      </c>
      <c r="C86" s="184" t="s">
        <v>2453</v>
      </c>
      <c r="D86" s="175" t="s">
        <v>1538</v>
      </c>
      <c r="E86" s="176">
        <v>1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344</v>
      </c>
      <c r="T86" s="179" t="s">
        <v>324</v>
      </c>
      <c r="U86" s="158">
        <v>0</v>
      </c>
      <c r="V86" s="158">
        <f>ROUND(E86*U86,2)</f>
        <v>0</v>
      </c>
      <c r="W86" s="158"/>
      <c r="X86" s="158" t="s">
        <v>387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501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329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3" t="s">
        <v>318</v>
      </c>
      <c r="B88" s="164" t="s">
        <v>169</v>
      </c>
      <c r="C88" s="183" t="s">
        <v>170</v>
      </c>
      <c r="D88" s="165"/>
      <c r="E88" s="166"/>
      <c r="F88" s="167"/>
      <c r="G88" s="167">
        <f>SUMIF(AG89:AG120,"&lt;&gt;NOR",G89:G120)</f>
        <v>0</v>
      </c>
      <c r="H88" s="167"/>
      <c r="I88" s="167">
        <f>SUM(I89:I120)</f>
        <v>0</v>
      </c>
      <c r="J88" s="167"/>
      <c r="K88" s="167">
        <f>SUM(K89:K120)</f>
        <v>0</v>
      </c>
      <c r="L88" s="167"/>
      <c r="M88" s="167">
        <f>SUM(M89:M120)</f>
        <v>0</v>
      </c>
      <c r="N88" s="166"/>
      <c r="O88" s="166">
        <f>SUM(O89:O120)</f>
        <v>0</v>
      </c>
      <c r="P88" s="166"/>
      <c r="Q88" s="166">
        <f>SUM(Q89:Q120)</f>
        <v>0</v>
      </c>
      <c r="R88" s="167"/>
      <c r="S88" s="167"/>
      <c r="T88" s="168"/>
      <c r="U88" s="162"/>
      <c r="V88" s="162">
        <f>SUM(V89:V120)</f>
        <v>0</v>
      </c>
      <c r="W88" s="162"/>
      <c r="X88" s="162"/>
      <c r="AG88" t="s">
        <v>319</v>
      </c>
    </row>
    <row r="89" spans="1:60" ht="33.75" outlineLevel="1" x14ac:dyDescent="0.2">
      <c r="A89" s="173">
        <v>38</v>
      </c>
      <c r="B89" s="174" t="s">
        <v>2454</v>
      </c>
      <c r="C89" s="184" t="s">
        <v>2455</v>
      </c>
      <c r="D89" s="175" t="s">
        <v>590</v>
      </c>
      <c r="E89" s="176">
        <v>1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344</v>
      </c>
      <c r="T89" s="179" t="s">
        <v>324</v>
      </c>
      <c r="U89" s="158">
        <v>0</v>
      </c>
      <c r="V89" s="158">
        <f>ROUND(E89*U89,2)</f>
        <v>0</v>
      </c>
      <c r="W89" s="158"/>
      <c r="X89" s="158" t="s">
        <v>817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1038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329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33.75" outlineLevel="1" x14ac:dyDescent="0.2">
      <c r="A91" s="173">
        <v>39</v>
      </c>
      <c r="B91" s="174" t="s">
        <v>2454</v>
      </c>
      <c r="C91" s="184" t="s">
        <v>2441</v>
      </c>
      <c r="D91" s="175" t="s">
        <v>1538</v>
      </c>
      <c r="E91" s="176">
        <v>1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344</v>
      </c>
      <c r="T91" s="179" t="s">
        <v>324</v>
      </c>
      <c r="U91" s="158">
        <v>0</v>
      </c>
      <c r="V91" s="158">
        <f>ROUND(E91*U91,2)</f>
        <v>0</v>
      </c>
      <c r="W91" s="158"/>
      <c r="X91" s="158" t="s">
        <v>387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501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329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33.75" outlineLevel="1" x14ac:dyDescent="0.2">
      <c r="A93" s="173">
        <v>40</v>
      </c>
      <c r="B93" s="174" t="s">
        <v>2456</v>
      </c>
      <c r="C93" s="184" t="s">
        <v>2457</v>
      </c>
      <c r="D93" s="175" t="s">
        <v>590</v>
      </c>
      <c r="E93" s="176">
        <v>1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344</v>
      </c>
      <c r="T93" s="179" t="s">
        <v>324</v>
      </c>
      <c r="U93" s="158">
        <v>0</v>
      </c>
      <c r="V93" s="158">
        <f>ROUND(E93*U93,2)</f>
        <v>0</v>
      </c>
      <c r="W93" s="158"/>
      <c r="X93" s="158" t="s">
        <v>387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501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329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41</v>
      </c>
      <c r="B95" s="174" t="s">
        <v>2458</v>
      </c>
      <c r="C95" s="184" t="s">
        <v>1722</v>
      </c>
      <c r="D95" s="175" t="s">
        <v>590</v>
      </c>
      <c r="E95" s="176">
        <v>1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344</v>
      </c>
      <c r="T95" s="179" t="s">
        <v>324</v>
      </c>
      <c r="U95" s="158">
        <v>0</v>
      </c>
      <c r="V95" s="158">
        <f>ROUND(E95*U95,2)</f>
        <v>0</v>
      </c>
      <c r="W95" s="158"/>
      <c r="X95" s="158" t="s">
        <v>387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501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329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3">
        <v>42</v>
      </c>
      <c r="B97" s="174" t="s">
        <v>2459</v>
      </c>
      <c r="C97" s="184" t="s">
        <v>2460</v>
      </c>
      <c r="D97" s="175" t="s">
        <v>590</v>
      </c>
      <c r="E97" s="176">
        <v>2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344</v>
      </c>
      <c r="T97" s="179" t="s">
        <v>324</v>
      </c>
      <c r="U97" s="158">
        <v>0</v>
      </c>
      <c r="V97" s="158">
        <f>ROUND(E97*U97,2)</f>
        <v>0</v>
      </c>
      <c r="W97" s="158"/>
      <c r="X97" s="158" t="s">
        <v>387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501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329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43</v>
      </c>
      <c r="B99" s="174" t="s">
        <v>2461</v>
      </c>
      <c r="C99" s="184" t="s">
        <v>1722</v>
      </c>
      <c r="D99" s="175" t="s">
        <v>590</v>
      </c>
      <c r="E99" s="176">
        <v>2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344</v>
      </c>
      <c r="T99" s="179" t="s">
        <v>324</v>
      </c>
      <c r="U99" s="158">
        <v>0</v>
      </c>
      <c r="V99" s="158">
        <f>ROUND(E99*U99,2)</f>
        <v>0</v>
      </c>
      <c r="W99" s="158"/>
      <c r="X99" s="158" t="s">
        <v>387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501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329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3">
        <v>44</v>
      </c>
      <c r="B101" s="174" t="s">
        <v>2462</v>
      </c>
      <c r="C101" s="184" t="s">
        <v>2463</v>
      </c>
      <c r="D101" s="175" t="s">
        <v>866</v>
      </c>
      <c r="E101" s="176">
        <v>25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344</v>
      </c>
      <c r="T101" s="179" t="s">
        <v>324</v>
      </c>
      <c r="U101" s="158">
        <v>0</v>
      </c>
      <c r="V101" s="158">
        <f>ROUND(E101*U101,2)</f>
        <v>0</v>
      </c>
      <c r="W101" s="158"/>
      <c r="X101" s="158" t="s">
        <v>387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501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9"/>
      <c r="D102" s="250"/>
      <c r="E102" s="250"/>
      <c r="F102" s="250"/>
      <c r="G102" s="25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329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3">
        <v>45</v>
      </c>
      <c r="B103" s="174" t="s">
        <v>2464</v>
      </c>
      <c r="C103" s="184" t="s">
        <v>2465</v>
      </c>
      <c r="D103" s="175" t="s">
        <v>866</v>
      </c>
      <c r="E103" s="176">
        <v>35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344</v>
      </c>
      <c r="T103" s="179" t="s">
        <v>324</v>
      </c>
      <c r="U103" s="158">
        <v>0</v>
      </c>
      <c r="V103" s="158">
        <f>ROUND(E103*U103,2)</f>
        <v>0</v>
      </c>
      <c r="W103" s="158"/>
      <c r="X103" s="158" t="s">
        <v>387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501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329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3">
        <v>46</v>
      </c>
      <c r="B105" s="174" t="s">
        <v>2466</v>
      </c>
      <c r="C105" s="184" t="s">
        <v>1726</v>
      </c>
      <c r="D105" s="175" t="s">
        <v>866</v>
      </c>
      <c r="E105" s="176">
        <v>20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344</v>
      </c>
      <c r="T105" s="179" t="s">
        <v>324</v>
      </c>
      <c r="U105" s="158">
        <v>0</v>
      </c>
      <c r="V105" s="158">
        <f>ROUND(E105*U105,2)</f>
        <v>0</v>
      </c>
      <c r="W105" s="158"/>
      <c r="X105" s="158" t="s">
        <v>387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501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329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3">
        <v>47</v>
      </c>
      <c r="B107" s="174" t="s">
        <v>2467</v>
      </c>
      <c r="C107" s="184" t="s">
        <v>2468</v>
      </c>
      <c r="D107" s="175" t="s">
        <v>866</v>
      </c>
      <c r="E107" s="176">
        <v>55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344</v>
      </c>
      <c r="T107" s="179" t="s">
        <v>324</v>
      </c>
      <c r="U107" s="158">
        <v>0</v>
      </c>
      <c r="V107" s="158">
        <f>ROUND(E107*U107,2)</f>
        <v>0</v>
      </c>
      <c r="W107" s="158"/>
      <c r="X107" s="158" t="s">
        <v>387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501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3">
        <v>48</v>
      </c>
      <c r="B109" s="174" t="s">
        <v>2469</v>
      </c>
      <c r="C109" s="184" t="s">
        <v>1728</v>
      </c>
      <c r="D109" s="175" t="s">
        <v>866</v>
      </c>
      <c r="E109" s="176">
        <v>20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344</v>
      </c>
      <c r="T109" s="179" t="s">
        <v>324</v>
      </c>
      <c r="U109" s="158">
        <v>0</v>
      </c>
      <c r="V109" s="158">
        <f>ROUND(E109*U109,2)</f>
        <v>0</v>
      </c>
      <c r="W109" s="158"/>
      <c r="X109" s="158" t="s">
        <v>387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501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329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49</v>
      </c>
      <c r="B111" s="174" t="s">
        <v>2470</v>
      </c>
      <c r="C111" s="184" t="s">
        <v>2471</v>
      </c>
      <c r="D111" s="175" t="s">
        <v>827</v>
      </c>
      <c r="E111" s="176">
        <v>3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8"/>
      <c r="S111" s="178" t="s">
        <v>344</v>
      </c>
      <c r="T111" s="179" t="s">
        <v>324</v>
      </c>
      <c r="U111" s="158">
        <v>0</v>
      </c>
      <c r="V111" s="158">
        <f>ROUND(E111*U111,2)</f>
        <v>0</v>
      </c>
      <c r="W111" s="158"/>
      <c r="X111" s="158" t="s">
        <v>387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501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329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50</v>
      </c>
      <c r="B113" s="174" t="s">
        <v>2472</v>
      </c>
      <c r="C113" s="184" t="s">
        <v>2473</v>
      </c>
      <c r="D113" s="175" t="s">
        <v>590</v>
      </c>
      <c r="E113" s="176">
        <v>6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/>
      <c r="S113" s="178" t="s">
        <v>344</v>
      </c>
      <c r="T113" s="179" t="s">
        <v>324</v>
      </c>
      <c r="U113" s="158">
        <v>0</v>
      </c>
      <c r="V113" s="158">
        <f>ROUND(E113*U113,2)</f>
        <v>0</v>
      </c>
      <c r="W113" s="158"/>
      <c r="X113" s="158" t="s">
        <v>817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1038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329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3">
        <v>51</v>
      </c>
      <c r="B115" s="174" t="s">
        <v>2474</v>
      </c>
      <c r="C115" s="184" t="s">
        <v>2475</v>
      </c>
      <c r="D115" s="175" t="s">
        <v>866</v>
      </c>
      <c r="E115" s="176">
        <v>95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8"/>
      <c r="S115" s="178" t="s">
        <v>344</v>
      </c>
      <c r="T115" s="179" t="s">
        <v>324</v>
      </c>
      <c r="U115" s="158">
        <v>0</v>
      </c>
      <c r="V115" s="158">
        <f>ROUND(E115*U115,2)</f>
        <v>0</v>
      </c>
      <c r="W115" s="158"/>
      <c r="X115" s="158" t="s">
        <v>817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1038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9"/>
      <c r="D116" s="250"/>
      <c r="E116" s="250"/>
      <c r="F116" s="250"/>
      <c r="G116" s="250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329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3">
        <v>52</v>
      </c>
      <c r="B117" s="174" t="s">
        <v>1729</v>
      </c>
      <c r="C117" s="184" t="s">
        <v>1730</v>
      </c>
      <c r="D117" s="175" t="s">
        <v>827</v>
      </c>
      <c r="E117" s="176">
        <v>70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/>
      <c r="S117" s="178" t="s">
        <v>344</v>
      </c>
      <c r="T117" s="179" t="s">
        <v>324</v>
      </c>
      <c r="U117" s="158">
        <v>0</v>
      </c>
      <c r="V117" s="158">
        <f>ROUND(E117*U117,2)</f>
        <v>0</v>
      </c>
      <c r="W117" s="158"/>
      <c r="X117" s="158" t="s">
        <v>387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501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9"/>
      <c r="D118" s="250"/>
      <c r="E118" s="250"/>
      <c r="F118" s="250"/>
      <c r="G118" s="250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329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53</v>
      </c>
      <c r="B119" s="174" t="s">
        <v>2476</v>
      </c>
      <c r="C119" s="184" t="s">
        <v>1716</v>
      </c>
      <c r="D119" s="175" t="s">
        <v>590</v>
      </c>
      <c r="E119" s="176">
        <v>1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344</v>
      </c>
      <c r="T119" s="179" t="s">
        <v>324</v>
      </c>
      <c r="U119" s="158">
        <v>0</v>
      </c>
      <c r="V119" s="158">
        <f>ROUND(E119*U119,2)</f>
        <v>0</v>
      </c>
      <c r="W119" s="158"/>
      <c r="X119" s="158" t="s">
        <v>387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501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9"/>
      <c r="D120" s="250"/>
      <c r="E120" s="250"/>
      <c r="F120" s="250"/>
      <c r="G120" s="250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329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3" t="s">
        <v>318</v>
      </c>
      <c r="B121" s="164" t="s">
        <v>241</v>
      </c>
      <c r="C121" s="183" t="s">
        <v>242</v>
      </c>
      <c r="D121" s="165"/>
      <c r="E121" s="166"/>
      <c r="F121" s="167"/>
      <c r="G121" s="167">
        <f>SUMIF(AG122:AG129,"&lt;&gt;NOR",G122:G129)</f>
        <v>0</v>
      </c>
      <c r="H121" s="167"/>
      <c r="I121" s="167">
        <f>SUM(I122:I129)</f>
        <v>0</v>
      </c>
      <c r="J121" s="167"/>
      <c r="K121" s="167">
        <f>SUM(K122:K129)</f>
        <v>0</v>
      </c>
      <c r="L121" s="167"/>
      <c r="M121" s="167">
        <f>SUM(M122:M129)</f>
        <v>0</v>
      </c>
      <c r="N121" s="166"/>
      <c r="O121" s="166">
        <f>SUM(O122:O129)</f>
        <v>0</v>
      </c>
      <c r="P121" s="166"/>
      <c r="Q121" s="166">
        <f>SUM(Q122:Q129)</f>
        <v>0</v>
      </c>
      <c r="R121" s="167"/>
      <c r="S121" s="167"/>
      <c r="T121" s="168"/>
      <c r="U121" s="162"/>
      <c r="V121" s="162">
        <f>SUM(V122:V129)</f>
        <v>0</v>
      </c>
      <c r="W121" s="162"/>
      <c r="X121" s="162"/>
      <c r="AG121" t="s">
        <v>319</v>
      </c>
    </row>
    <row r="122" spans="1:60" outlineLevel="1" x14ac:dyDescent="0.2">
      <c r="A122" s="173">
        <v>54</v>
      </c>
      <c r="B122" s="174" t="s">
        <v>2477</v>
      </c>
      <c r="C122" s="184" t="s">
        <v>1737</v>
      </c>
      <c r="D122" s="175" t="s">
        <v>590</v>
      </c>
      <c r="E122" s="176">
        <v>2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/>
      <c r="S122" s="178" t="s">
        <v>344</v>
      </c>
      <c r="T122" s="179" t="s">
        <v>324</v>
      </c>
      <c r="U122" s="158">
        <v>0</v>
      </c>
      <c r="V122" s="158">
        <f>ROUND(E122*U122,2)</f>
        <v>0</v>
      </c>
      <c r="W122" s="158"/>
      <c r="X122" s="158" t="s">
        <v>387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501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329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55</v>
      </c>
      <c r="B124" s="174" t="s">
        <v>2478</v>
      </c>
      <c r="C124" s="184" t="s">
        <v>2479</v>
      </c>
      <c r="D124" s="175" t="s">
        <v>590</v>
      </c>
      <c r="E124" s="176">
        <v>2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344</v>
      </c>
      <c r="T124" s="179" t="s">
        <v>324</v>
      </c>
      <c r="U124" s="158">
        <v>0</v>
      </c>
      <c r="V124" s="158">
        <f>ROUND(E124*U124,2)</f>
        <v>0</v>
      </c>
      <c r="W124" s="158"/>
      <c r="X124" s="158" t="s">
        <v>387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501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329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56</v>
      </c>
      <c r="B126" s="174" t="s">
        <v>2480</v>
      </c>
      <c r="C126" s="184" t="s">
        <v>2016</v>
      </c>
      <c r="D126" s="175" t="s">
        <v>866</v>
      </c>
      <c r="E126" s="176">
        <v>20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/>
      <c r="S126" s="178" t="s">
        <v>344</v>
      </c>
      <c r="T126" s="179" t="s">
        <v>324</v>
      </c>
      <c r="U126" s="158">
        <v>0</v>
      </c>
      <c r="V126" s="158">
        <f>ROUND(E126*U126,2)</f>
        <v>0</v>
      </c>
      <c r="W126" s="158"/>
      <c r="X126" s="158" t="s">
        <v>387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501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9"/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329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3">
        <v>57</v>
      </c>
      <c r="B128" s="174" t="s">
        <v>2481</v>
      </c>
      <c r="C128" s="184" t="s">
        <v>2482</v>
      </c>
      <c r="D128" s="175" t="s">
        <v>866</v>
      </c>
      <c r="E128" s="176">
        <v>40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8"/>
      <c r="S128" s="178" t="s">
        <v>344</v>
      </c>
      <c r="T128" s="179" t="s">
        <v>324</v>
      </c>
      <c r="U128" s="158">
        <v>0</v>
      </c>
      <c r="V128" s="158">
        <f>ROUND(E128*U128,2)</f>
        <v>0</v>
      </c>
      <c r="W128" s="158"/>
      <c r="X128" s="158" t="s">
        <v>387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501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9"/>
      <c r="D129" s="250"/>
      <c r="E129" s="250"/>
      <c r="F129" s="250"/>
      <c r="G129" s="250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329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3" t="s">
        <v>318</v>
      </c>
      <c r="B130" s="164" t="s">
        <v>255</v>
      </c>
      <c r="C130" s="183" t="s">
        <v>256</v>
      </c>
      <c r="D130" s="165"/>
      <c r="E130" s="166"/>
      <c r="F130" s="167"/>
      <c r="G130" s="167">
        <f>SUMIF(AG131:AG132,"&lt;&gt;NOR",G131:G132)</f>
        <v>0</v>
      </c>
      <c r="H130" s="167"/>
      <c r="I130" s="167">
        <f>SUM(I131:I132)</f>
        <v>0</v>
      </c>
      <c r="J130" s="167"/>
      <c r="K130" s="167">
        <f>SUM(K131:K132)</f>
        <v>0</v>
      </c>
      <c r="L130" s="167"/>
      <c r="M130" s="167">
        <f>SUM(M131:M132)</f>
        <v>0</v>
      </c>
      <c r="N130" s="166"/>
      <c r="O130" s="166">
        <f>SUM(O131:O132)</f>
        <v>0</v>
      </c>
      <c r="P130" s="166"/>
      <c r="Q130" s="166">
        <f>SUM(Q131:Q132)</f>
        <v>0</v>
      </c>
      <c r="R130" s="167"/>
      <c r="S130" s="167"/>
      <c r="T130" s="168"/>
      <c r="U130" s="162"/>
      <c r="V130" s="162">
        <f>SUM(V131:V132)</f>
        <v>0</v>
      </c>
      <c r="W130" s="162"/>
      <c r="X130" s="162"/>
      <c r="AG130" t="s">
        <v>319</v>
      </c>
    </row>
    <row r="131" spans="1:60" outlineLevel="1" x14ac:dyDescent="0.2">
      <c r="A131" s="173">
        <v>58</v>
      </c>
      <c r="B131" s="174" t="s">
        <v>2483</v>
      </c>
      <c r="C131" s="184" t="s">
        <v>2484</v>
      </c>
      <c r="D131" s="175" t="s">
        <v>590</v>
      </c>
      <c r="E131" s="176">
        <v>4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344</v>
      </c>
      <c r="T131" s="179" t="s">
        <v>324</v>
      </c>
      <c r="U131" s="158">
        <v>0</v>
      </c>
      <c r="V131" s="158">
        <f>ROUND(E131*U131,2)</f>
        <v>0</v>
      </c>
      <c r="W131" s="158"/>
      <c r="X131" s="158" t="s">
        <v>387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501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9"/>
      <c r="D132" s="250"/>
      <c r="E132" s="250"/>
      <c r="F132" s="250"/>
      <c r="G132" s="250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329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163" t="s">
        <v>318</v>
      </c>
      <c r="B133" s="164" t="s">
        <v>266</v>
      </c>
      <c r="C133" s="183" t="s">
        <v>267</v>
      </c>
      <c r="D133" s="165"/>
      <c r="E133" s="166"/>
      <c r="F133" s="167"/>
      <c r="G133" s="167">
        <f>SUMIF(AG134:AG141,"&lt;&gt;NOR",G134:G141)</f>
        <v>0</v>
      </c>
      <c r="H133" s="167"/>
      <c r="I133" s="167">
        <f>SUM(I134:I141)</f>
        <v>0</v>
      </c>
      <c r="J133" s="167"/>
      <c r="K133" s="167">
        <f>SUM(K134:K141)</f>
        <v>0</v>
      </c>
      <c r="L133" s="167"/>
      <c r="M133" s="167">
        <f>SUM(M134:M141)</f>
        <v>0</v>
      </c>
      <c r="N133" s="166"/>
      <c r="O133" s="166">
        <f>SUM(O134:O141)</f>
        <v>0</v>
      </c>
      <c r="P133" s="166"/>
      <c r="Q133" s="166">
        <f>SUM(Q134:Q141)</f>
        <v>0</v>
      </c>
      <c r="R133" s="167"/>
      <c r="S133" s="167"/>
      <c r="T133" s="168"/>
      <c r="U133" s="162"/>
      <c r="V133" s="162">
        <f>SUM(V134:V141)</f>
        <v>0</v>
      </c>
      <c r="W133" s="162"/>
      <c r="X133" s="162"/>
      <c r="AG133" t="s">
        <v>319</v>
      </c>
    </row>
    <row r="134" spans="1:60" ht="33.75" outlineLevel="1" x14ac:dyDescent="0.2">
      <c r="A134" s="173">
        <v>59</v>
      </c>
      <c r="B134" s="174" t="s">
        <v>2485</v>
      </c>
      <c r="C134" s="184" t="s">
        <v>2486</v>
      </c>
      <c r="D134" s="175" t="s">
        <v>376</v>
      </c>
      <c r="E134" s="176">
        <v>24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344</v>
      </c>
      <c r="T134" s="179" t="s">
        <v>324</v>
      </c>
      <c r="U134" s="158">
        <v>0</v>
      </c>
      <c r="V134" s="158">
        <f>ROUND(E134*U134,2)</f>
        <v>0</v>
      </c>
      <c r="W134" s="158"/>
      <c r="X134" s="158" t="s">
        <v>387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501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9"/>
      <c r="D135" s="250"/>
      <c r="E135" s="250"/>
      <c r="F135" s="250"/>
      <c r="G135" s="250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329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3">
        <v>60</v>
      </c>
      <c r="B136" s="174" t="s">
        <v>2487</v>
      </c>
      <c r="C136" s="184" t="s">
        <v>2488</v>
      </c>
      <c r="D136" s="175" t="s">
        <v>376</v>
      </c>
      <c r="E136" s="176">
        <v>32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6">
        <v>0</v>
      </c>
      <c r="O136" s="176">
        <f>ROUND(E136*N136,2)</f>
        <v>0</v>
      </c>
      <c r="P136" s="176">
        <v>0</v>
      </c>
      <c r="Q136" s="176">
        <f>ROUND(E136*P136,2)</f>
        <v>0</v>
      </c>
      <c r="R136" s="178"/>
      <c r="S136" s="178" t="s">
        <v>344</v>
      </c>
      <c r="T136" s="179" t="s">
        <v>324</v>
      </c>
      <c r="U136" s="158">
        <v>0</v>
      </c>
      <c r="V136" s="158">
        <f>ROUND(E136*U136,2)</f>
        <v>0</v>
      </c>
      <c r="W136" s="158"/>
      <c r="X136" s="158" t="s">
        <v>387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501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9"/>
      <c r="D137" s="250"/>
      <c r="E137" s="250"/>
      <c r="F137" s="250"/>
      <c r="G137" s="250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329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3">
        <v>61</v>
      </c>
      <c r="B138" s="174" t="s">
        <v>2489</v>
      </c>
      <c r="C138" s="184" t="s">
        <v>2490</v>
      </c>
      <c r="D138" s="175" t="s">
        <v>376</v>
      </c>
      <c r="E138" s="176">
        <v>40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8"/>
      <c r="S138" s="178" t="s">
        <v>344</v>
      </c>
      <c r="T138" s="179" t="s">
        <v>324</v>
      </c>
      <c r="U138" s="158">
        <v>0</v>
      </c>
      <c r="V138" s="158">
        <f>ROUND(E138*U138,2)</f>
        <v>0</v>
      </c>
      <c r="W138" s="158"/>
      <c r="X138" s="158" t="s">
        <v>387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501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9"/>
      <c r="D139" s="250"/>
      <c r="E139" s="250"/>
      <c r="F139" s="250"/>
      <c r="G139" s="250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329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62</v>
      </c>
      <c r="B140" s="174" t="s">
        <v>2491</v>
      </c>
      <c r="C140" s="184" t="s">
        <v>2492</v>
      </c>
      <c r="D140" s="175" t="s">
        <v>376</v>
      </c>
      <c r="E140" s="176">
        <v>8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8"/>
      <c r="S140" s="178" t="s">
        <v>344</v>
      </c>
      <c r="T140" s="179" t="s">
        <v>324</v>
      </c>
      <c r="U140" s="158">
        <v>0</v>
      </c>
      <c r="V140" s="158">
        <f>ROUND(E140*U140,2)</f>
        <v>0</v>
      </c>
      <c r="W140" s="158"/>
      <c r="X140" s="158" t="s">
        <v>387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501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49"/>
      <c r="D141" s="250"/>
      <c r="E141" s="250"/>
      <c r="F141" s="250"/>
      <c r="G141" s="250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329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3"/>
      <c r="B142" s="4"/>
      <c r="C142" s="186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15</v>
      </c>
      <c r="AF142">
        <v>21</v>
      </c>
      <c r="AG142" t="s">
        <v>305</v>
      </c>
    </row>
    <row r="143" spans="1:60" x14ac:dyDescent="0.2">
      <c r="A143" s="150"/>
      <c r="B143" s="151" t="s">
        <v>29</v>
      </c>
      <c r="C143" s="187"/>
      <c r="D143" s="152"/>
      <c r="E143" s="153"/>
      <c r="F143" s="153"/>
      <c r="G143" s="182">
        <f>G8+G62+G88+G121+G130+G133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f>SUMIF(L7:L141,AE142,G7:G141)</f>
        <v>0</v>
      </c>
      <c r="AF143">
        <f>SUMIF(L7:L141,AF142,G7:G141)</f>
        <v>0</v>
      </c>
      <c r="AG143" t="s">
        <v>384</v>
      </c>
    </row>
    <row r="144" spans="1:60" x14ac:dyDescent="0.2">
      <c r="C144" s="188"/>
      <c r="D144" s="10"/>
      <c r="AG144" t="s">
        <v>385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70">
    <mergeCell ref="C21:G21"/>
    <mergeCell ref="A1:G1"/>
    <mergeCell ref="C2:G2"/>
    <mergeCell ref="C3:G3"/>
    <mergeCell ref="C4:G4"/>
    <mergeCell ref="C10:G10"/>
    <mergeCell ref="C11:G11"/>
    <mergeCell ref="C12:G12"/>
    <mergeCell ref="C13:G13"/>
    <mergeCell ref="C15:G15"/>
    <mergeCell ref="C17:G17"/>
    <mergeCell ref="C19:G19"/>
    <mergeCell ref="C45:G45"/>
    <mergeCell ref="C23:G23"/>
    <mergeCell ref="C25:G25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69:G69"/>
    <mergeCell ref="C47:G47"/>
    <mergeCell ref="C49:G49"/>
    <mergeCell ref="C51:G51"/>
    <mergeCell ref="C53:G53"/>
    <mergeCell ref="C55:G55"/>
    <mergeCell ref="C57:G57"/>
    <mergeCell ref="C59:G59"/>
    <mergeCell ref="C61:G61"/>
    <mergeCell ref="C64:G64"/>
    <mergeCell ref="C65:G65"/>
    <mergeCell ref="C67:G67"/>
    <mergeCell ref="C94:G94"/>
    <mergeCell ref="C71:G71"/>
    <mergeCell ref="C73:G73"/>
    <mergeCell ref="C75:G75"/>
    <mergeCell ref="C77:G77"/>
    <mergeCell ref="C79:G79"/>
    <mergeCell ref="C81:G81"/>
    <mergeCell ref="C83:G83"/>
    <mergeCell ref="C85:G85"/>
    <mergeCell ref="C87:G87"/>
    <mergeCell ref="C90:G90"/>
    <mergeCell ref="C92:G92"/>
    <mergeCell ref="C118:G118"/>
    <mergeCell ref="C96:G96"/>
    <mergeCell ref="C98:G98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135:G135"/>
    <mergeCell ref="C137:G137"/>
    <mergeCell ref="C139:G139"/>
    <mergeCell ref="C141:G141"/>
    <mergeCell ref="C120:G120"/>
    <mergeCell ref="C123:G123"/>
    <mergeCell ref="C125:G125"/>
    <mergeCell ref="C127:G127"/>
    <mergeCell ref="C129:G129"/>
    <mergeCell ref="C132:G13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99</v>
      </c>
      <c r="C4" s="257" t="s">
        <v>100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279</v>
      </c>
      <c r="C8" s="183" t="s">
        <v>280</v>
      </c>
      <c r="D8" s="165"/>
      <c r="E8" s="166"/>
      <c r="F8" s="167"/>
      <c r="G8" s="167">
        <f>SUMIF(AG9:AG76,"&lt;&gt;NOR",G9:G76)</f>
        <v>0</v>
      </c>
      <c r="H8" s="167"/>
      <c r="I8" s="167">
        <f>SUM(I9:I76)</f>
        <v>0</v>
      </c>
      <c r="J8" s="167"/>
      <c r="K8" s="167">
        <f>SUM(K9:K76)</f>
        <v>0</v>
      </c>
      <c r="L8" s="167"/>
      <c r="M8" s="167">
        <f>SUM(M9:M76)</f>
        <v>0</v>
      </c>
      <c r="N8" s="166"/>
      <c r="O8" s="166">
        <f>SUM(O9:O76)</f>
        <v>0</v>
      </c>
      <c r="P8" s="166"/>
      <c r="Q8" s="166">
        <f>SUM(Q9:Q76)</f>
        <v>0</v>
      </c>
      <c r="R8" s="167"/>
      <c r="S8" s="167"/>
      <c r="T8" s="168"/>
      <c r="U8" s="162"/>
      <c r="V8" s="162">
        <f>SUM(V9:V76)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2493</v>
      </c>
      <c r="C9" s="184" t="s">
        <v>2494</v>
      </c>
      <c r="D9" s="175" t="s">
        <v>476</v>
      </c>
      <c r="E9" s="176">
        <v>85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1" t="s">
        <v>2495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7" t="s">
        <v>2496</v>
      </c>
      <c r="D11" s="248"/>
      <c r="E11" s="248"/>
      <c r="F11" s="248"/>
      <c r="G11" s="24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7" t="s">
        <v>2497</v>
      </c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7" t="s">
        <v>2498</v>
      </c>
      <c r="D13" s="248"/>
      <c r="E13" s="248"/>
      <c r="F13" s="248"/>
      <c r="G13" s="24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5"/>
      <c r="D14" s="246"/>
      <c r="E14" s="246"/>
      <c r="F14" s="246"/>
      <c r="G14" s="24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329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2</v>
      </c>
      <c r="B15" s="174" t="s">
        <v>2499</v>
      </c>
      <c r="C15" s="184" t="s">
        <v>2500</v>
      </c>
      <c r="D15" s="175" t="s">
        <v>476</v>
      </c>
      <c r="E15" s="176">
        <v>10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344</v>
      </c>
      <c r="T15" s="179" t="s">
        <v>324</v>
      </c>
      <c r="U15" s="158">
        <v>0</v>
      </c>
      <c r="V15" s="158">
        <f>ROUND(E15*U15,2)</f>
        <v>0</v>
      </c>
      <c r="W15" s="158"/>
      <c r="X15" s="158" t="s">
        <v>387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501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1" t="s">
        <v>2501</v>
      </c>
      <c r="D16" s="252"/>
      <c r="E16" s="252"/>
      <c r="F16" s="252"/>
      <c r="G16" s="25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7" t="s">
        <v>2497</v>
      </c>
      <c r="D17" s="248"/>
      <c r="E17" s="248"/>
      <c r="F17" s="248"/>
      <c r="G17" s="24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7" t="s">
        <v>2502</v>
      </c>
      <c r="D18" s="248"/>
      <c r="E18" s="248"/>
      <c r="F18" s="248"/>
      <c r="G18" s="24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328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5"/>
      <c r="D19" s="246"/>
      <c r="E19" s="246"/>
      <c r="F19" s="246"/>
      <c r="G19" s="246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3</v>
      </c>
      <c r="B20" s="174" t="s">
        <v>2503</v>
      </c>
      <c r="C20" s="184" t="s">
        <v>2504</v>
      </c>
      <c r="D20" s="175" t="s">
        <v>476</v>
      </c>
      <c r="E20" s="176">
        <v>10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344</v>
      </c>
      <c r="T20" s="179" t="s">
        <v>324</v>
      </c>
      <c r="U20" s="158">
        <v>0</v>
      </c>
      <c r="V20" s="158">
        <f>ROUND(E20*U20,2)</f>
        <v>0</v>
      </c>
      <c r="W20" s="158"/>
      <c r="X20" s="158" t="s">
        <v>387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501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1" t="s">
        <v>2501</v>
      </c>
      <c r="D21" s="252"/>
      <c r="E21" s="252"/>
      <c r="F21" s="252"/>
      <c r="G21" s="252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7" t="s">
        <v>2497</v>
      </c>
      <c r="D22" s="248"/>
      <c r="E22" s="248"/>
      <c r="F22" s="248"/>
      <c r="G22" s="24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328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7" t="s">
        <v>2498</v>
      </c>
      <c r="D23" s="248"/>
      <c r="E23" s="248"/>
      <c r="F23" s="248"/>
      <c r="G23" s="24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4</v>
      </c>
      <c r="B25" s="174" t="s">
        <v>2505</v>
      </c>
      <c r="C25" s="184" t="s">
        <v>2506</v>
      </c>
      <c r="D25" s="175" t="s">
        <v>476</v>
      </c>
      <c r="E25" s="176">
        <v>85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501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1" t="s">
        <v>2501</v>
      </c>
      <c r="D26" s="252"/>
      <c r="E26" s="252"/>
      <c r="F26" s="252"/>
      <c r="G26" s="25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7" t="s">
        <v>2507</v>
      </c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7" t="s">
        <v>2498</v>
      </c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5"/>
      <c r="D29" s="246"/>
      <c r="E29" s="246"/>
      <c r="F29" s="246"/>
      <c r="G29" s="246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5</v>
      </c>
      <c r="B30" s="174" t="s">
        <v>2508</v>
      </c>
      <c r="C30" s="184" t="s">
        <v>2509</v>
      </c>
      <c r="D30" s="175" t="s">
        <v>476</v>
      </c>
      <c r="E30" s="176">
        <v>65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387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501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1" t="s">
        <v>2510</v>
      </c>
      <c r="D31" s="252"/>
      <c r="E31" s="252"/>
      <c r="F31" s="252"/>
      <c r="G31" s="252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7" t="s">
        <v>2497</v>
      </c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7" t="s">
        <v>2498</v>
      </c>
      <c r="D33" s="248"/>
      <c r="E33" s="248"/>
      <c r="F33" s="248"/>
      <c r="G33" s="24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5"/>
      <c r="D34" s="246"/>
      <c r="E34" s="246"/>
      <c r="F34" s="246"/>
      <c r="G34" s="246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329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6</v>
      </c>
      <c r="B35" s="174" t="s">
        <v>2511</v>
      </c>
      <c r="C35" s="184" t="s">
        <v>2512</v>
      </c>
      <c r="D35" s="175" t="s">
        <v>476</v>
      </c>
      <c r="E35" s="176">
        <v>10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344</v>
      </c>
      <c r="T35" s="179" t="s">
        <v>324</v>
      </c>
      <c r="U35" s="158">
        <v>0</v>
      </c>
      <c r="V35" s="158">
        <f>ROUND(E35*U35,2)</f>
        <v>0</v>
      </c>
      <c r="W35" s="158"/>
      <c r="X35" s="158" t="s">
        <v>387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501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1" t="s">
        <v>2513</v>
      </c>
      <c r="D36" s="252"/>
      <c r="E36" s="252"/>
      <c r="F36" s="252"/>
      <c r="G36" s="252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328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7" t="s">
        <v>2514</v>
      </c>
      <c r="D37" s="248"/>
      <c r="E37" s="248"/>
      <c r="F37" s="248"/>
      <c r="G37" s="24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7" t="s">
        <v>2497</v>
      </c>
      <c r="D38" s="248"/>
      <c r="E38" s="248"/>
      <c r="F38" s="248"/>
      <c r="G38" s="24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328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7" t="s">
        <v>2498</v>
      </c>
      <c r="D39" s="248"/>
      <c r="E39" s="248"/>
      <c r="F39" s="248"/>
      <c r="G39" s="24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329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7</v>
      </c>
      <c r="B41" s="174" t="s">
        <v>2515</v>
      </c>
      <c r="C41" s="184" t="s">
        <v>2516</v>
      </c>
      <c r="D41" s="175" t="s">
        <v>590</v>
      </c>
      <c r="E41" s="176">
        <v>2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501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1" t="s">
        <v>2517</v>
      </c>
      <c r="D42" s="252"/>
      <c r="E42" s="252"/>
      <c r="F42" s="252"/>
      <c r="G42" s="252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7" t="s">
        <v>2497</v>
      </c>
      <c r="D43" s="248"/>
      <c r="E43" s="248"/>
      <c r="F43" s="248"/>
      <c r="G43" s="24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328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7" t="s">
        <v>2518</v>
      </c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329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8</v>
      </c>
      <c r="B46" s="174" t="s">
        <v>2519</v>
      </c>
      <c r="C46" s="184" t="s">
        <v>2520</v>
      </c>
      <c r="D46" s="175" t="s">
        <v>590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344</v>
      </c>
      <c r="T46" s="179" t="s">
        <v>324</v>
      </c>
      <c r="U46" s="158">
        <v>0</v>
      </c>
      <c r="V46" s="158">
        <f>ROUND(E46*U46,2)</f>
        <v>0</v>
      </c>
      <c r="W46" s="158"/>
      <c r="X46" s="158" t="s">
        <v>387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501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1" t="s">
        <v>2521</v>
      </c>
      <c r="D47" s="252"/>
      <c r="E47" s="252"/>
      <c r="F47" s="252"/>
      <c r="G47" s="252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328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7" t="s">
        <v>2522</v>
      </c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5"/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329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9</v>
      </c>
      <c r="B50" s="174" t="s">
        <v>2523</v>
      </c>
      <c r="C50" s="184" t="s">
        <v>2524</v>
      </c>
      <c r="D50" s="175" t="s">
        <v>2525</v>
      </c>
      <c r="E50" s="176">
        <v>10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344</v>
      </c>
      <c r="T50" s="179" t="s">
        <v>324</v>
      </c>
      <c r="U50" s="158">
        <v>0</v>
      </c>
      <c r="V50" s="158">
        <f>ROUND(E50*U50,2)</f>
        <v>0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501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1" t="s">
        <v>2526</v>
      </c>
      <c r="D51" s="252"/>
      <c r="E51" s="252"/>
      <c r="F51" s="252"/>
      <c r="G51" s="252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7" t="s">
        <v>2527</v>
      </c>
      <c r="D52" s="248"/>
      <c r="E52" s="248"/>
      <c r="F52" s="248"/>
      <c r="G52" s="24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328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7" t="s">
        <v>2528</v>
      </c>
      <c r="D53" s="248"/>
      <c r="E53" s="248"/>
      <c r="F53" s="248"/>
      <c r="G53" s="24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5"/>
      <c r="D54" s="246"/>
      <c r="E54" s="246"/>
      <c r="F54" s="246"/>
      <c r="G54" s="246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329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10</v>
      </c>
      <c r="B55" s="174" t="s">
        <v>624</v>
      </c>
      <c r="C55" s="184" t="s">
        <v>2529</v>
      </c>
      <c r="D55" s="175" t="s">
        <v>2525</v>
      </c>
      <c r="E55" s="176">
        <v>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344</v>
      </c>
      <c r="T55" s="179" t="s">
        <v>324</v>
      </c>
      <c r="U55" s="158">
        <v>0</v>
      </c>
      <c r="V55" s="158">
        <f>ROUND(E55*U55,2)</f>
        <v>0</v>
      </c>
      <c r="W55" s="158"/>
      <c r="X55" s="158" t="s">
        <v>387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501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1" t="s">
        <v>2527</v>
      </c>
      <c r="D56" s="252"/>
      <c r="E56" s="252"/>
      <c r="F56" s="252"/>
      <c r="G56" s="252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328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7" t="s">
        <v>2530</v>
      </c>
      <c r="D57" s="248"/>
      <c r="E57" s="248"/>
      <c r="F57" s="248"/>
      <c r="G57" s="24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328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5"/>
      <c r="D58" s="246"/>
      <c r="E58" s="246"/>
      <c r="F58" s="246"/>
      <c r="G58" s="246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329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11</v>
      </c>
      <c r="B59" s="174" t="s">
        <v>222</v>
      </c>
      <c r="C59" s="184" t="s">
        <v>2531</v>
      </c>
      <c r="D59" s="175" t="s">
        <v>2525</v>
      </c>
      <c r="E59" s="176">
        <v>5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344</v>
      </c>
      <c r="T59" s="179" t="s">
        <v>324</v>
      </c>
      <c r="U59" s="158">
        <v>0</v>
      </c>
      <c r="V59" s="158">
        <f>ROUND(E59*U59,2)</f>
        <v>0</v>
      </c>
      <c r="W59" s="158"/>
      <c r="X59" s="158" t="s">
        <v>387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501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1" t="s">
        <v>2527</v>
      </c>
      <c r="D60" s="252"/>
      <c r="E60" s="252"/>
      <c r="F60" s="252"/>
      <c r="G60" s="252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328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7" t="s">
        <v>2530</v>
      </c>
      <c r="D61" s="248"/>
      <c r="E61" s="248"/>
      <c r="F61" s="248"/>
      <c r="G61" s="24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328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5"/>
      <c r="D62" s="246"/>
      <c r="E62" s="246"/>
      <c r="F62" s="246"/>
      <c r="G62" s="246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12</v>
      </c>
      <c r="B63" s="174" t="s">
        <v>224</v>
      </c>
      <c r="C63" s="184" t="s">
        <v>2532</v>
      </c>
      <c r="D63" s="175" t="s">
        <v>2525</v>
      </c>
      <c r="E63" s="176">
        <v>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344</v>
      </c>
      <c r="T63" s="179" t="s">
        <v>324</v>
      </c>
      <c r="U63" s="158">
        <v>0</v>
      </c>
      <c r="V63" s="158">
        <f>ROUND(E63*U63,2)</f>
        <v>0</v>
      </c>
      <c r="W63" s="158"/>
      <c r="X63" s="158" t="s">
        <v>387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501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1" t="s">
        <v>2533</v>
      </c>
      <c r="D64" s="252"/>
      <c r="E64" s="252"/>
      <c r="F64" s="252"/>
      <c r="G64" s="252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7" t="s">
        <v>2527</v>
      </c>
      <c r="D65" s="248"/>
      <c r="E65" s="248"/>
      <c r="F65" s="248"/>
      <c r="G65" s="24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328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7" t="s">
        <v>2534</v>
      </c>
      <c r="D66" s="248"/>
      <c r="E66" s="248"/>
      <c r="F66" s="248"/>
      <c r="G66" s="24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328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5"/>
      <c r="D67" s="246"/>
      <c r="E67" s="246"/>
      <c r="F67" s="246"/>
      <c r="G67" s="246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329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13</v>
      </c>
      <c r="B68" s="174" t="s">
        <v>1556</v>
      </c>
      <c r="C68" s="184" t="s">
        <v>2535</v>
      </c>
      <c r="D68" s="175" t="s">
        <v>2525</v>
      </c>
      <c r="E68" s="176">
        <v>2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344</v>
      </c>
      <c r="T68" s="179" t="s">
        <v>324</v>
      </c>
      <c r="U68" s="158">
        <v>0</v>
      </c>
      <c r="V68" s="158">
        <f>ROUND(E68*U68,2)</f>
        <v>0</v>
      </c>
      <c r="W68" s="158"/>
      <c r="X68" s="158" t="s">
        <v>387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501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1" t="s">
        <v>2527</v>
      </c>
      <c r="D69" s="252"/>
      <c r="E69" s="252"/>
      <c r="F69" s="252"/>
      <c r="G69" s="252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328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7" t="s">
        <v>2534</v>
      </c>
      <c r="D70" s="248"/>
      <c r="E70" s="248"/>
      <c r="F70" s="248"/>
      <c r="G70" s="24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5"/>
      <c r="D71" s="246"/>
      <c r="E71" s="246"/>
      <c r="F71" s="246"/>
      <c r="G71" s="246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329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14</v>
      </c>
      <c r="B72" s="174" t="s">
        <v>374</v>
      </c>
      <c r="C72" s="184" t="s">
        <v>1470</v>
      </c>
      <c r="D72" s="175" t="s">
        <v>2525</v>
      </c>
      <c r="E72" s="176">
        <v>5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344</v>
      </c>
      <c r="T72" s="179" t="s">
        <v>324</v>
      </c>
      <c r="U72" s="158">
        <v>0</v>
      </c>
      <c r="V72" s="158">
        <f>ROUND(E72*U72,2)</f>
        <v>0</v>
      </c>
      <c r="W72" s="158"/>
      <c r="X72" s="158" t="s">
        <v>387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501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1" t="s">
        <v>2536</v>
      </c>
      <c r="D73" s="252"/>
      <c r="E73" s="252"/>
      <c r="F73" s="252"/>
      <c r="G73" s="252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7" t="s">
        <v>2527</v>
      </c>
      <c r="D74" s="248"/>
      <c r="E74" s="248"/>
      <c r="F74" s="248"/>
      <c r="G74" s="24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7" t="s">
        <v>2537</v>
      </c>
      <c r="D75" s="248"/>
      <c r="E75" s="248"/>
      <c r="F75" s="248"/>
      <c r="G75" s="24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329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3" t="s">
        <v>318</v>
      </c>
      <c r="B77" s="164" t="s">
        <v>281</v>
      </c>
      <c r="C77" s="183" t="s">
        <v>282</v>
      </c>
      <c r="D77" s="165"/>
      <c r="E77" s="166"/>
      <c r="F77" s="167"/>
      <c r="G77" s="167">
        <f>SUMIF(AG78:AG109,"&lt;&gt;NOR",G78:G109)</f>
        <v>0</v>
      </c>
      <c r="H77" s="167"/>
      <c r="I77" s="167">
        <f>SUM(I78:I109)</f>
        <v>0</v>
      </c>
      <c r="J77" s="167"/>
      <c r="K77" s="167">
        <f>SUM(K78:K109)</f>
        <v>0</v>
      </c>
      <c r="L77" s="167"/>
      <c r="M77" s="167">
        <f>SUM(M78:M109)</f>
        <v>0</v>
      </c>
      <c r="N77" s="166"/>
      <c r="O77" s="166">
        <f>SUM(O78:O109)</f>
        <v>0</v>
      </c>
      <c r="P77" s="166"/>
      <c r="Q77" s="166">
        <f>SUM(Q78:Q109)</f>
        <v>0</v>
      </c>
      <c r="R77" s="167"/>
      <c r="S77" s="167"/>
      <c r="T77" s="168"/>
      <c r="U77" s="162"/>
      <c r="V77" s="162">
        <f>SUM(V78:V109)</f>
        <v>0</v>
      </c>
      <c r="W77" s="162"/>
      <c r="X77" s="162"/>
      <c r="AG77" t="s">
        <v>319</v>
      </c>
    </row>
    <row r="78" spans="1:60" outlineLevel="1" x14ac:dyDescent="0.2">
      <c r="A78" s="173">
        <v>15</v>
      </c>
      <c r="B78" s="174" t="s">
        <v>219</v>
      </c>
      <c r="C78" s="184" t="s">
        <v>2538</v>
      </c>
      <c r="D78" s="175" t="s">
        <v>476</v>
      </c>
      <c r="E78" s="176">
        <v>45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344</v>
      </c>
      <c r="T78" s="179" t="s">
        <v>324</v>
      </c>
      <c r="U78" s="158">
        <v>0</v>
      </c>
      <c r="V78" s="158">
        <f>ROUND(E78*U78,2)</f>
        <v>0</v>
      </c>
      <c r="W78" s="158"/>
      <c r="X78" s="158" t="s">
        <v>387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501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1" t="s">
        <v>2501</v>
      </c>
      <c r="D79" s="252"/>
      <c r="E79" s="252"/>
      <c r="F79" s="252"/>
      <c r="G79" s="252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328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7" t="s">
        <v>2497</v>
      </c>
      <c r="D80" s="248"/>
      <c r="E80" s="248"/>
      <c r="F80" s="248"/>
      <c r="G80" s="24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328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7" t="s">
        <v>2502</v>
      </c>
      <c r="D81" s="248"/>
      <c r="E81" s="248"/>
      <c r="F81" s="248"/>
      <c r="G81" s="24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5"/>
      <c r="D82" s="246"/>
      <c r="E82" s="246"/>
      <c r="F82" s="246"/>
      <c r="G82" s="246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329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16</v>
      </c>
      <c r="B83" s="174" t="s">
        <v>232</v>
      </c>
      <c r="C83" s="184" t="s">
        <v>2524</v>
      </c>
      <c r="D83" s="175" t="s">
        <v>2525</v>
      </c>
      <c r="E83" s="176">
        <v>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344</v>
      </c>
      <c r="T83" s="179" t="s">
        <v>324</v>
      </c>
      <c r="U83" s="158">
        <v>0</v>
      </c>
      <c r="V83" s="158">
        <f>ROUND(E83*U83,2)</f>
        <v>0</v>
      </c>
      <c r="W83" s="158"/>
      <c r="X83" s="158" t="s">
        <v>387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501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1" t="s">
        <v>2526</v>
      </c>
      <c r="D84" s="252"/>
      <c r="E84" s="252"/>
      <c r="F84" s="252"/>
      <c r="G84" s="252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328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7" t="s">
        <v>2527</v>
      </c>
      <c r="D85" s="248"/>
      <c r="E85" s="248"/>
      <c r="F85" s="248"/>
      <c r="G85" s="24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328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7" t="s">
        <v>2539</v>
      </c>
      <c r="D86" s="248"/>
      <c r="E86" s="248"/>
      <c r="F86" s="248"/>
      <c r="G86" s="24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5"/>
      <c r="D87" s="246"/>
      <c r="E87" s="246"/>
      <c r="F87" s="246"/>
      <c r="G87" s="246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329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17</v>
      </c>
      <c r="B88" s="174" t="s">
        <v>143</v>
      </c>
      <c r="C88" s="184" t="s">
        <v>2529</v>
      </c>
      <c r="D88" s="175" t="s">
        <v>2525</v>
      </c>
      <c r="E88" s="176">
        <v>0.5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344</v>
      </c>
      <c r="T88" s="179" t="s">
        <v>324</v>
      </c>
      <c r="U88" s="158">
        <v>0</v>
      </c>
      <c r="V88" s="158">
        <f>ROUND(E88*U88,2)</f>
        <v>0</v>
      </c>
      <c r="W88" s="158"/>
      <c r="X88" s="158" t="s">
        <v>387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501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1" t="s">
        <v>2527</v>
      </c>
      <c r="D89" s="252"/>
      <c r="E89" s="252"/>
      <c r="F89" s="252"/>
      <c r="G89" s="252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328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7" t="s">
        <v>2540</v>
      </c>
      <c r="D90" s="248"/>
      <c r="E90" s="248"/>
      <c r="F90" s="248"/>
      <c r="G90" s="24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328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5"/>
      <c r="D91" s="246"/>
      <c r="E91" s="246"/>
      <c r="F91" s="246"/>
      <c r="G91" s="246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329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18</v>
      </c>
      <c r="B92" s="174" t="s">
        <v>252</v>
      </c>
      <c r="C92" s="184" t="s">
        <v>2531</v>
      </c>
      <c r="D92" s="175" t="s">
        <v>2525</v>
      </c>
      <c r="E92" s="176">
        <v>0.5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344</v>
      </c>
      <c r="T92" s="179" t="s">
        <v>324</v>
      </c>
      <c r="U92" s="158">
        <v>0</v>
      </c>
      <c r="V92" s="158">
        <f>ROUND(E92*U92,2)</f>
        <v>0</v>
      </c>
      <c r="W92" s="158"/>
      <c r="X92" s="158" t="s">
        <v>387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501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1" t="s">
        <v>2527</v>
      </c>
      <c r="D93" s="252"/>
      <c r="E93" s="252"/>
      <c r="F93" s="252"/>
      <c r="G93" s="252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328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7" t="s">
        <v>2540</v>
      </c>
      <c r="D94" s="248"/>
      <c r="E94" s="248"/>
      <c r="F94" s="248"/>
      <c r="G94" s="24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328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5"/>
      <c r="D95" s="246"/>
      <c r="E95" s="246"/>
      <c r="F95" s="246"/>
      <c r="G95" s="24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329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19</v>
      </c>
      <c r="B96" s="174" t="s">
        <v>265</v>
      </c>
      <c r="C96" s="184" t="s">
        <v>2532</v>
      </c>
      <c r="D96" s="175" t="s">
        <v>2525</v>
      </c>
      <c r="E96" s="176">
        <v>1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/>
      <c r="S96" s="178" t="s">
        <v>344</v>
      </c>
      <c r="T96" s="179" t="s">
        <v>324</v>
      </c>
      <c r="U96" s="158">
        <v>0</v>
      </c>
      <c r="V96" s="158">
        <f>ROUND(E96*U96,2)</f>
        <v>0</v>
      </c>
      <c r="W96" s="158"/>
      <c r="X96" s="158" t="s">
        <v>387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501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1" t="s">
        <v>2533</v>
      </c>
      <c r="D97" s="252"/>
      <c r="E97" s="252"/>
      <c r="F97" s="252"/>
      <c r="G97" s="252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328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7" t="s">
        <v>2527</v>
      </c>
      <c r="D98" s="248"/>
      <c r="E98" s="248"/>
      <c r="F98" s="248"/>
      <c r="G98" s="24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328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7" t="s">
        <v>2541</v>
      </c>
      <c r="D99" s="248"/>
      <c r="E99" s="248"/>
      <c r="F99" s="248"/>
      <c r="G99" s="24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328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5"/>
      <c r="D100" s="246"/>
      <c r="E100" s="246"/>
      <c r="F100" s="246"/>
      <c r="G100" s="246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329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20</v>
      </c>
      <c r="B101" s="174" t="s">
        <v>271</v>
      </c>
      <c r="C101" s="184" t="s">
        <v>2535</v>
      </c>
      <c r="D101" s="175" t="s">
        <v>2525</v>
      </c>
      <c r="E101" s="176">
        <v>1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344</v>
      </c>
      <c r="T101" s="179" t="s">
        <v>324</v>
      </c>
      <c r="U101" s="158">
        <v>0</v>
      </c>
      <c r="V101" s="158">
        <f>ROUND(E101*U101,2)</f>
        <v>0</v>
      </c>
      <c r="W101" s="158"/>
      <c r="X101" s="158" t="s">
        <v>387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501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1" t="s">
        <v>2527</v>
      </c>
      <c r="D102" s="252"/>
      <c r="E102" s="252"/>
      <c r="F102" s="252"/>
      <c r="G102" s="252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328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7" t="s">
        <v>2541</v>
      </c>
      <c r="D103" s="248"/>
      <c r="E103" s="248"/>
      <c r="F103" s="248"/>
      <c r="G103" s="24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328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5"/>
      <c r="D104" s="246"/>
      <c r="E104" s="246"/>
      <c r="F104" s="246"/>
      <c r="G104" s="246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329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21</v>
      </c>
      <c r="B105" s="174" t="s">
        <v>274</v>
      </c>
      <c r="C105" s="184" t="s">
        <v>1470</v>
      </c>
      <c r="D105" s="175" t="s">
        <v>2525</v>
      </c>
      <c r="E105" s="176">
        <v>2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344</v>
      </c>
      <c r="T105" s="179" t="s">
        <v>324</v>
      </c>
      <c r="U105" s="158">
        <v>0</v>
      </c>
      <c r="V105" s="158">
        <f>ROUND(E105*U105,2)</f>
        <v>0</v>
      </c>
      <c r="W105" s="158"/>
      <c r="X105" s="158" t="s">
        <v>387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501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51" t="s">
        <v>2536</v>
      </c>
      <c r="D106" s="252"/>
      <c r="E106" s="252"/>
      <c r="F106" s="252"/>
      <c r="G106" s="252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328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7" t="s">
        <v>2527</v>
      </c>
      <c r="D107" s="248"/>
      <c r="E107" s="248"/>
      <c r="F107" s="248"/>
      <c r="G107" s="24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328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7" t="s">
        <v>2534</v>
      </c>
      <c r="D108" s="248"/>
      <c r="E108" s="248"/>
      <c r="F108" s="248"/>
      <c r="G108" s="24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328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5"/>
      <c r="D109" s="246"/>
      <c r="E109" s="246"/>
      <c r="F109" s="246"/>
      <c r="G109" s="246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329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3" t="s">
        <v>318</v>
      </c>
      <c r="B110" s="164" t="s">
        <v>283</v>
      </c>
      <c r="C110" s="183" t="s">
        <v>284</v>
      </c>
      <c r="D110" s="165"/>
      <c r="E110" s="166"/>
      <c r="F110" s="167"/>
      <c r="G110" s="167">
        <f>SUMIF(AG111:AG161,"&lt;&gt;NOR",G111:G161)</f>
        <v>0</v>
      </c>
      <c r="H110" s="167"/>
      <c r="I110" s="167">
        <f>SUM(I111:I161)</f>
        <v>0</v>
      </c>
      <c r="J110" s="167"/>
      <c r="K110" s="167">
        <f>SUM(K111:K161)</f>
        <v>0</v>
      </c>
      <c r="L110" s="167"/>
      <c r="M110" s="167">
        <f>SUM(M111:M161)</f>
        <v>0</v>
      </c>
      <c r="N110" s="166"/>
      <c r="O110" s="166">
        <f>SUM(O111:O161)</f>
        <v>0</v>
      </c>
      <c r="P110" s="166"/>
      <c r="Q110" s="166">
        <f>SUM(Q111:Q161)</f>
        <v>0</v>
      </c>
      <c r="R110" s="167"/>
      <c r="S110" s="167"/>
      <c r="T110" s="168"/>
      <c r="U110" s="162"/>
      <c r="V110" s="162">
        <f>SUM(V111:V161)</f>
        <v>0</v>
      </c>
      <c r="W110" s="162"/>
      <c r="X110" s="162"/>
      <c r="AG110" t="s">
        <v>319</v>
      </c>
    </row>
    <row r="111" spans="1:60" outlineLevel="1" x14ac:dyDescent="0.2">
      <c r="A111" s="173">
        <v>22</v>
      </c>
      <c r="B111" s="174" t="s">
        <v>143</v>
      </c>
      <c r="C111" s="184" t="s">
        <v>2542</v>
      </c>
      <c r="D111" s="175" t="s">
        <v>2525</v>
      </c>
      <c r="E111" s="176">
        <v>1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8"/>
      <c r="S111" s="178" t="s">
        <v>344</v>
      </c>
      <c r="T111" s="179" t="s">
        <v>324</v>
      </c>
      <c r="U111" s="158">
        <v>0</v>
      </c>
      <c r="V111" s="158">
        <f>ROUND(E111*U111,2)</f>
        <v>0</v>
      </c>
      <c r="W111" s="158"/>
      <c r="X111" s="158" t="s">
        <v>817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1038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1" t="s">
        <v>2543</v>
      </c>
      <c r="D112" s="252"/>
      <c r="E112" s="252"/>
      <c r="F112" s="252"/>
      <c r="G112" s="252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328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7" t="s">
        <v>2544</v>
      </c>
      <c r="D113" s="248"/>
      <c r="E113" s="248"/>
      <c r="F113" s="248"/>
      <c r="G113" s="24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328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7" t="s">
        <v>2545</v>
      </c>
      <c r="D114" s="248"/>
      <c r="E114" s="248"/>
      <c r="F114" s="248"/>
      <c r="G114" s="24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328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7" t="s">
        <v>2546</v>
      </c>
      <c r="D115" s="248"/>
      <c r="E115" s="248"/>
      <c r="F115" s="248"/>
      <c r="G115" s="24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328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5"/>
      <c r="D116" s="246"/>
      <c r="E116" s="246"/>
      <c r="F116" s="246"/>
      <c r="G116" s="246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329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23</v>
      </c>
      <c r="B117" s="174" t="s">
        <v>252</v>
      </c>
      <c r="C117" s="184" t="s">
        <v>2542</v>
      </c>
      <c r="D117" s="175" t="s">
        <v>2525</v>
      </c>
      <c r="E117" s="176">
        <v>11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/>
      <c r="S117" s="178" t="s">
        <v>344</v>
      </c>
      <c r="T117" s="179" t="s">
        <v>324</v>
      </c>
      <c r="U117" s="158">
        <v>0</v>
      </c>
      <c r="V117" s="158">
        <f>ROUND(E117*U117,2)</f>
        <v>0</v>
      </c>
      <c r="W117" s="158"/>
      <c r="X117" s="158" t="s">
        <v>817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1038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51" t="s">
        <v>2547</v>
      </c>
      <c r="D118" s="252"/>
      <c r="E118" s="252"/>
      <c r="F118" s="252"/>
      <c r="G118" s="252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328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7" t="s">
        <v>2544</v>
      </c>
      <c r="D119" s="248"/>
      <c r="E119" s="248"/>
      <c r="F119" s="248"/>
      <c r="G119" s="24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328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7" t="s">
        <v>2545</v>
      </c>
      <c r="D120" s="248"/>
      <c r="E120" s="248"/>
      <c r="F120" s="248"/>
      <c r="G120" s="24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328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7" t="s">
        <v>2548</v>
      </c>
      <c r="D121" s="248"/>
      <c r="E121" s="248"/>
      <c r="F121" s="248"/>
      <c r="G121" s="24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328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5"/>
      <c r="D122" s="246"/>
      <c r="E122" s="246"/>
      <c r="F122" s="246"/>
      <c r="G122" s="246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329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3">
        <v>24</v>
      </c>
      <c r="B123" s="174" t="s">
        <v>265</v>
      </c>
      <c r="C123" s="184" t="s">
        <v>2549</v>
      </c>
      <c r="D123" s="175" t="s">
        <v>2525</v>
      </c>
      <c r="E123" s="176">
        <v>11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8"/>
      <c r="S123" s="178" t="s">
        <v>344</v>
      </c>
      <c r="T123" s="179" t="s">
        <v>324</v>
      </c>
      <c r="U123" s="158">
        <v>0</v>
      </c>
      <c r="V123" s="158">
        <f>ROUND(E123*U123,2)</f>
        <v>0</v>
      </c>
      <c r="W123" s="158"/>
      <c r="X123" s="158" t="s">
        <v>817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1038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51" t="s">
        <v>2550</v>
      </c>
      <c r="D124" s="252"/>
      <c r="E124" s="252"/>
      <c r="F124" s="252"/>
      <c r="G124" s="252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328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7" t="s">
        <v>2551</v>
      </c>
      <c r="D125" s="248"/>
      <c r="E125" s="248"/>
      <c r="F125" s="248"/>
      <c r="G125" s="24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328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45"/>
      <c r="D126" s="246"/>
      <c r="E126" s="246"/>
      <c r="F126" s="246"/>
      <c r="G126" s="246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329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3">
        <v>25</v>
      </c>
      <c r="B127" s="174" t="s">
        <v>219</v>
      </c>
      <c r="C127" s="184" t="s">
        <v>2552</v>
      </c>
      <c r="D127" s="175" t="s">
        <v>590</v>
      </c>
      <c r="E127" s="176">
        <v>1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8"/>
      <c r="S127" s="178" t="s">
        <v>344</v>
      </c>
      <c r="T127" s="179" t="s">
        <v>324</v>
      </c>
      <c r="U127" s="158">
        <v>0</v>
      </c>
      <c r="V127" s="158">
        <f>ROUND(E127*U127,2)</f>
        <v>0</v>
      </c>
      <c r="W127" s="158"/>
      <c r="X127" s="158" t="s">
        <v>2553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2554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1" t="s">
        <v>2555</v>
      </c>
      <c r="D128" s="252"/>
      <c r="E128" s="252"/>
      <c r="F128" s="252"/>
      <c r="G128" s="252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328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7" t="s">
        <v>2556</v>
      </c>
      <c r="D129" s="248"/>
      <c r="E129" s="248"/>
      <c r="F129" s="248"/>
      <c r="G129" s="24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328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47" t="s">
        <v>2557</v>
      </c>
      <c r="D130" s="248"/>
      <c r="E130" s="248"/>
      <c r="F130" s="248"/>
      <c r="G130" s="24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328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7" t="s">
        <v>2558</v>
      </c>
      <c r="D131" s="248"/>
      <c r="E131" s="248"/>
      <c r="F131" s="248"/>
      <c r="G131" s="24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328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7" t="s">
        <v>2559</v>
      </c>
      <c r="D132" s="248"/>
      <c r="E132" s="248"/>
      <c r="F132" s="248"/>
      <c r="G132" s="24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328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7" t="s">
        <v>2560</v>
      </c>
      <c r="D133" s="248"/>
      <c r="E133" s="248"/>
      <c r="F133" s="248"/>
      <c r="G133" s="24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328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45"/>
      <c r="D134" s="246"/>
      <c r="E134" s="246"/>
      <c r="F134" s="246"/>
      <c r="G134" s="246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329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3">
        <v>26</v>
      </c>
      <c r="B135" s="174" t="s">
        <v>232</v>
      </c>
      <c r="C135" s="184" t="s">
        <v>2561</v>
      </c>
      <c r="D135" s="175" t="s">
        <v>590</v>
      </c>
      <c r="E135" s="176">
        <v>1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8"/>
      <c r="S135" s="178" t="s">
        <v>344</v>
      </c>
      <c r="T135" s="179" t="s">
        <v>324</v>
      </c>
      <c r="U135" s="158">
        <v>0</v>
      </c>
      <c r="V135" s="158">
        <f>ROUND(E135*U135,2)</f>
        <v>0</v>
      </c>
      <c r="W135" s="158"/>
      <c r="X135" s="158" t="s">
        <v>2553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2554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1" t="s">
        <v>2562</v>
      </c>
      <c r="D136" s="252"/>
      <c r="E136" s="252"/>
      <c r="F136" s="252"/>
      <c r="G136" s="252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328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7" t="s">
        <v>2563</v>
      </c>
      <c r="D137" s="248"/>
      <c r="E137" s="248"/>
      <c r="F137" s="248"/>
      <c r="G137" s="24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328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7" t="s">
        <v>2564</v>
      </c>
      <c r="D138" s="248"/>
      <c r="E138" s="248"/>
      <c r="F138" s="248"/>
      <c r="G138" s="24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328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7" t="s">
        <v>2565</v>
      </c>
      <c r="D139" s="248"/>
      <c r="E139" s="248"/>
      <c r="F139" s="248"/>
      <c r="G139" s="24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328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7" t="s">
        <v>2566</v>
      </c>
      <c r="D140" s="248"/>
      <c r="E140" s="248"/>
      <c r="F140" s="248"/>
      <c r="G140" s="24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328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47" t="s">
        <v>2557</v>
      </c>
      <c r="D141" s="248"/>
      <c r="E141" s="248"/>
      <c r="F141" s="248"/>
      <c r="G141" s="24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328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7" t="s">
        <v>2558</v>
      </c>
      <c r="D142" s="248"/>
      <c r="E142" s="248"/>
      <c r="F142" s="248"/>
      <c r="G142" s="24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328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7" t="s">
        <v>2559</v>
      </c>
      <c r="D143" s="248"/>
      <c r="E143" s="248"/>
      <c r="F143" s="248"/>
      <c r="G143" s="24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328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7" t="s">
        <v>2560</v>
      </c>
      <c r="D144" s="248"/>
      <c r="E144" s="248"/>
      <c r="F144" s="248"/>
      <c r="G144" s="24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328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5"/>
      <c r="D145" s="246"/>
      <c r="E145" s="246"/>
      <c r="F145" s="246"/>
      <c r="G145" s="246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329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3">
        <v>27</v>
      </c>
      <c r="B146" s="174" t="s">
        <v>271</v>
      </c>
      <c r="C146" s="184" t="s">
        <v>2567</v>
      </c>
      <c r="D146" s="175" t="s">
        <v>590</v>
      </c>
      <c r="E146" s="176">
        <v>1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8"/>
      <c r="S146" s="178" t="s">
        <v>344</v>
      </c>
      <c r="T146" s="179" t="s">
        <v>324</v>
      </c>
      <c r="U146" s="158">
        <v>0</v>
      </c>
      <c r="V146" s="158">
        <f>ROUND(E146*U146,2)</f>
        <v>0</v>
      </c>
      <c r="W146" s="158"/>
      <c r="X146" s="158" t="s">
        <v>2553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2554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1" t="s">
        <v>2568</v>
      </c>
      <c r="D147" s="252"/>
      <c r="E147" s="252"/>
      <c r="F147" s="252"/>
      <c r="G147" s="252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328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7" t="s">
        <v>2569</v>
      </c>
      <c r="D148" s="248"/>
      <c r="E148" s="248"/>
      <c r="F148" s="248"/>
      <c r="G148" s="24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328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7" t="s">
        <v>2570</v>
      </c>
      <c r="D149" s="248"/>
      <c r="E149" s="248"/>
      <c r="F149" s="248"/>
      <c r="G149" s="24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328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7" t="s">
        <v>2571</v>
      </c>
      <c r="D150" s="248"/>
      <c r="E150" s="248"/>
      <c r="F150" s="248"/>
      <c r="G150" s="24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328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7" t="s">
        <v>2572</v>
      </c>
      <c r="D151" s="248"/>
      <c r="E151" s="248"/>
      <c r="F151" s="248"/>
      <c r="G151" s="24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328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7" t="s">
        <v>2497</v>
      </c>
      <c r="D152" s="248"/>
      <c r="E152" s="248"/>
      <c r="F152" s="248"/>
      <c r="G152" s="24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328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7" t="s">
        <v>2502</v>
      </c>
      <c r="D153" s="248"/>
      <c r="E153" s="248"/>
      <c r="F153" s="248"/>
      <c r="G153" s="24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328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5"/>
      <c r="D154" s="246"/>
      <c r="E154" s="246"/>
      <c r="F154" s="246"/>
      <c r="G154" s="246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329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3">
        <v>28</v>
      </c>
      <c r="B155" s="174" t="s">
        <v>274</v>
      </c>
      <c r="C155" s="184" t="s">
        <v>2573</v>
      </c>
      <c r="D155" s="175" t="s">
        <v>590</v>
      </c>
      <c r="E155" s="176">
        <v>1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8"/>
      <c r="S155" s="178" t="s">
        <v>344</v>
      </c>
      <c r="T155" s="179" t="s">
        <v>324</v>
      </c>
      <c r="U155" s="158">
        <v>0</v>
      </c>
      <c r="V155" s="158">
        <f>ROUND(E155*U155,2)</f>
        <v>0</v>
      </c>
      <c r="W155" s="158"/>
      <c r="X155" s="158" t="s">
        <v>2553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2554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51" t="s">
        <v>2574</v>
      </c>
      <c r="D156" s="252"/>
      <c r="E156" s="252"/>
      <c r="F156" s="252"/>
      <c r="G156" s="252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328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47" t="s">
        <v>2575</v>
      </c>
      <c r="D157" s="248"/>
      <c r="E157" s="248"/>
      <c r="F157" s="248"/>
      <c r="G157" s="24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328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7" t="s">
        <v>2576</v>
      </c>
      <c r="D158" s="248"/>
      <c r="E158" s="248"/>
      <c r="F158" s="248"/>
      <c r="G158" s="24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328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47" t="s">
        <v>2497</v>
      </c>
      <c r="D159" s="248"/>
      <c r="E159" s="248"/>
      <c r="F159" s="248"/>
      <c r="G159" s="24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328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7" t="s">
        <v>2502</v>
      </c>
      <c r="D160" s="248"/>
      <c r="E160" s="248"/>
      <c r="F160" s="248"/>
      <c r="G160" s="24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328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45"/>
      <c r="D161" s="246"/>
      <c r="E161" s="246"/>
      <c r="F161" s="246"/>
      <c r="G161" s="246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329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3"/>
      <c r="B162" s="4"/>
      <c r="C162" s="186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305</v>
      </c>
    </row>
    <row r="163" spans="1:60" x14ac:dyDescent="0.2">
      <c r="A163" s="150"/>
      <c r="B163" s="151" t="s">
        <v>29</v>
      </c>
      <c r="C163" s="187"/>
      <c r="D163" s="152"/>
      <c r="E163" s="153"/>
      <c r="F163" s="153"/>
      <c r="G163" s="182">
        <f>G8+G77+G110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384</v>
      </c>
    </row>
    <row r="164" spans="1:60" x14ac:dyDescent="0.2">
      <c r="C164" s="188"/>
      <c r="D164" s="10"/>
      <c r="AG164" t="s">
        <v>385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127">
    <mergeCell ref="A1:G1"/>
    <mergeCell ref="C2:G2"/>
    <mergeCell ref="C3:G3"/>
    <mergeCell ref="C4:G4"/>
    <mergeCell ref="C10:G10"/>
    <mergeCell ref="C11:G11"/>
    <mergeCell ref="C19:G19"/>
    <mergeCell ref="C21:G21"/>
    <mergeCell ref="C22:G22"/>
    <mergeCell ref="C23:G23"/>
    <mergeCell ref="C24:G24"/>
    <mergeCell ref="C26:G26"/>
    <mergeCell ref="C12:G12"/>
    <mergeCell ref="C13:G13"/>
    <mergeCell ref="C14:G14"/>
    <mergeCell ref="C16:G16"/>
    <mergeCell ref="C17:G17"/>
    <mergeCell ref="C18:G18"/>
    <mergeCell ref="C34:G34"/>
    <mergeCell ref="C36:G36"/>
    <mergeCell ref="C37:G37"/>
    <mergeCell ref="C38:G38"/>
    <mergeCell ref="C39:G39"/>
    <mergeCell ref="C40:G40"/>
    <mergeCell ref="C27:G27"/>
    <mergeCell ref="C28:G28"/>
    <mergeCell ref="C29:G29"/>
    <mergeCell ref="C31:G31"/>
    <mergeCell ref="C32:G32"/>
    <mergeCell ref="C33:G33"/>
    <mergeCell ref="C49:G49"/>
    <mergeCell ref="C51:G51"/>
    <mergeCell ref="C52:G52"/>
    <mergeCell ref="C53:G53"/>
    <mergeCell ref="C54:G54"/>
    <mergeCell ref="C56:G56"/>
    <mergeCell ref="C42:G42"/>
    <mergeCell ref="C43:G43"/>
    <mergeCell ref="C44:G44"/>
    <mergeCell ref="C45:G45"/>
    <mergeCell ref="C47:G47"/>
    <mergeCell ref="C48:G48"/>
    <mergeCell ref="C65:G65"/>
    <mergeCell ref="C66:G66"/>
    <mergeCell ref="C67:G67"/>
    <mergeCell ref="C69:G69"/>
    <mergeCell ref="C70:G70"/>
    <mergeCell ref="C71:G71"/>
    <mergeCell ref="C57:G57"/>
    <mergeCell ref="C58:G58"/>
    <mergeCell ref="C60:G60"/>
    <mergeCell ref="C61:G61"/>
    <mergeCell ref="C62:G62"/>
    <mergeCell ref="C64:G64"/>
    <mergeCell ref="C81:G81"/>
    <mergeCell ref="C82:G82"/>
    <mergeCell ref="C84:G84"/>
    <mergeCell ref="C85:G85"/>
    <mergeCell ref="C86:G86"/>
    <mergeCell ref="C87:G87"/>
    <mergeCell ref="C73:G73"/>
    <mergeCell ref="C74:G74"/>
    <mergeCell ref="C75:G75"/>
    <mergeCell ref="C76:G76"/>
    <mergeCell ref="C79:G79"/>
    <mergeCell ref="C80:G80"/>
    <mergeCell ref="C97:G97"/>
    <mergeCell ref="C98:G98"/>
    <mergeCell ref="C99:G99"/>
    <mergeCell ref="C100:G100"/>
    <mergeCell ref="C102:G102"/>
    <mergeCell ref="C103:G103"/>
    <mergeCell ref="C89:G89"/>
    <mergeCell ref="C90:G90"/>
    <mergeCell ref="C91:G91"/>
    <mergeCell ref="C93:G93"/>
    <mergeCell ref="C94:G94"/>
    <mergeCell ref="C95:G95"/>
    <mergeCell ref="C113:G113"/>
    <mergeCell ref="C114:G114"/>
    <mergeCell ref="C115:G115"/>
    <mergeCell ref="C116:G116"/>
    <mergeCell ref="C118:G118"/>
    <mergeCell ref="C119:G119"/>
    <mergeCell ref="C104:G104"/>
    <mergeCell ref="C106:G106"/>
    <mergeCell ref="C107:G107"/>
    <mergeCell ref="C108:G108"/>
    <mergeCell ref="C109:G109"/>
    <mergeCell ref="C112:G112"/>
    <mergeCell ref="C128:G128"/>
    <mergeCell ref="C129:G129"/>
    <mergeCell ref="C130:G130"/>
    <mergeCell ref="C131:G131"/>
    <mergeCell ref="C132:G132"/>
    <mergeCell ref="C133:G133"/>
    <mergeCell ref="C120:G120"/>
    <mergeCell ref="C121:G121"/>
    <mergeCell ref="C122:G122"/>
    <mergeCell ref="C124:G124"/>
    <mergeCell ref="C125:G125"/>
    <mergeCell ref="C126:G126"/>
    <mergeCell ref="C141:G141"/>
    <mergeCell ref="C142:G142"/>
    <mergeCell ref="C143:G143"/>
    <mergeCell ref="C144:G144"/>
    <mergeCell ref="C145:G145"/>
    <mergeCell ref="C147:G147"/>
    <mergeCell ref="C134:G134"/>
    <mergeCell ref="C136:G136"/>
    <mergeCell ref="C137:G137"/>
    <mergeCell ref="C138:G138"/>
    <mergeCell ref="C139:G139"/>
    <mergeCell ref="C140:G140"/>
    <mergeCell ref="C161:G161"/>
    <mergeCell ref="C154:G154"/>
    <mergeCell ref="C156:G156"/>
    <mergeCell ref="C157:G157"/>
    <mergeCell ref="C158:G158"/>
    <mergeCell ref="C159:G159"/>
    <mergeCell ref="C160:G160"/>
    <mergeCell ref="C148:G148"/>
    <mergeCell ref="C149:G149"/>
    <mergeCell ref="C150:G150"/>
    <mergeCell ref="C151:G151"/>
    <mergeCell ref="C152:G152"/>
    <mergeCell ref="C153:G1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292</v>
      </c>
      <c r="B1" s="253"/>
      <c r="C1" s="253"/>
      <c r="D1" s="253"/>
      <c r="E1" s="253"/>
      <c r="F1" s="253"/>
      <c r="G1" s="253"/>
      <c r="AG1" t="s">
        <v>293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294</v>
      </c>
    </row>
    <row r="3" spans="1:60" ht="24.95" customHeight="1" x14ac:dyDescent="0.2">
      <c r="A3" s="139" t="s">
        <v>8</v>
      </c>
      <c r="B3" s="49" t="s">
        <v>83</v>
      </c>
      <c r="C3" s="254" t="s">
        <v>84</v>
      </c>
      <c r="D3" s="255"/>
      <c r="E3" s="255"/>
      <c r="F3" s="255"/>
      <c r="G3" s="256"/>
      <c r="AC3" s="121" t="s">
        <v>294</v>
      </c>
      <c r="AG3" t="s">
        <v>295</v>
      </c>
    </row>
    <row r="4" spans="1:60" ht="24.95" customHeight="1" x14ac:dyDescent="0.2">
      <c r="A4" s="140" t="s">
        <v>9</v>
      </c>
      <c r="B4" s="141" t="s">
        <v>101</v>
      </c>
      <c r="C4" s="257" t="s">
        <v>102</v>
      </c>
      <c r="D4" s="258"/>
      <c r="E4" s="258"/>
      <c r="F4" s="258"/>
      <c r="G4" s="259"/>
      <c r="AG4" t="s">
        <v>296</v>
      </c>
    </row>
    <row r="5" spans="1:60" x14ac:dyDescent="0.2">
      <c r="D5" s="10"/>
    </row>
    <row r="6" spans="1:60" ht="38.25" x14ac:dyDescent="0.2">
      <c r="A6" s="143" t="s">
        <v>297</v>
      </c>
      <c r="B6" s="145" t="s">
        <v>298</v>
      </c>
      <c r="C6" s="145" t="s">
        <v>299</v>
      </c>
      <c r="D6" s="144" t="s">
        <v>300</v>
      </c>
      <c r="E6" s="143" t="s">
        <v>301</v>
      </c>
      <c r="F6" s="142" t="s">
        <v>302</v>
      </c>
      <c r="G6" s="143" t="s">
        <v>29</v>
      </c>
      <c r="H6" s="146" t="s">
        <v>30</v>
      </c>
      <c r="I6" s="146" t="s">
        <v>303</v>
      </c>
      <c r="J6" s="146" t="s">
        <v>31</v>
      </c>
      <c r="K6" s="146" t="s">
        <v>304</v>
      </c>
      <c r="L6" s="146" t="s">
        <v>305</v>
      </c>
      <c r="M6" s="146" t="s">
        <v>306</v>
      </c>
      <c r="N6" s="146" t="s">
        <v>307</v>
      </c>
      <c r="O6" s="146" t="s">
        <v>308</v>
      </c>
      <c r="P6" s="146" t="s">
        <v>309</v>
      </c>
      <c r="Q6" s="146" t="s">
        <v>310</v>
      </c>
      <c r="R6" s="146" t="s">
        <v>311</v>
      </c>
      <c r="S6" s="146" t="s">
        <v>312</v>
      </c>
      <c r="T6" s="146" t="s">
        <v>313</v>
      </c>
      <c r="U6" s="146" t="s">
        <v>314</v>
      </c>
      <c r="V6" s="146" t="s">
        <v>315</v>
      </c>
      <c r="W6" s="146" t="s">
        <v>316</v>
      </c>
      <c r="X6" s="146" t="s">
        <v>317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318</v>
      </c>
      <c r="B8" s="164" t="s">
        <v>219</v>
      </c>
      <c r="C8" s="183" t="s">
        <v>220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6"/>
      <c r="O8" s="166">
        <f>SUM(O9:O12)</f>
        <v>0</v>
      </c>
      <c r="P8" s="166"/>
      <c r="Q8" s="166">
        <f>SUM(Q9:Q12)</f>
        <v>0</v>
      </c>
      <c r="R8" s="167"/>
      <c r="S8" s="167"/>
      <c r="T8" s="168"/>
      <c r="U8" s="162"/>
      <c r="V8" s="162">
        <f>SUM(V9:V12)</f>
        <v>0</v>
      </c>
      <c r="W8" s="162"/>
      <c r="X8" s="162"/>
      <c r="AG8" t="s">
        <v>319</v>
      </c>
    </row>
    <row r="9" spans="1:60" outlineLevel="1" x14ac:dyDescent="0.2">
      <c r="A9" s="173">
        <v>1</v>
      </c>
      <c r="B9" s="174" t="s">
        <v>232</v>
      </c>
      <c r="C9" s="184" t="s">
        <v>1746</v>
      </c>
      <c r="D9" s="175" t="s">
        <v>590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344</v>
      </c>
      <c r="T9" s="179" t="s">
        <v>324</v>
      </c>
      <c r="U9" s="158">
        <v>0</v>
      </c>
      <c r="V9" s="158">
        <f>ROUND(E9*U9,2)</f>
        <v>0</v>
      </c>
      <c r="W9" s="158"/>
      <c r="X9" s="158" t="s">
        <v>387</v>
      </c>
      <c r="Y9" s="147"/>
      <c r="Z9" s="147"/>
      <c r="AA9" s="147"/>
      <c r="AB9" s="147"/>
      <c r="AC9" s="147"/>
      <c r="AD9" s="147"/>
      <c r="AE9" s="147"/>
      <c r="AF9" s="147"/>
      <c r="AG9" s="147" t="s">
        <v>501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329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143</v>
      </c>
      <c r="C11" s="184" t="s">
        <v>1747</v>
      </c>
      <c r="D11" s="175" t="s">
        <v>590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344</v>
      </c>
      <c r="T11" s="179" t="s">
        <v>324</v>
      </c>
      <c r="U11" s="158">
        <v>0</v>
      </c>
      <c r="V11" s="158">
        <f>ROUND(E11*U11,2)</f>
        <v>0</v>
      </c>
      <c r="W11" s="158"/>
      <c r="X11" s="158" t="s">
        <v>387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501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329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3" t="s">
        <v>318</v>
      </c>
      <c r="B13" s="164" t="s">
        <v>224</v>
      </c>
      <c r="C13" s="183" t="s">
        <v>225</v>
      </c>
      <c r="D13" s="165"/>
      <c r="E13" s="166"/>
      <c r="F13" s="167"/>
      <c r="G13" s="167">
        <f>SUMIF(AG14:AG21,"&lt;&gt;NOR",G14:G21)</f>
        <v>0</v>
      </c>
      <c r="H13" s="167"/>
      <c r="I13" s="167">
        <f>SUM(I14:I21)</f>
        <v>0</v>
      </c>
      <c r="J13" s="167"/>
      <c r="K13" s="167">
        <f>SUM(K14:K21)</f>
        <v>0</v>
      </c>
      <c r="L13" s="167"/>
      <c r="M13" s="167">
        <f>SUM(M14:M21)</f>
        <v>0</v>
      </c>
      <c r="N13" s="166"/>
      <c r="O13" s="166">
        <f>SUM(O14:O21)</f>
        <v>0</v>
      </c>
      <c r="P13" s="166"/>
      <c r="Q13" s="166">
        <f>SUM(Q14:Q21)</f>
        <v>0</v>
      </c>
      <c r="R13" s="167"/>
      <c r="S13" s="167"/>
      <c r="T13" s="168"/>
      <c r="U13" s="162"/>
      <c r="V13" s="162">
        <f>SUM(V14:V21)</f>
        <v>0</v>
      </c>
      <c r="W13" s="162"/>
      <c r="X13" s="162"/>
      <c r="AG13" t="s">
        <v>319</v>
      </c>
    </row>
    <row r="14" spans="1:60" outlineLevel="1" x14ac:dyDescent="0.2">
      <c r="A14" s="173">
        <v>3</v>
      </c>
      <c r="B14" s="174" t="s">
        <v>1556</v>
      </c>
      <c r="C14" s="184" t="s">
        <v>2577</v>
      </c>
      <c r="D14" s="175" t="s">
        <v>476</v>
      </c>
      <c r="E14" s="176">
        <v>4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344</v>
      </c>
      <c r="T14" s="179" t="s">
        <v>324</v>
      </c>
      <c r="U14" s="158">
        <v>0</v>
      </c>
      <c r="V14" s="158">
        <f>ROUND(E14*U14,2)</f>
        <v>0</v>
      </c>
      <c r="W14" s="158"/>
      <c r="X14" s="158" t="s">
        <v>387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501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9"/>
      <c r="D15" s="250"/>
      <c r="E15" s="250"/>
      <c r="F15" s="250"/>
      <c r="G15" s="250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329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3">
        <v>4</v>
      </c>
      <c r="B16" s="174" t="s">
        <v>374</v>
      </c>
      <c r="C16" s="184" t="s">
        <v>1753</v>
      </c>
      <c r="D16" s="175" t="s">
        <v>476</v>
      </c>
      <c r="E16" s="176">
        <v>18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344</v>
      </c>
      <c r="T16" s="179" t="s">
        <v>324</v>
      </c>
      <c r="U16" s="158">
        <v>0</v>
      </c>
      <c r="V16" s="158">
        <f>ROUND(E16*U16,2)</f>
        <v>0</v>
      </c>
      <c r="W16" s="158"/>
      <c r="X16" s="158" t="s">
        <v>387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501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9"/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329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5</v>
      </c>
      <c r="B18" s="174" t="s">
        <v>1058</v>
      </c>
      <c r="C18" s="184" t="s">
        <v>1511</v>
      </c>
      <c r="D18" s="175" t="s">
        <v>590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344</v>
      </c>
      <c r="T18" s="179" t="s">
        <v>324</v>
      </c>
      <c r="U18" s="158">
        <v>0</v>
      </c>
      <c r="V18" s="158">
        <f>ROUND(E18*U18,2)</f>
        <v>0</v>
      </c>
      <c r="W18" s="158"/>
      <c r="X18" s="158" t="s">
        <v>387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501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329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6</v>
      </c>
      <c r="B20" s="174" t="s">
        <v>226</v>
      </c>
      <c r="C20" s="184" t="s">
        <v>1756</v>
      </c>
      <c r="D20" s="175" t="s">
        <v>590</v>
      </c>
      <c r="E20" s="176">
        <v>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344</v>
      </c>
      <c r="T20" s="179" t="s">
        <v>324</v>
      </c>
      <c r="U20" s="158">
        <v>0</v>
      </c>
      <c r="V20" s="158">
        <f>ROUND(E20*U20,2)</f>
        <v>0</v>
      </c>
      <c r="W20" s="158"/>
      <c r="X20" s="158" t="s">
        <v>387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501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3" t="s">
        <v>318</v>
      </c>
      <c r="B22" s="164" t="s">
        <v>234</v>
      </c>
      <c r="C22" s="183" t="s">
        <v>235</v>
      </c>
      <c r="D22" s="165"/>
      <c r="E22" s="166"/>
      <c r="F22" s="167"/>
      <c r="G22" s="167">
        <f>SUMIF(AG23:AG28,"&lt;&gt;NOR",G23:G28)</f>
        <v>0</v>
      </c>
      <c r="H22" s="167"/>
      <c r="I22" s="167">
        <f>SUM(I23:I28)</f>
        <v>0</v>
      </c>
      <c r="J22" s="167"/>
      <c r="K22" s="167">
        <f>SUM(K23:K28)</f>
        <v>0</v>
      </c>
      <c r="L22" s="167"/>
      <c r="M22" s="167">
        <f>SUM(M23:M28)</f>
        <v>0</v>
      </c>
      <c r="N22" s="166"/>
      <c r="O22" s="166">
        <f>SUM(O23:O28)</f>
        <v>0</v>
      </c>
      <c r="P22" s="166"/>
      <c r="Q22" s="166">
        <f>SUM(Q23:Q28)</f>
        <v>0</v>
      </c>
      <c r="R22" s="167"/>
      <c r="S22" s="167"/>
      <c r="T22" s="168"/>
      <c r="U22" s="162"/>
      <c r="V22" s="162">
        <f>SUM(V23:V28)</f>
        <v>0</v>
      </c>
      <c r="W22" s="162"/>
      <c r="X22" s="162"/>
      <c r="AG22" t="s">
        <v>319</v>
      </c>
    </row>
    <row r="23" spans="1:60" outlineLevel="1" x14ac:dyDescent="0.2">
      <c r="A23" s="173">
        <v>7</v>
      </c>
      <c r="B23" s="174" t="s">
        <v>141</v>
      </c>
      <c r="C23" s="184" t="s">
        <v>1527</v>
      </c>
      <c r="D23" s="175" t="s">
        <v>590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344</v>
      </c>
      <c r="T23" s="179" t="s">
        <v>324</v>
      </c>
      <c r="U23" s="158">
        <v>0</v>
      </c>
      <c r="V23" s="158">
        <f>ROUND(E23*U23,2)</f>
        <v>0</v>
      </c>
      <c r="W23" s="158"/>
      <c r="X23" s="158" t="s">
        <v>387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501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329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8</v>
      </c>
      <c r="B25" s="174" t="s">
        <v>1427</v>
      </c>
      <c r="C25" s="184" t="s">
        <v>1529</v>
      </c>
      <c r="D25" s="175" t="s">
        <v>590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344</v>
      </c>
      <c r="T25" s="179" t="s">
        <v>324</v>
      </c>
      <c r="U25" s="158">
        <v>0</v>
      </c>
      <c r="V25" s="158">
        <f>ROUND(E25*U25,2)</f>
        <v>0</v>
      </c>
      <c r="W25" s="158"/>
      <c r="X25" s="158" t="s">
        <v>387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501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329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9</v>
      </c>
      <c r="B27" s="174" t="s">
        <v>1503</v>
      </c>
      <c r="C27" s="184" t="s">
        <v>1758</v>
      </c>
      <c r="D27" s="175" t="s">
        <v>590</v>
      </c>
      <c r="E27" s="176">
        <v>32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344</v>
      </c>
      <c r="T27" s="179" t="s">
        <v>324</v>
      </c>
      <c r="U27" s="158">
        <v>0</v>
      </c>
      <c r="V27" s="158">
        <f>ROUND(E27*U27,2)</f>
        <v>0</v>
      </c>
      <c r="W27" s="158"/>
      <c r="X27" s="158" t="s">
        <v>387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501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3" t="s">
        <v>318</v>
      </c>
      <c r="B29" s="164" t="s">
        <v>236</v>
      </c>
      <c r="C29" s="183" t="s">
        <v>237</v>
      </c>
      <c r="D29" s="165"/>
      <c r="E29" s="166"/>
      <c r="F29" s="167"/>
      <c r="G29" s="167">
        <f>SUMIF(AG30:AG39,"&lt;&gt;NOR",G30:G39)</f>
        <v>0</v>
      </c>
      <c r="H29" s="167"/>
      <c r="I29" s="167">
        <f>SUM(I30:I39)</f>
        <v>0</v>
      </c>
      <c r="J29" s="167"/>
      <c r="K29" s="167">
        <f>SUM(K30:K39)</f>
        <v>0</v>
      </c>
      <c r="L29" s="167"/>
      <c r="M29" s="167">
        <f>SUM(M30:M39)</f>
        <v>0</v>
      </c>
      <c r="N29" s="166"/>
      <c r="O29" s="166">
        <f>SUM(O30:O39)</f>
        <v>0</v>
      </c>
      <c r="P29" s="166"/>
      <c r="Q29" s="166">
        <f>SUM(Q30:Q39)</f>
        <v>0</v>
      </c>
      <c r="R29" s="167"/>
      <c r="S29" s="167"/>
      <c r="T29" s="168"/>
      <c r="U29" s="162"/>
      <c r="V29" s="162">
        <f>SUM(V30:V39)</f>
        <v>0</v>
      </c>
      <c r="W29" s="162"/>
      <c r="X29" s="162"/>
      <c r="AG29" t="s">
        <v>319</v>
      </c>
    </row>
    <row r="30" spans="1:60" outlineLevel="1" x14ac:dyDescent="0.2">
      <c r="A30" s="173">
        <v>10</v>
      </c>
      <c r="B30" s="174" t="s">
        <v>1455</v>
      </c>
      <c r="C30" s="184" t="s">
        <v>1759</v>
      </c>
      <c r="D30" s="175" t="s">
        <v>590</v>
      </c>
      <c r="E30" s="176">
        <v>5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344</v>
      </c>
      <c r="T30" s="179" t="s">
        <v>324</v>
      </c>
      <c r="U30" s="158">
        <v>0</v>
      </c>
      <c r="V30" s="158">
        <f>ROUND(E30*U30,2)</f>
        <v>0</v>
      </c>
      <c r="W30" s="158"/>
      <c r="X30" s="158" t="s">
        <v>387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501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11</v>
      </c>
      <c r="B32" s="174" t="s">
        <v>238</v>
      </c>
      <c r="C32" s="184" t="s">
        <v>1760</v>
      </c>
      <c r="D32" s="175" t="s">
        <v>1538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344</v>
      </c>
      <c r="T32" s="179" t="s">
        <v>324</v>
      </c>
      <c r="U32" s="158">
        <v>0</v>
      </c>
      <c r="V32" s="158">
        <f>ROUND(E32*U32,2)</f>
        <v>0</v>
      </c>
      <c r="W32" s="158"/>
      <c r="X32" s="158" t="s">
        <v>387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501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329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12</v>
      </c>
      <c r="B34" s="174" t="s">
        <v>1757</v>
      </c>
      <c r="C34" s="184" t="s">
        <v>1761</v>
      </c>
      <c r="D34" s="175" t="s">
        <v>590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344</v>
      </c>
      <c r="T34" s="179" t="s">
        <v>324</v>
      </c>
      <c r="U34" s="158">
        <v>0</v>
      </c>
      <c r="V34" s="158">
        <f>ROUND(E34*U34,2)</f>
        <v>0</v>
      </c>
      <c r="W34" s="158"/>
      <c r="X34" s="158" t="s">
        <v>387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329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13</v>
      </c>
      <c r="B36" s="174" t="s">
        <v>1505</v>
      </c>
      <c r="C36" s="184" t="s">
        <v>1762</v>
      </c>
      <c r="D36" s="175" t="s">
        <v>376</v>
      </c>
      <c r="E36" s="176">
        <v>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344</v>
      </c>
      <c r="T36" s="179" t="s">
        <v>324</v>
      </c>
      <c r="U36" s="158">
        <v>0</v>
      </c>
      <c r="V36" s="158">
        <f>ROUND(E36*U36,2)</f>
        <v>0</v>
      </c>
      <c r="W36" s="158"/>
      <c r="X36" s="158" t="s">
        <v>387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501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14</v>
      </c>
      <c r="B38" s="174" t="s">
        <v>1507</v>
      </c>
      <c r="C38" s="184" t="s">
        <v>1763</v>
      </c>
      <c r="D38" s="175" t="s">
        <v>376</v>
      </c>
      <c r="E38" s="176">
        <v>2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344</v>
      </c>
      <c r="T38" s="179" t="s">
        <v>324</v>
      </c>
      <c r="U38" s="158">
        <v>0</v>
      </c>
      <c r="V38" s="158">
        <f>ROUND(E38*U38,2)</f>
        <v>0</v>
      </c>
      <c r="W38" s="158"/>
      <c r="X38" s="158" t="s">
        <v>387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501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329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318</v>
      </c>
      <c r="B40" s="164" t="s">
        <v>243</v>
      </c>
      <c r="C40" s="183" t="s">
        <v>223</v>
      </c>
      <c r="D40" s="165"/>
      <c r="E40" s="166"/>
      <c r="F40" s="167"/>
      <c r="G40" s="167">
        <f>SUMIF(AG41:AG48,"&lt;&gt;NOR",G41:G48)</f>
        <v>0</v>
      </c>
      <c r="H40" s="167"/>
      <c r="I40" s="167">
        <f>SUM(I41:I48)</f>
        <v>0</v>
      </c>
      <c r="J40" s="167"/>
      <c r="K40" s="167">
        <f>SUM(K41:K48)</f>
        <v>0</v>
      </c>
      <c r="L40" s="167"/>
      <c r="M40" s="167">
        <f>SUM(M41:M48)</f>
        <v>0</v>
      </c>
      <c r="N40" s="166"/>
      <c r="O40" s="166">
        <f>SUM(O41:O48)</f>
        <v>0</v>
      </c>
      <c r="P40" s="166"/>
      <c r="Q40" s="166">
        <f>SUM(Q41:Q48)</f>
        <v>0</v>
      </c>
      <c r="R40" s="167"/>
      <c r="S40" s="167"/>
      <c r="T40" s="168"/>
      <c r="U40" s="162"/>
      <c r="V40" s="162">
        <f>SUM(V41:V48)</f>
        <v>0</v>
      </c>
      <c r="W40" s="162"/>
      <c r="X40" s="162"/>
      <c r="AG40" t="s">
        <v>319</v>
      </c>
    </row>
    <row r="41" spans="1:60" outlineLevel="1" x14ac:dyDescent="0.2">
      <c r="A41" s="173">
        <v>15</v>
      </c>
      <c r="B41" s="174" t="s">
        <v>1510</v>
      </c>
      <c r="C41" s="184" t="s">
        <v>1764</v>
      </c>
      <c r="D41" s="175" t="s">
        <v>590</v>
      </c>
      <c r="E41" s="176">
        <v>2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344</v>
      </c>
      <c r="T41" s="179" t="s">
        <v>324</v>
      </c>
      <c r="U41" s="158">
        <v>0</v>
      </c>
      <c r="V41" s="158">
        <f>ROUND(E41*U41,2)</f>
        <v>0</v>
      </c>
      <c r="W41" s="158"/>
      <c r="X41" s="158" t="s">
        <v>387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501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16</v>
      </c>
      <c r="B43" s="174" t="s">
        <v>244</v>
      </c>
      <c r="C43" s="184" t="s">
        <v>1765</v>
      </c>
      <c r="D43" s="175" t="s">
        <v>590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344</v>
      </c>
      <c r="T43" s="179" t="s">
        <v>324</v>
      </c>
      <c r="U43" s="158">
        <v>0</v>
      </c>
      <c r="V43" s="158">
        <f>ROUND(E43*U43,2)</f>
        <v>0</v>
      </c>
      <c r="W43" s="158"/>
      <c r="X43" s="158" t="s">
        <v>387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501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329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17</v>
      </c>
      <c r="B45" s="174" t="s">
        <v>1513</v>
      </c>
      <c r="C45" s="184" t="s">
        <v>1766</v>
      </c>
      <c r="D45" s="175" t="s">
        <v>590</v>
      </c>
      <c r="E45" s="176">
        <v>1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344</v>
      </c>
      <c r="T45" s="179" t="s">
        <v>324</v>
      </c>
      <c r="U45" s="158">
        <v>0</v>
      </c>
      <c r="V45" s="158">
        <f>ROUND(E45*U45,2)</f>
        <v>0</v>
      </c>
      <c r="W45" s="158"/>
      <c r="X45" s="158" t="s">
        <v>387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501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329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18</v>
      </c>
      <c r="B47" s="174" t="s">
        <v>1515</v>
      </c>
      <c r="C47" s="184" t="s">
        <v>1767</v>
      </c>
      <c r="D47" s="175" t="s">
        <v>376</v>
      </c>
      <c r="E47" s="176">
        <v>3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344</v>
      </c>
      <c r="T47" s="179" t="s">
        <v>324</v>
      </c>
      <c r="U47" s="158">
        <v>0</v>
      </c>
      <c r="V47" s="158">
        <f>ROUND(E47*U47,2)</f>
        <v>0</v>
      </c>
      <c r="W47" s="158"/>
      <c r="X47" s="158" t="s">
        <v>387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501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329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318</v>
      </c>
      <c r="B49" s="164" t="s">
        <v>248</v>
      </c>
      <c r="C49" s="183" t="s">
        <v>246</v>
      </c>
      <c r="D49" s="165"/>
      <c r="E49" s="166"/>
      <c r="F49" s="167"/>
      <c r="G49" s="167">
        <f>SUMIF(AG50:AG59,"&lt;&gt;NOR",G50:G59)</f>
        <v>0</v>
      </c>
      <c r="H49" s="167"/>
      <c r="I49" s="167">
        <f>SUM(I50:I59)</f>
        <v>0</v>
      </c>
      <c r="J49" s="167"/>
      <c r="K49" s="167">
        <f>SUM(K50:K59)</f>
        <v>0</v>
      </c>
      <c r="L49" s="167"/>
      <c r="M49" s="167">
        <f>SUM(M50:M59)</f>
        <v>0</v>
      </c>
      <c r="N49" s="166"/>
      <c r="O49" s="166">
        <f>SUM(O50:O59)</f>
        <v>0</v>
      </c>
      <c r="P49" s="166"/>
      <c r="Q49" s="166">
        <f>SUM(Q50:Q59)</f>
        <v>0</v>
      </c>
      <c r="R49" s="167"/>
      <c r="S49" s="167"/>
      <c r="T49" s="168"/>
      <c r="U49" s="162"/>
      <c r="V49" s="162">
        <f>SUM(V50:V59)</f>
        <v>0</v>
      </c>
      <c r="W49" s="162"/>
      <c r="X49" s="162"/>
      <c r="AG49" t="s">
        <v>319</v>
      </c>
    </row>
    <row r="50" spans="1:60" outlineLevel="1" x14ac:dyDescent="0.2">
      <c r="A50" s="173">
        <v>19</v>
      </c>
      <c r="B50" s="174" t="s">
        <v>249</v>
      </c>
      <c r="C50" s="184" t="s">
        <v>1545</v>
      </c>
      <c r="D50" s="175" t="s">
        <v>590</v>
      </c>
      <c r="E50" s="176">
        <v>200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344</v>
      </c>
      <c r="T50" s="179" t="s">
        <v>324</v>
      </c>
      <c r="U50" s="158">
        <v>0</v>
      </c>
      <c r="V50" s="158">
        <f>ROUND(E50*U50,2)</f>
        <v>0</v>
      </c>
      <c r="W50" s="158"/>
      <c r="X50" s="158" t="s">
        <v>387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501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20</v>
      </c>
      <c r="B52" s="174" t="s">
        <v>1520</v>
      </c>
      <c r="C52" s="184" t="s">
        <v>1546</v>
      </c>
      <c r="D52" s="175" t="s">
        <v>476</v>
      </c>
      <c r="E52" s="176">
        <v>18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344</v>
      </c>
      <c r="T52" s="179" t="s">
        <v>324</v>
      </c>
      <c r="U52" s="158">
        <v>0</v>
      </c>
      <c r="V52" s="158">
        <f>ROUND(E52*U52,2)</f>
        <v>0</v>
      </c>
      <c r="W52" s="158"/>
      <c r="X52" s="158" t="s">
        <v>387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501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21</v>
      </c>
      <c r="B54" s="174" t="s">
        <v>250</v>
      </c>
      <c r="C54" s="184" t="s">
        <v>1550</v>
      </c>
      <c r="D54" s="175" t="s">
        <v>1538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344</v>
      </c>
      <c r="T54" s="179" t="s">
        <v>324</v>
      </c>
      <c r="U54" s="158">
        <v>0</v>
      </c>
      <c r="V54" s="158">
        <f>ROUND(E54*U54,2)</f>
        <v>0</v>
      </c>
      <c r="W54" s="158"/>
      <c r="X54" s="158" t="s">
        <v>387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501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22</v>
      </c>
      <c r="B56" s="174" t="s">
        <v>257</v>
      </c>
      <c r="C56" s="184" t="s">
        <v>1552</v>
      </c>
      <c r="D56" s="175" t="s">
        <v>590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344</v>
      </c>
      <c r="T56" s="179" t="s">
        <v>324</v>
      </c>
      <c r="U56" s="158">
        <v>0</v>
      </c>
      <c r="V56" s="158">
        <f>ROUND(E56*U56,2)</f>
        <v>0</v>
      </c>
      <c r="W56" s="158"/>
      <c r="X56" s="158" t="s">
        <v>387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501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329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23</v>
      </c>
      <c r="B58" s="174" t="s">
        <v>258</v>
      </c>
      <c r="C58" s="184" t="s">
        <v>1769</v>
      </c>
      <c r="D58" s="175" t="s">
        <v>590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344</v>
      </c>
      <c r="T58" s="179" t="s">
        <v>324</v>
      </c>
      <c r="U58" s="158">
        <v>0</v>
      </c>
      <c r="V58" s="158">
        <f>ROUND(E58*U58,2)</f>
        <v>0</v>
      </c>
      <c r="W58" s="158"/>
      <c r="X58" s="158" t="s">
        <v>387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501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329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3" t="s">
        <v>318</v>
      </c>
      <c r="B60" s="164" t="s">
        <v>274</v>
      </c>
      <c r="C60" s="183" t="s">
        <v>223</v>
      </c>
      <c r="D60" s="165"/>
      <c r="E60" s="166"/>
      <c r="F60" s="167"/>
      <c r="G60" s="167">
        <f>SUMIF(AG61:AG62,"&lt;&gt;NOR",G61:G62)</f>
        <v>0</v>
      </c>
      <c r="H60" s="167"/>
      <c r="I60" s="167">
        <f>SUM(I61:I62)</f>
        <v>0</v>
      </c>
      <c r="J60" s="167"/>
      <c r="K60" s="167">
        <f>SUM(K61:K62)</f>
        <v>0</v>
      </c>
      <c r="L60" s="167"/>
      <c r="M60" s="167">
        <f>SUM(M61:M62)</f>
        <v>0</v>
      </c>
      <c r="N60" s="166"/>
      <c r="O60" s="166">
        <f>SUM(O61:O62)</f>
        <v>0</v>
      </c>
      <c r="P60" s="166"/>
      <c r="Q60" s="166">
        <f>SUM(Q61:Q62)</f>
        <v>0</v>
      </c>
      <c r="R60" s="167"/>
      <c r="S60" s="167"/>
      <c r="T60" s="168"/>
      <c r="U60" s="162"/>
      <c r="V60" s="162">
        <f>SUM(V61:V62)</f>
        <v>0</v>
      </c>
      <c r="W60" s="162"/>
      <c r="X60" s="162"/>
      <c r="AG60" t="s">
        <v>319</v>
      </c>
    </row>
    <row r="61" spans="1:60" outlineLevel="1" x14ac:dyDescent="0.2">
      <c r="A61" s="173">
        <v>24</v>
      </c>
      <c r="B61" s="174" t="s">
        <v>275</v>
      </c>
      <c r="C61" s="184" t="s">
        <v>1752</v>
      </c>
      <c r="D61" s="175" t="s">
        <v>590</v>
      </c>
      <c r="E61" s="176">
        <v>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344</v>
      </c>
      <c r="T61" s="179" t="s">
        <v>324</v>
      </c>
      <c r="U61" s="158">
        <v>0</v>
      </c>
      <c r="V61" s="158">
        <f>ROUND(E61*U61,2)</f>
        <v>0</v>
      </c>
      <c r="W61" s="158"/>
      <c r="X61" s="158" t="s">
        <v>387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547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3"/>
      <c r="B63" s="4"/>
      <c r="C63" s="186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305</v>
      </c>
    </row>
    <row r="64" spans="1:60" x14ac:dyDescent="0.2">
      <c r="A64" s="150"/>
      <c r="B64" s="151" t="s">
        <v>29</v>
      </c>
      <c r="C64" s="187"/>
      <c r="D64" s="152"/>
      <c r="E64" s="153"/>
      <c r="F64" s="153"/>
      <c r="G64" s="182">
        <f>G8+G13+G22+G29+G40+G49+G60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384</v>
      </c>
    </row>
    <row r="65" spans="3:33" x14ac:dyDescent="0.2">
      <c r="C65" s="188"/>
      <c r="D65" s="10"/>
      <c r="AG65" t="s">
        <v>385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28">
    <mergeCell ref="C12:G12"/>
    <mergeCell ref="A1:G1"/>
    <mergeCell ref="C2:G2"/>
    <mergeCell ref="C3:G3"/>
    <mergeCell ref="C4:G4"/>
    <mergeCell ref="C10:G10"/>
    <mergeCell ref="C39:G39"/>
    <mergeCell ref="C15:G15"/>
    <mergeCell ref="C17:G17"/>
    <mergeCell ref="C19:G19"/>
    <mergeCell ref="C21:G21"/>
    <mergeCell ref="C24:G24"/>
    <mergeCell ref="C26:G26"/>
    <mergeCell ref="C28:G28"/>
    <mergeCell ref="C31:G31"/>
    <mergeCell ref="C33:G33"/>
    <mergeCell ref="C35:G35"/>
    <mergeCell ref="C37:G37"/>
    <mergeCell ref="C55:G55"/>
    <mergeCell ref="C57:G57"/>
    <mergeCell ref="C59:G59"/>
    <mergeCell ref="C62:G62"/>
    <mergeCell ref="C42:G42"/>
    <mergeCell ref="C44:G44"/>
    <mergeCell ref="C46:G46"/>
    <mergeCell ref="C48:G48"/>
    <mergeCell ref="C51:G51"/>
    <mergeCell ref="C53:G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102</vt:i4>
      </vt:variant>
    </vt:vector>
  </HeadingPairs>
  <TitlesOfParts>
    <vt:vector size="132" baseType="lpstr">
      <vt:lpstr>Stavba</vt:lpstr>
      <vt:lpstr>VzorPolozky</vt:lpstr>
      <vt:lpstr>SO 02_1 00 Pol</vt:lpstr>
      <vt:lpstr>SO 02_1 D.1.02.1 Pol</vt:lpstr>
      <vt:lpstr>SO 02_1 D.1.02.4a_1 Pol</vt:lpstr>
      <vt:lpstr>SO 02_1 D.1.02.4b_1 Pol</vt:lpstr>
      <vt:lpstr>SO 02_1 D.1.02.4c_1 Pol</vt:lpstr>
      <vt:lpstr>SO 02_1 D.1.02.4d_1 Pol</vt:lpstr>
      <vt:lpstr>SO 02_1 D.1.02.4e_1 Pol</vt:lpstr>
      <vt:lpstr>SO 02_1 D.1.02.4f_1 Pol</vt:lpstr>
      <vt:lpstr>SO 02_1 D.1.02.4h_1 Pol</vt:lpstr>
      <vt:lpstr>SO 02_2 00 Pol</vt:lpstr>
      <vt:lpstr>SO 02_2 D.1.02.2 Pol</vt:lpstr>
      <vt:lpstr>SO 02_2 D.1.02.4a_2 Pol</vt:lpstr>
      <vt:lpstr>SO 02_2 D.1.02.4b_2 Pol</vt:lpstr>
      <vt:lpstr>SO 02_2 D.1.02.4c_2 Pol</vt:lpstr>
      <vt:lpstr>SO 02_2 D.1.02.4d_2 Pol</vt:lpstr>
      <vt:lpstr>SO 02_2 D.1.02.4e_2 Pol</vt:lpstr>
      <vt:lpstr>SO 02_2 D.1.02.4f_2 Pol</vt:lpstr>
      <vt:lpstr>SO 02_2 D.1.02.4h_2 Pol</vt:lpstr>
      <vt:lpstr>SO 02_3 00 Pol</vt:lpstr>
      <vt:lpstr>SO 02_3 D.1.02.3 Pol</vt:lpstr>
      <vt:lpstr>SO 02_3 D.1.02.4a_3 Pol</vt:lpstr>
      <vt:lpstr>SO 02_3 D.1.02.4b_3 Pol</vt:lpstr>
      <vt:lpstr>SO 02_3 D.1.02.4c_3 Pol</vt:lpstr>
      <vt:lpstr>SO 02_3 D.1.02.4d_3 Pol</vt:lpstr>
      <vt:lpstr>SO 02_3 D.1.02.4e_3 Pol</vt:lpstr>
      <vt:lpstr>SO 02_3 D.1.02.4f_3 Pol</vt:lpstr>
      <vt:lpstr>SO 02_3 D.1.02.4g_3 Pol</vt:lpstr>
      <vt:lpstr>SO 02_3 D.1.02.4h_3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02_1 00 Pol'!Názvy_tisku</vt:lpstr>
      <vt:lpstr>'SO 02_1 D.1.02.1 Pol'!Názvy_tisku</vt:lpstr>
      <vt:lpstr>'SO 02_1 D.1.02.4a_1 Pol'!Názvy_tisku</vt:lpstr>
      <vt:lpstr>'SO 02_1 D.1.02.4b_1 Pol'!Názvy_tisku</vt:lpstr>
      <vt:lpstr>'SO 02_1 D.1.02.4c_1 Pol'!Názvy_tisku</vt:lpstr>
      <vt:lpstr>'SO 02_1 D.1.02.4d_1 Pol'!Názvy_tisku</vt:lpstr>
      <vt:lpstr>'SO 02_1 D.1.02.4e_1 Pol'!Názvy_tisku</vt:lpstr>
      <vt:lpstr>'SO 02_1 D.1.02.4f_1 Pol'!Názvy_tisku</vt:lpstr>
      <vt:lpstr>'SO 02_1 D.1.02.4h_1 Pol'!Názvy_tisku</vt:lpstr>
      <vt:lpstr>'SO 02_2 00 Pol'!Názvy_tisku</vt:lpstr>
      <vt:lpstr>'SO 02_2 D.1.02.2 Pol'!Názvy_tisku</vt:lpstr>
      <vt:lpstr>'SO 02_2 D.1.02.4a_2 Pol'!Názvy_tisku</vt:lpstr>
      <vt:lpstr>'SO 02_2 D.1.02.4b_2 Pol'!Názvy_tisku</vt:lpstr>
      <vt:lpstr>'SO 02_2 D.1.02.4c_2 Pol'!Názvy_tisku</vt:lpstr>
      <vt:lpstr>'SO 02_2 D.1.02.4d_2 Pol'!Názvy_tisku</vt:lpstr>
      <vt:lpstr>'SO 02_2 D.1.02.4e_2 Pol'!Názvy_tisku</vt:lpstr>
      <vt:lpstr>'SO 02_2 D.1.02.4f_2 Pol'!Názvy_tisku</vt:lpstr>
      <vt:lpstr>'SO 02_2 D.1.02.4h_2 Pol'!Názvy_tisku</vt:lpstr>
      <vt:lpstr>'SO 02_3 00 Pol'!Názvy_tisku</vt:lpstr>
      <vt:lpstr>'SO 02_3 D.1.02.3 Pol'!Názvy_tisku</vt:lpstr>
      <vt:lpstr>'SO 02_3 D.1.02.4a_3 Pol'!Názvy_tisku</vt:lpstr>
      <vt:lpstr>'SO 02_3 D.1.02.4b_3 Pol'!Názvy_tisku</vt:lpstr>
      <vt:lpstr>'SO 02_3 D.1.02.4c_3 Pol'!Názvy_tisku</vt:lpstr>
      <vt:lpstr>'SO 02_3 D.1.02.4d_3 Pol'!Názvy_tisku</vt:lpstr>
      <vt:lpstr>'SO 02_3 D.1.02.4e_3 Pol'!Názvy_tisku</vt:lpstr>
      <vt:lpstr>'SO 02_3 D.1.02.4f_3 Pol'!Názvy_tisku</vt:lpstr>
      <vt:lpstr>'SO 02_3 D.1.02.4g_3 Pol'!Názvy_tisku</vt:lpstr>
      <vt:lpstr>'SO 02_3 D.1.02.4h_3 Pol'!Názvy_tisku</vt:lpstr>
      <vt:lpstr>oadresa</vt:lpstr>
      <vt:lpstr>Stavba!Objednatel</vt:lpstr>
      <vt:lpstr>Stavba!Objekt</vt:lpstr>
      <vt:lpstr>'SO 02_1 00 Pol'!Oblast_tisku</vt:lpstr>
      <vt:lpstr>'SO 02_1 D.1.02.1 Pol'!Oblast_tisku</vt:lpstr>
      <vt:lpstr>'SO 02_1 D.1.02.4a_1 Pol'!Oblast_tisku</vt:lpstr>
      <vt:lpstr>'SO 02_1 D.1.02.4b_1 Pol'!Oblast_tisku</vt:lpstr>
      <vt:lpstr>'SO 02_1 D.1.02.4c_1 Pol'!Oblast_tisku</vt:lpstr>
      <vt:lpstr>'SO 02_1 D.1.02.4d_1 Pol'!Oblast_tisku</vt:lpstr>
      <vt:lpstr>'SO 02_1 D.1.02.4e_1 Pol'!Oblast_tisku</vt:lpstr>
      <vt:lpstr>'SO 02_1 D.1.02.4f_1 Pol'!Oblast_tisku</vt:lpstr>
      <vt:lpstr>'SO 02_1 D.1.02.4h_1 Pol'!Oblast_tisku</vt:lpstr>
      <vt:lpstr>'SO 02_2 00 Pol'!Oblast_tisku</vt:lpstr>
      <vt:lpstr>'SO 02_2 D.1.02.2 Pol'!Oblast_tisku</vt:lpstr>
      <vt:lpstr>'SO 02_2 D.1.02.4a_2 Pol'!Oblast_tisku</vt:lpstr>
      <vt:lpstr>'SO 02_2 D.1.02.4b_2 Pol'!Oblast_tisku</vt:lpstr>
      <vt:lpstr>'SO 02_2 D.1.02.4c_2 Pol'!Oblast_tisku</vt:lpstr>
      <vt:lpstr>'SO 02_2 D.1.02.4d_2 Pol'!Oblast_tisku</vt:lpstr>
      <vt:lpstr>'SO 02_2 D.1.02.4e_2 Pol'!Oblast_tisku</vt:lpstr>
      <vt:lpstr>'SO 02_2 D.1.02.4f_2 Pol'!Oblast_tisku</vt:lpstr>
      <vt:lpstr>'SO 02_2 D.1.02.4h_2 Pol'!Oblast_tisku</vt:lpstr>
      <vt:lpstr>'SO 02_3 00 Pol'!Oblast_tisku</vt:lpstr>
      <vt:lpstr>'SO 02_3 D.1.02.3 Pol'!Oblast_tisku</vt:lpstr>
      <vt:lpstr>'SO 02_3 D.1.02.4a_3 Pol'!Oblast_tisku</vt:lpstr>
      <vt:lpstr>'SO 02_3 D.1.02.4b_3 Pol'!Oblast_tisku</vt:lpstr>
      <vt:lpstr>'SO 02_3 D.1.02.4c_3 Pol'!Oblast_tisku</vt:lpstr>
      <vt:lpstr>'SO 02_3 D.1.02.4d_3 Pol'!Oblast_tisku</vt:lpstr>
      <vt:lpstr>'SO 02_3 D.1.02.4e_3 Pol'!Oblast_tisku</vt:lpstr>
      <vt:lpstr>'SO 02_3 D.1.02.4f_3 Pol'!Oblast_tisku</vt:lpstr>
      <vt:lpstr>'SO 02_3 D.1.02.4g_3 Pol'!Oblast_tisku</vt:lpstr>
      <vt:lpstr>'SO 02_3 D.1.02.4h_3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Havlíčková Alena</cp:lastModifiedBy>
  <cp:lastPrinted>2019-03-19T12:27:02Z</cp:lastPrinted>
  <dcterms:created xsi:type="dcterms:W3CDTF">2009-04-08T07:15:50Z</dcterms:created>
  <dcterms:modified xsi:type="dcterms:W3CDTF">2023-05-29T07:34:45Z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2023-05-29T07:34:04Z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34045151-c628-469f-b688-465394b2a587</vt:lpwstr>
  </property>
  <property fmtid="{D5CDD505-2E9C-101B-9397-08002B2CF9AE}" pid="8" name="MSIP_Label_690ebb53-23a2-471a-9c6e-17bd0d11311e_ContentBits">
    <vt:lpwstr>0</vt:lpwstr>
  </property>
</Properties>
</file>