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001" sheetId="3" r:id="rId3"/>
    <sheet name="SO 101.1" sheetId="4" r:id="rId4"/>
    <sheet name="SO 101.2" sheetId="5" r:id="rId5"/>
    <sheet name="SO 101.3" sheetId="6" r:id="rId6"/>
  </sheets>
  <definedNames/>
  <calcPr/>
  <webPublishing/>
</workbook>
</file>

<file path=xl/sharedStrings.xml><?xml version="1.0" encoding="utf-8"?>
<sst xmlns="http://schemas.openxmlformats.org/spreadsheetml/2006/main" count="1369" uniqueCount="320">
  <si>
    <t>ASPE10</t>
  </si>
  <si>
    <t>S</t>
  </si>
  <si>
    <t>Soupis prací objektu</t>
  </si>
  <si>
    <t xml:space="preserve">Stavba: </t>
  </si>
  <si>
    <t>220208</t>
  </si>
  <si>
    <t>III/37430 Jabloňany - Obora - Klemov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</si>
  <si>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</si>
  <si>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</si>
  <si>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</si>
  <si>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</si>
  <si>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</si>
  <si>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</si>
  <si>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</si>
  <si>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</si>
  <si>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</si>
  <si>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</si>
  <si>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</si>
  <si>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</si>
  <si>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</si>
  <si>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</si>
  <si>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</si>
  <si>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</si>
  <si>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</si>
  <si>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</si>
  <si>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</si>
  <si>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</si>
  <si>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</si>
  <si>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</si>
  <si>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</si>
  <si>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</si>
  <si>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</si>
  <si>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</si>
  <si>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</si>
  <si>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</si>
  <si>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</si>
  <si>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</si>
  <si>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</si>
  <si>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</si>
  <si>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</si>
  <si>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</si>
  <si>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</si>
  <si>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</si>
  <si>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</si>
  <si>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</si>
  <si>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</si>
  <si>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</si>
  <si>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</si>
  <si>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</si>
  <si>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</si>
  <si>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</si>
  <si>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stavby, vč. fotodokumentace stavu blízkých nemovitostí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</si>
  <si>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</si>
  <si>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</si>
  <si>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</si>
  <si>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</si>
  <si>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</si>
  <si>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</si>
  <si>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</si>
  <si>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</si>
  <si>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</si>
  <si>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</si>
  <si>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</si>
  <si>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</si>
  <si>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</si>
  <si>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</si>
  <si>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</si>
  <si>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</si>
  <si>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</si>
  <si>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</si>
  <si>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</si>
  <si>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</si>
  <si>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SO 001</t>
  </si>
  <si>
    <t>DIO - Silnice III/37430 - úsek 1-3</t>
  </si>
  <si>
    <t>0271R</t>
  </si>
  <si>
    <t>PROVIZORNÍ DOPRAVNÍ ZNAČENÍ - ZNEPLATNĚNÍ STÁVAJÍCÍCH DOPR. ZNAČEK</t>
  </si>
  <si>
    <t>zahrnuje zneplatnění stávajících dopravních značek v rozporu s přechodnou úpravou, vč.následného zrušení zneplatnění</t>
  </si>
  <si>
    <t>zahrnuje veškeré náklady spojené s objednatelem požadovanými zařízeními</t>
  </si>
  <si>
    <t>Ostatní konstrukce a práce</t>
  </si>
  <si>
    <t>914122</t>
  </si>
  <si>
    <t>DOPRAVNÍ ZNAČKY ZÁKLADNÍ VELIKOSTI OCELOVÉ FÓLIE TŘ 1 - MONTÁŽ S PŘEMÍSTĚNÍM</t>
  </si>
  <si>
    <t>KUS</t>
  </si>
  <si>
    <t>1.etapa = 32ks  
2.etapa = 32ks  
3etapa = 24ks</t>
  </si>
  <si>
    <t>32+32+24=88,000 [A]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</si>
  <si>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</si>
  <si>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</si>
  <si>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</si>
  <si>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2etapa = 24ks</t>
  </si>
  <si>
    <t>32=32,000 [A]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</si>
  <si>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</si>
  <si>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</si>
  <si>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</si>
  <si>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</si>
  <si>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1.etapa - 32ks x 14dní = 448  
2.etapa - 32ks x 14dní = 448  
3etapa - 24ks x 14dní = 336</t>
  </si>
  <si>
    <t>448+448+336=1 232,000 [A]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</si>
  <si>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</si>
  <si>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</si>
  <si>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</si>
  <si>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1.etapa = 10ks  
2.etapa = 10ks  
3etapa = 8ks</t>
  </si>
  <si>
    <t>10+10+8=28,000 [A]</t>
  </si>
  <si>
    <t>914423</t>
  </si>
  <si>
    <t>DOPRAVNÍ ZNAČKY 100X150CM OCELOVÉ FÓLIE TŘ 1 - DEMONTÁŽ</t>
  </si>
  <si>
    <t>2.etapa = 10ks</t>
  </si>
  <si>
    <t>10=10,000 [A]</t>
  </si>
  <si>
    <t>7</t>
  </si>
  <si>
    <t>914429</t>
  </si>
  <si>
    <t>DOPRAV ZNAČ 100X150CM OCEL FÓLIE TŘ 1 - NÁJEMNÉ</t>
  </si>
  <si>
    <t>1.etapa - 10ks x 14dní = 140  
2.etapa - 10ks x 14dní = 140  
3etapa - 8ks x 14dní = 112</t>
  </si>
  <si>
    <t>140+140+112=392,000 [A]</t>
  </si>
  <si>
    <t>914952</t>
  </si>
  <si>
    <t>SLOUPKY A STOJKY DZ Z JÄKL PROF PRO OCEL STOJAN MONT S PŘESUN</t>
  </si>
  <si>
    <t>1.etapa = 32ks  
2.etapa = 32ks  
3etapa = 22ks</t>
  </si>
  <si>
    <t>32+32+22=86,000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</si>
  <si>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</si>
  <si>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</si>
  <si>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</si>
  <si>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2etapa = 32ks</t>
  </si>
  <si>
    <t>914959</t>
  </si>
  <si>
    <t>SLOUP A STOJKY DZ Z JÄKL PRO OCEL STOJAN NÁJEMNÉ</t>
  </si>
  <si>
    <t>1.etapa - 32ks x 14dní = 448  
2.etapa - 32ks x 14dní = 448  
3etapa - 22ks x 14dní = 308</t>
  </si>
  <si>
    <t>448+448+308=1 204,000 [A]</t>
  </si>
  <si>
    <t>položka zahrnuje sazbu za pronájem dopravních značek a zařízení. Počet měrných jednotek se určí jako součin počtu sloupků a počtu dní použití</t>
  </si>
  <si>
    <t>11</t>
  </si>
  <si>
    <t>916112</t>
  </si>
  <si>
    <t>DOPRAV SVĚTLO VÝSTRAŽ SAMOSTATNÉ - MONTÁŽ S PŘESUNEM</t>
  </si>
  <si>
    <t>1.etapa = 2ks  
2.etapa = 2ks  
3etapa = 7ks</t>
  </si>
  <si>
    <t>2+2+7=11,000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</si>
  <si>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</si>
  <si>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12</t>
  </si>
  <si>
    <t>916113</t>
  </si>
  <si>
    <t>DOPRAV SVĚTLO VÝSTRAŽ SAMOSTATNÉ - DEMONTÁŽ</t>
  </si>
  <si>
    <t>3etapa = 7ks</t>
  </si>
  <si>
    <t>7=7,000 [A]</t>
  </si>
  <si>
    <t>Položka zahrnuje odstranění, demontáž a odklizení zařízení s odvozem na předepsané místo</t>
  </si>
  <si>
    <t>13</t>
  </si>
  <si>
    <t>916119</t>
  </si>
  <si>
    <t>DOPRAV SVĚTLO VÝSTRAŽ SAMOSTATNÉ - NÁJEMNÉ</t>
  </si>
  <si>
    <t>1.etapa - 2ks x 14dní = 28  
2.etapa - 2ks x 14dní = 28  
3etapa - 7ks x 14dní = 98</t>
  </si>
  <si>
    <t>28+28+98=154,000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</si>
  <si>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</si>
  <si>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</si>
  <si>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</si>
  <si>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</si>
  <si>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</si>
  <si>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</si>
  <si>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3.etapa = 7</t>
  </si>
  <si>
    <t>16</t>
  </si>
  <si>
    <t>916319</t>
  </si>
  <si>
    <t>DOPRAVNÍ ZÁBRANY Z2 - NÁJEMNÉ</t>
  </si>
  <si>
    <t>17</t>
  </si>
  <si>
    <t>916722</t>
  </si>
  <si>
    <t>UPEVŇOVACÍ KONSTR - PODKLADNÍ DESKA OD 28KG - MONTÁŽ S PŘESUNEM</t>
  </si>
  <si>
    <t>1.etapa = 64ks  
2.etapa = 64ks  
3etapa = 44ks</t>
  </si>
  <si>
    <t>64+64+44=172,000 [A]</t>
  </si>
  <si>
    <t>18</t>
  </si>
  <si>
    <t>916723</t>
  </si>
  <si>
    <t>UPEVŇOVACÍ KONSTR - PODKLADNÍ DESKA OD 28KG - DEMONTÁŽ</t>
  </si>
  <si>
    <t>2etapa = 64ks</t>
  </si>
  <si>
    <t>64=64,000 [A]</t>
  </si>
  <si>
    <t>19</t>
  </si>
  <si>
    <t>916729</t>
  </si>
  <si>
    <t>UPEVŇOVACÍ KONSTR - PODKL DESKA OD 28KG - NÁJEMNÉ</t>
  </si>
  <si>
    <t>1.etapa - 64ks x 14dní = 896  
2.etapa - 64ks x 14dní = 896  
3etapa - 44ks x 14dní = 616</t>
  </si>
  <si>
    <t>896+896+616=2 408,000 [A]</t>
  </si>
  <si>
    <t>SO 101.1</t>
  </si>
  <si>
    <t>Silnice III/37430 - úsek 1 křižovatka s III/37428 - Jabloňany</t>
  </si>
  <si>
    <t>014102</t>
  </si>
  <si>
    <t>POPLATKY ZA SKLÁDKU</t>
  </si>
  <si>
    <t>T</t>
  </si>
  <si>
    <t>Poplatek za skládku čištění nezp. krajnice</t>
  </si>
  <si>
    <t>z pol. 12922  650*0.05*1.8=58,500 [A]</t>
  </si>
  <si>
    <t>zahrnuje veškeré poplatky provozovateli skládky související s uložením odpadu na skládce.</t>
  </si>
  <si>
    <t>014132</t>
  </si>
  <si>
    <t>POPLATKY ZA SKLÁDKU TYP S-NO (NEBEZPEČNÝ ODPAD)</t>
  </si>
  <si>
    <t>Uložení frézovaného materiálu s obsahem dehtu na skládce.  
Afaltové směsi obsahující dehet, nerecyklovatelné.  
Dle protokou o zkoušce zpracovanou firmou Consultest s.r.o bya  stanovena problémová směs - Kategorie nebezpečného odpadu.  
Veškerý frézovaný materiál je na základě provedeného průzkumu považován za nebezpečný.</t>
  </si>
  <si>
    <t>z pol. 113726: 
Odměřeno programem ACAD 
obnova obrusné vrstvy ZÚ  
5*18*0,05*2,35=10,575 [A] 
obnova obrusné vrstvy KÚ  
5*7*0,05*2,35=4,113 [B] 
obnova obrusné vrstvy sjezdy 
15,5*1,5*0,05*2,35=2,732 [C] 
navýšení vozovky - srovnání nerovností 
2*2,35=4,700 [D] 
Celkem: A+B+C+D=22,120 [E]</t>
  </si>
  <si>
    <t>Zemní práce</t>
  </si>
  <si>
    <t>113726</t>
  </si>
  <si>
    <t>FRÉZOVÁNÍ ZPEVNĚNÝCH PLOCH ASFALTOVÝCH, ODVOZ DO 12KM</t>
  </si>
  <si>
    <t>M3</t>
  </si>
  <si>
    <t>Zazubení pro napojení, srovnání nerovností 
Veškerý frézovaný materiál je na základě provedeného průzkumu považován za nebezpečný. 
Uložení frézovaného materiálu na skládku</t>
  </si>
  <si>
    <t>Odměřeno programem ACAD 
obnova obrusné vrstvy ZÚ  
5*18*0,05=4,500 [A] 
obnova obrusné vrstvy KÚ  
5*7*0,05=1,750 [B] 
obnova obrusné vrstvy sjezdy 
15,5*1,5*0,05=1,163 [C] 
navýšení vozovky - srovnání nerovností 
2=2,000 [D] 
Celkem: A+B+C+D=9,413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</si>
  <si>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</si>
  <si>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113762</t>
  </si>
  <si>
    <t>FRÉZOVÁNÍ DRÁŽKY PRŮŘEZU DO 200MM2 V ASFALTOVÉ VOZOVCE</t>
  </si>
  <si>
    <t>M</t>
  </si>
  <si>
    <t>Příčné prořezání a zalití krytu vozovky na začátku a konci úpravy 
Včetně odvozu a likvidace vzniklého odpadu v režii zhotovitele</t>
  </si>
  <si>
    <t>30+10+7=47,000 [A]</t>
  </si>
  <si>
    <t>Položka zahrnuje veškerou manipulaci s vybouranou sutí a s vybouranými hmotami.</t>
  </si>
  <si>
    <t>12922</t>
  </si>
  <si>
    <t>ČIŠTĚNÍ KRAJNIC OD NÁNOSU TL. DO 100MM</t>
  </si>
  <si>
    <t>M2</t>
  </si>
  <si>
    <t>Předpokládaná tl. čištění krajnic 50mm, včetně odvozu a uložení  na skládku.</t>
  </si>
  <si>
    <t>Odměřeno programem ACAD 
650=650,000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</si>
  <si>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</si>
  <si>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Komunikace</t>
  </si>
  <si>
    <t>567306</t>
  </si>
  <si>
    <t>VRSTVY PRO OBNOVU A OPRAVY Z RECYKLOVANÉHO MATERIÁLU</t>
  </si>
  <si>
    <t>Úpravy stávajících nezpevněných sjezdů hutněným asf. recyklátem fr. 0-32 v průměrné tl. 100mm</t>
  </si>
  <si>
    <t>Odměřeno programem ACAD 
11*0,1=1,100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</si>
  <si>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</si>
  <si>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5693R</t>
  </si>
  <si>
    <t>ZPEVNĚNÍ KRAJNIC TL. DO 150MM</t>
  </si>
  <si>
    <t>štěrkodrť  fr. 0-32  
krajnice je přípustné zpevnit i recyklovaným materiálem v kvalitě dle požadavku investora</t>
  </si>
  <si>
    <t>- dodání kameniva předepsané kvality a zrnitosti  
- rozprostření a zhutnění vrstvy v předepsané tloušťce  
- zřízení vrstvy bez rozlišení šířky, pokládání vrstvy po etapách</t>
  </si>
  <si>
    <t>572213</t>
  </si>
  <si>
    <t>SPOJOVACÍ POSTŘIK Z EMULZE DO 0,5KG/M2</t>
  </si>
  <si>
    <t>SPOJOVACÍ POSTŘIK PS C, 0,40kg/m2</t>
  </si>
  <si>
    <t>Odměřeno programem ACAD 
2 vrstvy - vyrovnávají + obrusná vrstva 3575*2=7 150,000 [A] 
1 vrstva u navázání na stávající povrch vozovky 127=127,000 [B] 
Celkem: A+B=7 277,000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</si>
  <si>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</si>
  <si>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574A44</t>
  </si>
  <si>
    <t>ASFALTOVÝ BETON PRO OBRUSNÉ VRSTVY ACO 11+, 11S TL. 50MM</t>
  </si>
  <si>
    <t>ACO 11+ 50mm  
Podélné a příčné prořezání vozovky vč. úprav v napojení na silnici a výplň spar bude realizována v rámci této položky</t>
  </si>
  <si>
    <t>3575+127=3 702,000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</si>
  <si>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</si>
  <si>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574C06</t>
  </si>
  <si>
    <t>ASFALTOVÝ BETON PRO LOŽNÍ VRSTVY ACL 16+, 16S</t>
  </si>
  <si>
    <t>ACL 16+, vyrovnávací vrstva, uvažována průměrná tl. vrstvy 35mm</t>
  </si>
  <si>
    <t>Odměřeno programem ACAD 
3575*0.035=125,125 [A]</t>
  </si>
  <si>
    <t>57790A</t>
  </si>
  <si>
    <t>VÝSPRAVA VÝTLUKŮ SMĚSÍ ACO (KUBATURA)</t>
  </si>
  <si>
    <t>opravy OT, (komunikací využívaných po dobu stavby jako objízdné trasy)</t>
  </si>
  <si>
    <t>- odfrézování nebo jiné odstranění poškozených vozovkových vrstev  
- zaříznutí hran  
- vyčištění  
- nátěr  
- dodání a výplň předepsanou zhutněnou balenou asfaltovou směsí  
- asfaltová zálivka</t>
  </si>
  <si>
    <t>58920</t>
  </si>
  <si>
    <t>VÝPLŇ SPAR MODIFIKOVANÝM ASFALTEM</t>
  </si>
  <si>
    <t>Příčné prořezání a zalití krytu vozovky na začátku a konci úpravy</t>
  </si>
  <si>
    <t>položka zahrnuje:  
- dodávku předepsaného materiálu  
- vyčištění a výplň spar tímto materiálem</t>
  </si>
  <si>
    <t>91228</t>
  </si>
  <si>
    <t>SMĚROVÉ SLOUPKY Z PLAST HMOT VČETNĚ ODRAZNÉHO PÁSKU</t>
  </si>
  <si>
    <t>4 ks červené kulaté (Z11g) - u napojení ÚK, LC</t>
  </si>
  <si>
    <t>2*2=4,000 [A]</t>
  </si>
  <si>
    <t>položka zahrnuje:  
- dodání a osazení sloupku včetně nutných zemních prací  
- vnitrostaveništní a mimostaveništní doprava  
- odrazky plastové nebo z retroreflexní fólie</t>
  </si>
  <si>
    <t>915221</t>
  </si>
  <si>
    <t>VODOR DOPRAV ZNAČ PLASTEM STRUKTURÁLNÍ NEHLUČNÉ - DOD A POKLÁDKA</t>
  </si>
  <si>
    <t>strukturální studený plast bez zvučícího efektu</t>
  </si>
  <si>
    <t>Odměřeno programem ACAD 
(658+637+10)*0,125=163,125 [A] 
8*0,125/2=0,500 [B] 
Celkem: A+B=163,625 [C]</t>
  </si>
  <si>
    <t>položka zahrnuje:  
- dodání a pokládku nátěrového materiálu (měří se pouze natíraná plocha)  
- předznačení a reflexní úpravu</t>
  </si>
  <si>
    <t>93812</t>
  </si>
  <si>
    <t>OČIŠTĚNÍ ASFALTOVÝCH VOZOVEK OD VEGETACE</t>
  </si>
  <si>
    <t>na š. 0.5m u nezpevněné krajnice -  očištění od vegetace 
včetně odvozu a likvidace vzniklého odpadu v režii zhotovitele</t>
  </si>
  <si>
    <t>Odměřeno programem ACAD 
2*650*0.5=650,000 [A]</t>
  </si>
  <si>
    <t>položka zahrnuje očištění předepsaným způsobem včetně odklizení vzniklého odpadu</t>
  </si>
  <si>
    <t>93818</t>
  </si>
  <si>
    <t>OČIŠTĚNÍ ASFALT VOZOVEK ZAMETENÍM</t>
  </si>
  <si>
    <t>Očištění vozovky před provedením spojovajícho postřiku 
před pokládkou vyrovnávací vrstvy a před pokládkou obrusné vrstvy 
včetně odvozu a likvidace vzniklého odpadu v režii zhotovitele</t>
  </si>
  <si>
    <t>3575*2+127=7 277,000 [A]</t>
  </si>
  <si>
    <t>SO 101.2</t>
  </si>
  <si>
    <t>Silnice III/37430 - úsek 2 Jabloňany - Obora</t>
  </si>
  <si>
    <t>z pol. 12922  1724*0.05*1.8=155,160 [A]</t>
  </si>
  <si>
    <t>Z pol. 113726: 
Odměřeno programem ACAD 
obnova obrusné vrstvy ZÚ + úprava podél obruby 
(5*6*0,05+89*1*0,05)*2,35=13,983 [A] 
obnova obrusné vrstvy KÚ  
(5*5,5*0,05)*2,35=3,231 [B] 
navýšení vozovky - srovnání nerovností 
5*2,35=11,750 [C] 
Vysprávka v obci Jabloňany 150m 
150*6*0,05*2,35=105,750 [D] 
Celkem: A+B+C+D=134,714 [E]</t>
  </si>
  <si>
    <t>Odměřeno programem ACAD 
obnova obrusné vrstvy ZÚ + úprava podél obruby 
5*6*0,05+89*1*0,05=5,950 [A] 
obnova obrusné vrstvy KÚ  
5*5,5*0,05=1,375 [B] 
navýšení vozovky - srovnání nerovností 
5=5,000 [C] 
Vysprávka v obci Jabloňany 150m 
150*6*0,05=45,000 [D] 
Celkem: A+B+C+D=57,325 [E]</t>
  </si>
  <si>
    <t>6+6=12,000 [A]</t>
  </si>
  <si>
    <t>Položka zahrnuje veškerou manipulaci s vybouranou sutí a s vybouranými hmotami .</t>
  </si>
  <si>
    <t>Předpokládaná tl. čištění krajnic 50mm, včetně odvozu a uložení na skládku</t>
  </si>
  <si>
    <t>Odměřeno programem ACAD 
1724=1 724,000 [A]</t>
  </si>
  <si>
    <t>Odměřeno programem ACAD 
96*0,1=9,600 [A]</t>
  </si>
  <si>
    <t>Odměřeno programem ACAD 
2 vrstvy - vyrovnávají + obrusná vrstva 9764*2=19 528,000 [A] 
1 vrstva u navázání na stávající povrch vozovky 150=150,000 [B] 
Celoplošná vysprávka v obci Jabloňany 150m 
150*6=900,000 [C] 
Celkem: A+B+C=20 578,000 [D]</t>
  </si>
  <si>
    <t>9764+150=9 914,000 [A] 
Celoplošná vysprávka v obci Jabloňany 150m 
150*6=900,000 [B] 
Celkem: A+B=10 814,000 [C]</t>
  </si>
  <si>
    <t>Odměřeno programem ACAD 
9764*0.035=341,740 [A]</t>
  </si>
  <si>
    <t>Potrubí</t>
  </si>
  <si>
    <t>89922</t>
  </si>
  <si>
    <t>VÝŠKOVÁ ÚPRAVA MŘÍŽÍ</t>
  </si>
  <si>
    <t>uliční vpusti - výšková úprava</t>
  </si>
  <si>
    <t>2=2,000 [A]</t>
  </si>
  <si>
    <t>- položka výškové úpravy zahrnuje všechny nutné práce a materiály pro zvýšení nebo snížení zařízení (včetně nutné úpravy stávajícího povrchu vozovky nebo chodníku).</t>
  </si>
  <si>
    <t>8 ks červené kulaté (Z11g) - u napojení ÚK, LC</t>
  </si>
  <si>
    <t>4*2=8,000 [A]</t>
  </si>
  <si>
    <t>Odměřeno programem ACAD 
3573*0,125=446,625 [A] 
34*0,125*0,5=2,125 [B] 
Celkem: A+B=448,750 [C]</t>
  </si>
  <si>
    <t>na š. 0.5m u nezpevněné krajnice -  očištění od vegetace 
včetne odvozu a likvidace vzniklého odpadu v režii zhotovitele</t>
  </si>
  <si>
    <t>Odměřeno programem ACAD 
2*1724*0.5=1 724,000 [A]</t>
  </si>
  <si>
    <t>Očištění vozovky před provedením spojovajícho postřiku 
před pokládkou vyrovnávací vrstvy a před pokládkou obrusné vrstvy 
včetne odvozu a likvidace vzniklého odpadu v režii zhotovitele</t>
  </si>
  <si>
    <t>9380*2+533=19 293,000 [A] 
150*6=900,000 [B] 
Celkem: A+B=20 193,000 [C]</t>
  </si>
  <si>
    <t>SO 101.3</t>
  </si>
  <si>
    <t>Silnice III/37430 - úsek 3 Obora - Klemov</t>
  </si>
  <si>
    <t>Z pol. 12922: 2036*0.05*1.8=183,240 [A]</t>
  </si>
  <si>
    <t>014112</t>
  </si>
  <si>
    <t>POPLATKY ZA SKLÁDKU TYP S-IO (INERTNÍ ODPAD)</t>
  </si>
  <si>
    <t>Poplatek za uložení patníků na skládce</t>
  </si>
  <si>
    <t>Z pol. 96541R: 96*0,2*0,2*2*2,3=17,664 [A]</t>
  </si>
  <si>
    <t>Uložení frézovaného materiálu s obsahem dehtu na skládce.  
Afaltové směsi obsahující dehet, nerecyklovatelné.  
Dle protokou o zkoušce zpracovanou firmou Consultest s.r.o bya  stanovena problémová směs - Kategorie nebezpečného odpadu.  
Veškerý frézovaný materiál mimo intravilán Doubravice nad Svitavou - Klemov je na základě provedeného průzkumu považován za nebezpečný.  
Vhodný frézovaný materiál bude na místě odkoupen zhotovitelem stavby</t>
  </si>
  <si>
    <t>Z pol. 113726: 
Odměřeno programem ACAD 
obnova obrusné vrstvy ZÚ  
5*5*0,05*2,35=2,938 [A] 
obnova obrusné vrstvy KÚ  
5*7*0,05*2,35=4,113 [B] 
obnova obrusné vrstvy sjezd a obnova krytu podél obrub 
(3,5*2*0,05+(30+38+14)*1*0,05)*2,35=10,458 [C] 
navýšení vozovky - srovnání nerovností 
5*2,35=11,750 [D] 
Celkem: A+B+C+D=29,259 [E]</t>
  </si>
  <si>
    <t>Zazubení pro napojení, srovnání nerovností 
Veškerý frézovaný materiál mimo intravilán Doubravice nad Svitavou - Klemov je na základě provedeného průzkumu považován za nebezpečný 
Uložení frézovaného materiálu na skládku</t>
  </si>
  <si>
    <t>Odměřeno programem ACAD 
obnova obrusné vrstvy ZÚ  
5*5*0,05=1,250 [A] 
obnova obrusné vrstvy KÚ  
5*7*0,05=1,750 [B] 
obnova obrusné vrstvy sjezd a obnova krytu podél obrub 
3,5*2*0,05+(30+38+14)*1*0,05=4,450 [C] 
navýšení vozovky - srovnání nerovností 
5=5,000 [D] 
Celkem: A+B+C+D=12,450 [E]</t>
  </si>
  <si>
    <t>11372</t>
  </si>
  <si>
    <t>FRÉZOVÁNÍ ZPEVNĚNÝCH PLOCH ASFALTOVÝCH</t>
  </si>
  <si>
    <t>Frézování stávajích asfaltových vrstev bez obsahu dehtu v intravilánu Doubravice nad Svitavou - Klemov  
Vhodný frézovaný materiál bude na místě využit ke zpracování na stavbě 
Odvoz a uložení frézovaného materiálu na meziskládku pro zpětné použití v režii zhotovitele</t>
  </si>
  <si>
    <t>Odměřeno programem ACAD 
228*0,05=11,400 [A]</t>
  </si>
  <si>
    <t>Položka zahrnuje veškerou manipulaci s vybouranou sutí a s vybouranými hmotami vč. uložení na skládku. Nezahrnuje poplatek za skládku.</t>
  </si>
  <si>
    <t>Příčné prořezání a zalití krytu vozovky na začátku a konci úpravy a v místě napojení na asfaltovou vozovku 
Včetně odvozu a likvidace vzniklého odpadu v režii zhotovitele</t>
  </si>
  <si>
    <t>6+3+3+4+13+3+4+7=43,000 [A]</t>
  </si>
  <si>
    <t>Odměřeno programem ACAD 
2036=2 036,000 [A]</t>
  </si>
  <si>
    <t>Odměřeno programem ACAD 
300*0,1=30,000 [A]</t>
  </si>
  <si>
    <t>Odměřeno programem ACAD 
2 vrstvy - vyrovnávají + obrusná vrstva 10899*2=21 798,000 [A] 
1 vrstva - obnova obrusné vrstvy navázání na stávající povrch, úpravy napojení a úprava podél obrub 386=386,000 [B] 
Celkem: A+B=22 184,000 [C]</t>
  </si>
  <si>
    <t>10899+386=11 285,000 [A]</t>
  </si>
  <si>
    <t>Odměřeno programem ACAD 
10899*0.035=381,465 [A]</t>
  </si>
  <si>
    <t>Příčné prořezání a zalití krytu vozovky na začátku a konci úpravy a v místě napojení na asfaltovou vozovku</t>
  </si>
  <si>
    <t>89921</t>
  </si>
  <si>
    <t>VÝŠKOVÁ ÚPRAVA POKLOPŮ</t>
  </si>
  <si>
    <t>Výšková úprava poklopu kanalizační šachty</t>
  </si>
  <si>
    <t>89923</t>
  </si>
  <si>
    <t>VÝŠKOVÁ ÚPRAVA KRYCÍCH HRNCŮ</t>
  </si>
  <si>
    <t>Výšková úprava vodovodních uzávěrů ve vozovce</t>
  </si>
  <si>
    <t>3=3,000 [A]</t>
  </si>
  <si>
    <t>9113A1</t>
  </si>
  <si>
    <t>SVODIDLO OCEL SILNIČ JEDNOSTR, ÚROVEŇ ZADRŽ N1, N2 - DODÁVKA A MONTÁŽ</t>
  </si>
  <si>
    <t>Vč. výškových náběhů</t>
  </si>
  <si>
    <t>286=286,000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</si>
  <si>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</si>
  <si>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24 ks červené kulaté (Z11g) - u napojení ÚK, LC</t>
  </si>
  <si>
    <t>12*2=24,000 [A]</t>
  </si>
  <si>
    <t>Odměřeno programem ACAD 
4271*0,125=533,875 [A] 
145*0,125*0,5=9,063 [B] 
Celkem: A+B=542,938 [C]</t>
  </si>
  <si>
    <t>20</t>
  </si>
  <si>
    <t>Odměřeno programem ACAD 
2*2036*0.5=2 036,000 [A]</t>
  </si>
  <si>
    <t>21</t>
  </si>
  <si>
    <t>10899*2+386=22 184,000 [A]</t>
  </si>
  <si>
    <t>22</t>
  </si>
  <si>
    <t>96541R</t>
  </si>
  <si>
    <t>ODSTRANĚNÍ BETONOVÝCH PATNÍKŮ</t>
  </si>
  <si>
    <t>Odstranění betonových patníků v místě nového svodidla - vč. odvozu a uložení na skládku v režii zhotovitele 
Uvažováno rozmístění patníků po vzdálenosti 3m - délka nového svodidla 286m</t>
  </si>
  <si>
    <t>96=96,000 [A]</t>
  </si>
  <si>
    <t>1. Položka obsahuje:  
 – zahrnuje veškeré činnosti, zařízení a materiál nutných k odstranění konstrukce   
 – naložení vybouraného materiálu na dopravní prostředek  
 – odvoz vybouraného materiálu do skladu nebo na likvidaci  
 – poplatky za likvidaci odpadů, nacení se položkami ze ssd 0  
Udává se počet kusů kompletní konstrukce nebo práce.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</si>
</sst>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15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28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25.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15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26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28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62</v>
      </c>
      <c s="23" t="s">
        <v>63</v>
      </c>
      <c s="18" t="s">
        <v>54</v>
      </c>
      <c s="24" t="s">
        <v>64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65</v>
      </c>
      <c s="23" t="s">
        <v>66</v>
      </c>
      <c s="18" t="s">
        <v>54</v>
      </c>
      <c s="24" t="s">
        <v>67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68</v>
      </c>
      <c s="23" t="s">
        <v>69</v>
      </c>
      <c s="18" t="s">
        <v>54</v>
      </c>
      <c s="24" t="s">
        <v>70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71</v>
      </c>
      <c s="32">
        <f>0+I8+I13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71</v>
      </c>
      <c s="5"/>
      <c s="14" t="s">
        <v>72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25.5">
      <c r="A9" s="18" t="s">
        <v>38</v>
      </c>
      <c s="23" t="s">
        <v>22</v>
      </c>
      <c s="23" t="s">
        <v>73</v>
      </c>
      <c s="18" t="s">
        <v>40</v>
      </c>
      <c s="24" t="s">
        <v>74</v>
      </c>
      <c s="25" t="s">
        <v>42</v>
      </c>
      <c s="26">
        <v>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75</v>
      </c>
    </row>
    <row r="11" spans="1:5" ht="12.75">
      <c r="A11" s="30" t="s">
        <v>45</v>
      </c>
      <c r="E11" s="31" t="s">
        <v>40</v>
      </c>
    </row>
    <row r="12" spans="1:5" ht="12.75">
      <c r="A12" t="s">
        <v>46</v>
      </c>
      <c r="E12" s="29" t="s">
        <v>76</v>
      </c>
    </row>
    <row r="13" spans="1:18" ht="12.75" customHeight="1">
      <c r="A13" s="5" t="s">
        <v>36</v>
      </c>
      <c s="5"/>
      <c s="35" t="s">
        <v>33</v>
      </c>
      <c s="5"/>
      <c s="21" t="s">
        <v>77</v>
      </c>
      <c s="5"/>
      <c s="5"/>
      <c s="5"/>
      <c s="36">
        <f>0+Q13</f>
      </c>
      <c r="O13">
        <f>0+R13</f>
      </c>
      <c r="Q13">
        <f>0+I14+I18+I22+I26+I30+I34+I38+I42+I46+I50+I54+I58+I62+I66+I70+I74+I78+I82</f>
      </c>
      <c>
        <f>0+O14+O18+O22+O26+O30+O34+O38+O42+O46+O50+O54+O58+O62+O66+O70+O74+O78+O82</f>
      </c>
    </row>
    <row r="14" spans="1:16" ht="25.5">
      <c r="A14" s="18" t="s">
        <v>38</v>
      </c>
      <c s="23" t="s">
        <v>16</v>
      </c>
      <c s="23" t="s">
        <v>78</v>
      </c>
      <c s="18" t="s">
        <v>40</v>
      </c>
      <c s="24" t="s">
        <v>79</v>
      </c>
      <c s="25" t="s">
        <v>80</v>
      </c>
      <c s="26">
        <v>88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38.25">
      <c r="A15" s="28" t="s">
        <v>43</v>
      </c>
      <c r="E15" s="29" t="s">
        <v>81</v>
      </c>
    </row>
    <row r="16" spans="1:5" ht="12.75">
      <c r="A16" s="30" t="s">
        <v>45</v>
      </c>
      <c r="E16" s="31" t="s">
        <v>82</v>
      </c>
    </row>
    <row r="17" spans="1:5" ht="63.75">
      <c r="A17" t="s">
        <v>46</v>
      </c>
      <c r="E17" s="29" t="s">
        <v>83</v>
      </c>
    </row>
    <row r="18" spans="1:16" ht="12.75">
      <c r="A18" s="18" t="s">
        <v>38</v>
      </c>
      <c s="23" t="s">
        <v>15</v>
      </c>
      <c s="23" t="s">
        <v>84</v>
      </c>
      <c s="18" t="s">
        <v>40</v>
      </c>
      <c s="24" t="s">
        <v>85</v>
      </c>
      <c s="25" t="s">
        <v>80</v>
      </c>
      <c s="26">
        <v>32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86</v>
      </c>
    </row>
    <row r="20" spans="1:5" ht="12.75">
      <c r="A20" s="30" t="s">
        <v>45</v>
      </c>
      <c r="E20" s="31" t="s">
        <v>87</v>
      </c>
    </row>
    <row r="21" spans="1:5" ht="25.5">
      <c r="A21" t="s">
        <v>46</v>
      </c>
      <c r="E21" s="29" t="s">
        <v>88</v>
      </c>
    </row>
    <row r="22" spans="1:16" ht="12.75">
      <c r="A22" s="18" t="s">
        <v>38</v>
      </c>
      <c s="23" t="s">
        <v>26</v>
      </c>
      <c s="23" t="s">
        <v>89</v>
      </c>
      <c s="18" t="s">
        <v>40</v>
      </c>
      <c s="24" t="s">
        <v>90</v>
      </c>
      <c s="25" t="s">
        <v>91</v>
      </c>
      <c s="26">
        <v>1232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38.25">
      <c r="A23" s="28" t="s">
        <v>43</v>
      </c>
      <c r="E23" s="29" t="s">
        <v>92</v>
      </c>
    </row>
    <row r="24" spans="1:5" ht="12.75">
      <c r="A24" s="30" t="s">
        <v>45</v>
      </c>
      <c r="E24" s="31" t="s">
        <v>93</v>
      </c>
    </row>
    <row r="25" spans="1:5" ht="25.5">
      <c r="A25" t="s">
        <v>46</v>
      </c>
      <c r="E25" s="29" t="s">
        <v>94</v>
      </c>
    </row>
    <row r="26" spans="1:16" ht="25.5">
      <c r="A26" s="18" t="s">
        <v>38</v>
      </c>
      <c s="23" t="s">
        <v>28</v>
      </c>
      <c s="23" t="s">
        <v>95</v>
      </c>
      <c s="18" t="s">
        <v>40</v>
      </c>
      <c s="24" t="s">
        <v>96</v>
      </c>
      <c s="25" t="s">
        <v>80</v>
      </c>
      <c s="26">
        <v>28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38.25">
      <c r="A27" s="28" t="s">
        <v>43</v>
      </c>
      <c r="E27" s="29" t="s">
        <v>97</v>
      </c>
    </row>
    <row r="28" spans="1:5" ht="12.75">
      <c r="A28" s="30" t="s">
        <v>45</v>
      </c>
      <c r="E28" s="31" t="s">
        <v>98</v>
      </c>
    </row>
    <row r="29" spans="1:5" ht="63.75">
      <c r="A29" t="s">
        <v>46</v>
      </c>
      <c r="E29" s="29" t="s">
        <v>83</v>
      </c>
    </row>
    <row r="30" spans="1:16" ht="12.75">
      <c r="A30" s="18" t="s">
        <v>38</v>
      </c>
      <c s="23" t="s">
        <v>30</v>
      </c>
      <c s="23" t="s">
        <v>99</v>
      </c>
      <c s="18" t="s">
        <v>40</v>
      </c>
      <c s="24" t="s">
        <v>100</v>
      </c>
      <c s="25" t="s">
        <v>80</v>
      </c>
      <c s="26">
        <v>10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101</v>
      </c>
    </row>
    <row r="32" spans="1:5" ht="12.75">
      <c r="A32" s="30" t="s">
        <v>45</v>
      </c>
      <c r="E32" s="31" t="s">
        <v>102</v>
      </c>
    </row>
    <row r="33" spans="1:5" ht="25.5">
      <c r="A33" t="s">
        <v>46</v>
      </c>
      <c r="E33" s="29" t="s">
        <v>88</v>
      </c>
    </row>
    <row r="34" spans="1:16" ht="12.75">
      <c r="A34" s="18" t="s">
        <v>38</v>
      </c>
      <c s="23" t="s">
        <v>103</v>
      </c>
      <c s="23" t="s">
        <v>104</v>
      </c>
      <c s="18" t="s">
        <v>40</v>
      </c>
      <c s="24" t="s">
        <v>105</v>
      </c>
      <c s="25" t="s">
        <v>91</v>
      </c>
      <c s="26">
        <v>392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38.25">
      <c r="A35" s="28" t="s">
        <v>43</v>
      </c>
      <c r="E35" s="29" t="s">
        <v>106</v>
      </c>
    </row>
    <row r="36" spans="1:5" ht="12.75">
      <c r="A36" s="30" t="s">
        <v>45</v>
      </c>
      <c r="E36" s="31" t="s">
        <v>107</v>
      </c>
    </row>
    <row r="37" spans="1:5" ht="25.5">
      <c r="A37" t="s">
        <v>46</v>
      </c>
      <c r="E37" s="29" t="s">
        <v>94</v>
      </c>
    </row>
    <row r="38" spans="1:16" ht="12.75">
      <c r="A38" s="18" t="s">
        <v>38</v>
      </c>
      <c s="23" t="s">
        <v>62</v>
      </c>
      <c s="23" t="s">
        <v>108</v>
      </c>
      <c s="18" t="s">
        <v>40</v>
      </c>
      <c s="24" t="s">
        <v>109</v>
      </c>
      <c s="25" t="s">
        <v>80</v>
      </c>
      <c s="26">
        <v>86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38.25">
      <c r="A39" s="28" t="s">
        <v>43</v>
      </c>
      <c r="E39" s="29" t="s">
        <v>110</v>
      </c>
    </row>
    <row r="40" spans="1:5" ht="12.75">
      <c r="A40" s="30" t="s">
        <v>45</v>
      </c>
      <c r="E40" s="31" t="s">
        <v>111</v>
      </c>
    </row>
    <row r="41" spans="1:5" ht="63.75">
      <c r="A41" t="s">
        <v>46</v>
      </c>
      <c r="E41" s="29" t="s">
        <v>112</v>
      </c>
    </row>
    <row r="42" spans="1:16" ht="12.75">
      <c r="A42" s="18" t="s">
        <v>38</v>
      </c>
      <c s="23" t="s">
        <v>33</v>
      </c>
      <c s="23" t="s">
        <v>113</v>
      </c>
      <c s="18" t="s">
        <v>40</v>
      </c>
      <c s="24" t="s">
        <v>114</v>
      </c>
      <c s="25" t="s">
        <v>80</v>
      </c>
      <c s="26">
        <v>32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115</v>
      </c>
    </row>
    <row r="44" spans="1:5" ht="12.75">
      <c r="A44" s="30" t="s">
        <v>45</v>
      </c>
      <c r="E44" s="31" t="s">
        <v>87</v>
      </c>
    </row>
    <row r="45" spans="1:5" ht="25.5">
      <c r="A45" t="s">
        <v>46</v>
      </c>
      <c r="E45" s="29" t="s">
        <v>88</v>
      </c>
    </row>
    <row r="46" spans="1:16" ht="12.75">
      <c r="A46" s="18" t="s">
        <v>38</v>
      </c>
      <c s="23" t="s">
        <v>35</v>
      </c>
      <c s="23" t="s">
        <v>116</v>
      </c>
      <c s="18" t="s">
        <v>40</v>
      </c>
      <c s="24" t="s">
        <v>117</v>
      </c>
      <c s="25" t="s">
        <v>91</v>
      </c>
      <c s="26">
        <v>1204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38.25">
      <c r="A47" s="28" t="s">
        <v>43</v>
      </c>
      <c r="E47" s="29" t="s">
        <v>118</v>
      </c>
    </row>
    <row r="48" spans="1:5" ht="12.75">
      <c r="A48" s="30" t="s">
        <v>45</v>
      </c>
      <c r="E48" s="31" t="s">
        <v>119</v>
      </c>
    </row>
    <row r="49" spans="1:5" ht="25.5">
      <c r="A49" t="s">
        <v>46</v>
      </c>
      <c r="E49" s="29" t="s">
        <v>120</v>
      </c>
    </row>
    <row r="50" spans="1:16" ht="12.75">
      <c r="A50" s="18" t="s">
        <v>38</v>
      </c>
      <c s="23" t="s">
        <v>121</v>
      </c>
      <c s="23" t="s">
        <v>122</v>
      </c>
      <c s="18" t="s">
        <v>40</v>
      </c>
      <c s="24" t="s">
        <v>123</v>
      </c>
      <c s="25" t="s">
        <v>80</v>
      </c>
      <c s="26">
        <v>11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38.25">
      <c r="A51" s="28" t="s">
        <v>43</v>
      </c>
      <c r="E51" s="29" t="s">
        <v>124</v>
      </c>
    </row>
    <row r="52" spans="1:5" ht="12.75">
      <c r="A52" s="30" t="s">
        <v>45</v>
      </c>
      <c r="E52" s="31" t="s">
        <v>125</v>
      </c>
    </row>
    <row r="53" spans="1:5" ht="76.5">
      <c r="A53" t="s">
        <v>46</v>
      </c>
      <c r="E53" s="29" t="s">
        <v>126</v>
      </c>
    </row>
    <row r="54" spans="1:16" ht="12.75">
      <c r="A54" s="18" t="s">
        <v>38</v>
      </c>
      <c s="23" t="s">
        <v>127</v>
      </c>
      <c s="23" t="s">
        <v>128</v>
      </c>
      <c s="18" t="s">
        <v>40</v>
      </c>
      <c s="24" t="s">
        <v>129</v>
      </c>
      <c s="25" t="s">
        <v>80</v>
      </c>
      <c s="26">
        <v>7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130</v>
      </c>
    </row>
    <row r="56" spans="1:5" ht="12.75">
      <c r="A56" s="30" t="s">
        <v>45</v>
      </c>
      <c r="E56" s="31" t="s">
        <v>131</v>
      </c>
    </row>
    <row r="57" spans="1:5" ht="25.5">
      <c r="A57" t="s">
        <v>46</v>
      </c>
      <c r="E57" s="29" t="s">
        <v>132</v>
      </c>
    </row>
    <row r="58" spans="1:16" ht="12.75">
      <c r="A58" s="18" t="s">
        <v>38</v>
      </c>
      <c s="23" t="s">
        <v>133</v>
      </c>
      <c s="23" t="s">
        <v>134</v>
      </c>
      <c s="18" t="s">
        <v>40</v>
      </c>
      <c s="24" t="s">
        <v>135</v>
      </c>
      <c s="25" t="s">
        <v>91</v>
      </c>
      <c s="26">
        <v>154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38.25">
      <c r="A59" s="28" t="s">
        <v>43</v>
      </c>
      <c r="E59" s="29" t="s">
        <v>136</v>
      </c>
    </row>
    <row r="60" spans="1:5" ht="12.75">
      <c r="A60" s="30" t="s">
        <v>45</v>
      </c>
      <c r="E60" s="31" t="s">
        <v>137</v>
      </c>
    </row>
    <row r="61" spans="1:5" ht="25.5">
      <c r="A61" t="s">
        <v>46</v>
      </c>
      <c r="E61" s="29" t="s">
        <v>138</v>
      </c>
    </row>
    <row r="62" spans="1:16" ht="12.75">
      <c r="A62" s="18" t="s">
        <v>38</v>
      </c>
      <c s="23" t="s">
        <v>65</v>
      </c>
      <c s="23" t="s">
        <v>139</v>
      </c>
      <c s="18" t="s">
        <v>40</v>
      </c>
      <c s="24" t="s">
        <v>140</v>
      </c>
      <c s="25" t="s">
        <v>80</v>
      </c>
      <c s="26">
        <v>11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38.25">
      <c r="A63" s="28" t="s">
        <v>43</v>
      </c>
      <c r="E63" s="29" t="s">
        <v>124</v>
      </c>
    </row>
    <row r="64" spans="1:5" ht="12.75">
      <c r="A64" s="30" t="s">
        <v>45</v>
      </c>
      <c r="E64" s="31" t="s">
        <v>125</v>
      </c>
    </row>
    <row r="65" spans="1:5" ht="63.75">
      <c r="A65" t="s">
        <v>46</v>
      </c>
      <c r="E65" s="29" t="s">
        <v>141</v>
      </c>
    </row>
    <row r="66" spans="1:16" ht="12.75">
      <c r="A66" s="18" t="s">
        <v>38</v>
      </c>
      <c s="23" t="s">
        <v>68</v>
      </c>
      <c s="23" t="s">
        <v>142</v>
      </c>
      <c s="18" t="s">
        <v>40</v>
      </c>
      <c s="24" t="s">
        <v>143</v>
      </c>
      <c s="25" t="s">
        <v>80</v>
      </c>
      <c s="26">
        <v>7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144</v>
      </c>
    </row>
    <row r="68" spans="1:5" ht="12.75">
      <c r="A68" s="30" t="s">
        <v>45</v>
      </c>
      <c r="E68" s="31" t="s">
        <v>131</v>
      </c>
    </row>
    <row r="69" spans="1:5" ht="25.5">
      <c r="A69" t="s">
        <v>46</v>
      </c>
      <c r="E69" s="29" t="s">
        <v>132</v>
      </c>
    </row>
    <row r="70" spans="1:16" ht="12.75">
      <c r="A70" s="18" t="s">
        <v>38</v>
      </c>
      <c s="23" t="s">
        <v>145</v>
      </c>
      <c s="23" t="s">
        <v>146</v>
      </c>
      <c s="18" t="s">
        <v>40</v>
      </c>
      <c s="24" t="s">
        <v>147</v>
      </c>
      <c s="25" t="s">
        <v>91</v>
      </c>
      <c s="26">
        <v>154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38.25">
      <c r="A71" s="28" t="s">
        <v>43</v>
      </c>
      <c r="E71" s="29" t="s">
        <v>136</v>
      </c>
    </row>
    <row r="72" spans="1:5" ht="12.75">
      <c r="A72" s="30" t="s">
        <v>45</v>
      </c>
      <c r="E72" s="31" t="s">
        <v>137</v>
      </c>
    </row>
    <row r="73" spans="1:5" ht="25.5">
      <c r="A73" t="s">
        <v>46</v>
      </c>
      <c r="E73" s="29" t="s">
        <v>138</v>
      </c>
    </row>
    <row r="74" spans="1:16" ht="25.5">
      <c r="A74" s="18" t="s">
        <v>38</v>
      </c>
      <c s="23" t="s">
        <v>148</v>
      </c>
      <c s="23" t="s">
        <v>149</v>
      </c>
      <c s="18" t="s">
        <v>40</v>
      </c>
      <c s="24" t="s">
        <v>150</v>
      </c>
      <c s="25" t="s">
        <v>80</v>
      </c>
      <c s="26">
        <v>172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38.25">
      <c r="A75" s="28" t="s">
        <v>43</v>
      </c>
      <c r="E75" s="29" t="s">
        <v>151</v>
      </c>
    </row>
    <row r="76" spans="1:5" ht="12.75">
      <c r="A76" s="30" t="s">
        <v>45</v>
      </c>
      <c r="E76" s="31" t="s">
        <v>152</v>
      </c>
    </row>
    <row r="77" spans="1:5" ht="63.75">
      <c r="A77" t="s">
        <v>46</v>
      </c>
      <c r="E77" s="29" t="s">
        <v>141</v>
      </c>
    </row>
    <row r="78" spans="1:16" ht="12.75">
      <c r="A78" s="18" t="s">
        <v>38</v>
      </c>
      <c s="23" t="s">
        <v>153</v>
      </c>
      <c s="23" t="s">
        <v>154</v>
      </c>
      <c s="18" t="s">
        <v>40</v>
      </c>
      <c s="24" t="s">
        <v>155</v>
      </c>
      <c s="25" t="s">
        <v>80</v>
      </c>
      <c s="26">
        <v>64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156</v>
      </c>
    </row>
    <row r="80" spans="1:5" ht="12.75">
      <c r="A80" s="30" t="s">
        <v>45</v>
      </c>
      <c r="E80" s="31" t="s">
        <v>157</v>
      </c>
    </row>
    <row r="81" spans="1:5" ht="25.5">
      <c r="A81" t="s">
        <v>46</v>
      </c>
      <c r="E81" s="29" t="s">
        <v>132</v>
      </c>
    </row>
    <row r="82" spans="1:16" ht="12.75">
      <c r="A82" s="18" t="s">
        <v>38</v>
      </c>
      <c s="23" t="s">
        <v>158</v>
      </c>
      <c s="23" t="s">
        <v>159</v>
      </c>
      <c s="18" t="s">
        <v>40</v>
      </c>
      <c s="24" t="s">
        <v>160</v>
      </c>
      <c s="25" t="s">
        <v>91</v>
      </c>
      <c s="26">
        <v>2408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38.25">
      <c r="A83" s="28" t="s">
        <v>43</v>
      </c>
      <c r="E83" s="29" t="s">
        <v>161</v>
      </c>
    </row>
    <row r="84" spans="1:5" ht="12.75">
      <c r="A84" s="30" t="s">
        <v>45</v>
      </c>
      <c r="E84" s="31" t="s">
        <v>162</v>
      </c>
    </row>
    <row r="85" spans="1:5" ht="25.5">
      <c r="A85" t="s">
        <v>46</v>
      </c>
      <c r="E85" s="29" t="s">
        <v>138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0+O8+O17+O30+O59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163</v>
      </c>
      <c s="32">
        <f>0+I8+I17+I30+I59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163</v>
      </c>
      <c s="5"/>
      <c s="14" t="s">
        <v>164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165</v>
      </c>
      <c s="18" t="s">
        <v>40</v>
      </c>
      <c s="24" t="s">
        <v>166</v>
      </c>
      <c s="25" t="s">
        <v>167</v>
      </c>
      <c s="26">
        <v>58.5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168</v>
      </c>
    </row>
    <row r="11" spans="1:5" ht="12.75">
      <c r="A11" s="30" t="s">
        <v>45</v>
      </c>
      <c r="E11" s="31" t="s">
        <v>169</v>
      </c>
    </row>
    <row r="12" spans="1:5" ht="25.5">
      <c r="A12" t="s">
        <v>46</v>
      </c>
      <c r="E12" s="29" t="s">
        <v>170</v>
      </c>
    </row>
    <row r="13" spans="1:16" ht="12.75">
      <c r="A13" s="18" t="s">
        <v>38</v>
      </c>
      <c s="23" t="s">
        <v>16</v>
      </c>
      <c s="23" t="s">
        <v>171</v>
      </c>
      <c s="18" t="s">
        <v>40</v>
      </c>
      <c s="24" t="s">
        <v>172</v>
      </c>
      <c s="25" t="s">
        <v>167</v>
      </c>
      <c s="26">
        <v>22.12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76.5">
      <c r="A14" s="28" t="s">
        <v>43</v>
      </c>
      <c r="E14" s="29" t="s">
        <v>173</v>
      </c>
    </row>
    <row r="15" spans="1:5" ht="140.25">
      <c r="A15" s="30" t="s">
        <v>45</v>
      </c>
      <c r="E15" s="31" t="s">
        <v>174</v>
      </c>
    </row>
    <row r="16" spans="1:5" ht="25.5">
      <c r="A16" t="s">
        <v>46</v>
      </c>
      <c r="E16" s="29" t="s">
        <v>170</v>
      </c>
    </row>
    <row r="17" spans="1:18" ht="12.75" customHeight="1">
      <c r="A17" s="5" t="s">
        <v>36</v>
      </c>
      <c s="5"/>
      <c s="35" t="s">
        <v>22</v>
      </c>
      <c s="5"/>
      <c s="21" t="s">
        <v>175</v>
      </c>
      <c s="5"/>
      <c s="5"/>
      <c s="5"/>
      <c s="36">
        <f>0+Q17</f>
      </c>
      <c r="O17">
        <f>0+R17</f>
      </c>
      <c r="Q17">
        <f>0+I18+I22+I26</f>
      </c>
      <c>
        <f>0+O18+O22+O26</f>
      </c>
    </row>
    <row r="18" spans="1:16" ht="12.75">
      <c r="A18" s="18" t="s">
        <v>38</v>
      </c>
      <c s="23" t="s">
        <v>15</v>
      </c>
      <c s="23" t="s">
        <v>176</v>
      </c>
      <c s="18" t="s">
        <v>40</v>
      </c>
      <c s="24" t="s">
        <v>177</v>
      </c>
      <c s="25" t="s">
        <v>178</v>
      </c>
      <c s="26">
        <v>9.413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51">
      <c r="A19" s="28" t="s">
        <v>43</v>
      </c>
      <c r="E19" s="29" t="s">
        <v>179</v>
      </c>
    </row>
    <row r="20" spans="1:5" ht="127.5">
      <c r="A20" s="30" t="s">
        <v>45</v>
      </c>
      <c r="E20" s="31" t="s">
        <v>180</v>
      </c>
    </row>
    <row r="21" spans="1:5" ht="63.75">
      <c r="A21" t="s">
        <v>46</v>
      </c>
      <c r="E21" s="29" t="s">
        <v>181</v>
      </c>
    </row>
    <row r="22" spans="1:16" ht="12.75">
      <c r="A22" s="18" t="s">
        <v>38</v>
      </c>
      <c s="23" t="s">
        <v>26</v>
      </c>
      <c s="23" t="s">
        <v>182</v>
      </c>
      <c s="18" t="s">
        <v>40</v>
      </c>
      <c s="24" t="s">
        <v>183</v>
      </c>
      <c s="25" t="s">
        <v>184</v>
      </c>
      <c s="26">
        <v>47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185</v>
      </c>
    </row>
    <row r="24" spans="1:5" ht="12.75">
      <c r="A24" s="30" t="s">
        <v>45</v>
      </c>
      <c r="E24" s="31" t="s">
        <v>186</v>
      </c>
    </row>
    <row r="25" spans="1:5" ht="12.75">
      <c r="A25" t="s">
        <v>46</v>
      </c>
      <c r="E25" s="29" t="s">
        <v>187</v>
      </c>
    </row>
    <row r="26" spans="1:16" ht="12.75">
      <c r="A26" s="18" t="s">
        <v>38</v>
      </c>
      <c s="23" t="s">
        <v>28</v>
      </c>
      <c s="23" t="s">
        <v>188</v>
      </c>
      <c s="18" t="s">
        <v>40</v>
      </c>
      <c s="24" t="s">
        <v>189</v>
      </c>
      <c s="25" t="s">
        <v>190</v>
      </c>
      <c s="26">
        <v>650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191</v>
      </c>
    </row>
    <row r="28" spans="1:5" ht="25.5">
      <c r="A28" s="30" t="s">
        <v>45</v>
      </c>
      <c r="E28" s="31" t="s">
        <v>192</v>
      </c>
    </row>
    <row r="29" spans="1:5" ht="63.75">
      <c r="A29" t="s">
        <v>46</v>
      </c>
      <c r="E29" s="29" t="s">
        <v>193</v>
      </c>
    </row>
    <row r="30" spans="1:18" ht="12.75" customHeight="1">
      <c r="A30" s="5" t="s">
        <v>36</v>
      </c>
      <c s="5"/>
      <c s="35" t="s">
        <v>28</v>
      </c>
      <c s="5"/>
      <c s="21" t="s">
        <v>194</v>
      </c>
      <c s="5"/>
      <c s="5"/>
      <c s="5"/>
      <c s="36">
        <f>0+Q30</f>
      </c>
      <c r="O30">
        <f>0+R30</f>
      </c>
      <c r="Q30">
        <f>0+I31+I35+I39+I43+I47+I51+I55</f>
      </c>
      <c>
        <f>0+O31+O35+O39+O43+O47+O51+O55</f>
      </c>
    </row>
    <row r="31" spans="1:16" ht="12.75">
      <c r="A31" s="18" t="s">
        <v>38</v>
      </c>
      <c s="23" t="s">
        <v>30</v>
      </c>
      <c s="23" t="s">
        <v>195</v>
      </c>
      <c s="18" t="s">
        <v>40</v>
      </c>
      <c s="24" t="s">
        <v>196</v>
      </c>
      <c s="25" t="s">
        <v>178</v>
      </c>
      <c s="26">
        <v>1.1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25.5">
      <c r="A32" s="28" t="s">
        <v>43</v>
      </c>
      <c r="E32" s="29" t="s">
        <v>197</v>
      </c>
    </row>
    <row r="33" spans="1:5" ht="25.5">
      <c r="A33" s="30" t="s">
        <v>45</v>
      </c>
      <c r="E33" s="31" t="s">
        <v>198</v>
      </c>
    </row>
    <row r="34" spans="1:5" ht="102">
      <c r="A34" t="s">
        <v>46</v>
      </c>
      <c r="E34" s="29" t="s">
        <v>199</v>
      </c>
    </row>
    <row r="35" spans="1:16" ht="12.75">
      <c r="A35" s="18" t="s">
        <v>38</v>
      </c>
      <c s="23" t="s">
        <v>103</v>
      </c>
      <c s="23" t="s">
        <v>200</v>
      </c>
      <c s="18" t="s">
        <v>40</v>
      </c>
      <c s="24" t="s">
        <v>201</v>
      </c>
      <c s="25" t="s">
        <v>190</v>
      </c>
      <c s="26">
        <v>650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38.25">
      <c r="A36" s="28" t="s">
        <v>43</v>
      </c>
      <c r="E36" s="29" t="s">
        <v>202</v>
      </c>
    </row>
    <row r="37" spans="1:5" ht="25.5">
      <c r="A37" s="30" t="s">
        <v>45</v>
      </c>
      <c r="E37" s="31" t="s">
        <v>192</v>
      </c>
    </row>
    <row r="38" spans="1:5" ht="38.25">
      <c r="A38" t="s">
        <v>46</v>
      </c>
      <c r="E38" s="29" t="s">
        <v>203</v>
      </c>
    </row>
    <row r="39" spans="1:16" ht="12.75">
      <c r="A39" s="18" t="s">
        <v>38</v>
      </c>
      <c s="23" t="s">
        <v>62</v>
      </c>
      <c s="23" t="s">
        <v>204</v>
      </c>
      <c s="18" t="s">
        <v>40</v>
      </c>
      <c s="24" t="s">
        <v>205</v>
      </c>
      <c s="25" t="s">
        <v>190</v>
      </c>
      <c s="26">
        <v>7277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206</v>
      </c>
    </row>
    <row r="41" spans="1:5" ht="51">
      <c r="A41" s="30" t="s">
        <v>45</v>
      </c>
      <c r="E41" s="31" t="s">
        <v>207</v>
      </c>
    </row>
    <row r="42" spans="1:5" ht="51">
      <c r="A42" t="s">
        <v>46</v>
      </c>
      <c r="E42" s="29" t="s">
        <v>208</v>
      </c>
    </row>
    <row r="43" spans="1:16" ht="12.75">
      <c r="A43" s="18" t="s">
        <v>38</v>
      </c>
      <c s="23" t="s">
        <v>33</v>
      </c>
      <c s="23" t="s">
        <v>209</v>
      </c>
      <c s="18" t="s">
        <v>40</v>
      </c>
      <c s="24" t="s">
        <v>210</v>
      </c>
      <c s="25" t="s">
        <v>190</v>
      </c>
      <c s="26">
        <v>3702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38.25">
      <c r="A44" s="28" t="s">
        <v>43</v>
      </c>
      <c r="E44" s="29" t="s">
        <v>211</v>
      </c>
    </row>
    <row r="45" spans="1:5" ht="12.75">
      <c r="A45" s="30" t="s">
        <v>45</v>
      </c>
      <c r="E45" s="31" t="s">
        <v>212</v>
      </c>
    </row>
    <row r="46" spans="1:5" ht="140.25">
      <c r="A46" t="s">
        <v>46</v>
      </c>
      <c r="E46" s="29" t="s">
        <v>213</v>
      </c>
    </row>
    <row r="47" spans="1:16" ht="12.75">
      <c r="A47" s="18" t="s">
        <v>38</v>
      </c>
      <c s="23" t="s">
        <v>35</v>
      </c>
      <c s="23" t="s">
        <v>214</v>
      </c>
      <c s="18" t="s">
        <v>40</v>
      </c>
      <c s="24" t="s">
        <v>215</v>
      </c>
      <c s="25" t="s">
        <v>178</v>
      </c>
      <c s="26">
        <v>125.125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216</v>
      </c>
    </row>
    <row r="49" spans="1:5" ht="25.5">
      <c r="A49" s="30" t="s">
        <v>45</v>
      </c>
      <c r="E49" s="31" t="s">
        <v>217</v>
      </c>
    </row>
    <row r="50" spans="1:5" ht="140.25">
      <c r="A50" t="s">
        <v>46</v>
      </c>
      <c r="E50" s="29" t="s">
        <v>213</v>
      </c>
    </row>
    <row r="51" spans="1:16" ht="12.75">
      <c r="A51" s="18" t="s">
        <v>38</v>
      </c>
      <c s="23" t="s">
        <v>121</v>
      </c>
      <c s="23" t="s">
        <v>218</v>
      </c>
      <c s="18" t="s">
        <v>40</v>
      </c>
      <c s="24" t="s">
        <v>219</v>
      </c>
      <c s="25" t="s">
        <v>178</v>
      </c>
      <c s="26">
        <v>10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220</v>
      </c>
    </row>
    <row r="53" spans="1:5" ht="12.75">
      <c r="A53" s="30" t="s">
        <v>45</v>
      </c>
      <c r="E53" s="31" t="s">
        <v>102</v>
      </c>
    </row>
    <row r="54" spans="1:5" ht="76.5">
      <c r="A54" t="s">
        <v>46</v>
      </c>
      <c r="E54" s="29" t="s">
        <v>221</v>
      </c>
    </row>
    <row r="55" spans="1:16" ht="12.75">
      <c r="A55" s="18" t="s">
        <v>38</v>
      </c>
      <c s="23" t="s">
        <v>127</v>
      </c>
      <c s="23" t="s">
        <v>222</v>
      </c>
      <c s="18" t="s">
        <v>40</v>
      </c>
      <c s="24" t="s">
        <v>223</v>
      </c>
      <c s="25" t="s">
        <v>184</v>
      </c>
      <c s="26">
        <v>47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224</v>
      </c>
    </row>
    <row r="57" spans="1:5" ht="12.75">
      <c r="A57" s="30" t="s">
        <v>45</v>
      </c>
      <c r="E57" s="31" t="s">
        <v>186</v>
      </c>
    </row>
    <row r="58" spans="1:5" ht="38.25">
      <c r="A58" t="s">
        <v>46</v>
      </c>
      <c r="E58" s="29" t="s">
        <v>225</v>
      </c>
    </row>
    <row r="59" spans="1:18" ht="12.75" customHeight="1">
      <c r="A59" s="5" t="s">
        <v>36</v>
      </c>
      <c s="5"/>
      <c s="35" t="s">
        <v>33</v>
      </c>
      <c s="5"/>
      <c s="21" t="s">
        <v>77</v>
      </c>
      <c s="5"/>
      <c s="5"/>
      <c s="5"/>
      <c s="36">
        <f>0+Q59</f>
      </c>
      <c r="O59">
        <f>0+R59</f>
      </c>
      <c r="Q59">
        <f>0+I60+I64+I68+I72</f>
      </c>
      <c>
        <f>0+O60+O64+O68+O72</f>
      </c>
    </row>
    <row r="60" spans="1:16" ht="12.75">
      <c r="A60" s="18" t="s">
        <v>38</v>
      </c>
      <c s="23" t="s">
        <v>133</v>
      </c>
      <c s="23" t="s">
        <v>226</v>
      </c>
      <c s="18" t="s">
        <v>40</v>
      </c>
      <c s="24" t="s">
        <v>227</v>
      </c>
      <c s="25" t="s">
        <v>80</v>
      </c>
      <c s="26">
        <v>4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228</v>
      </c>
    </row>
    <row r="62" spans="1:5" ht="12.75">
      <c r="A62" s="30" t="s">
        <v>45</v>
      </c>
      <c r="E62" s="31" t="s">
        <v>229</v>
      </c>
    </row>
    <row r="63" spans="1:5" ht="51">
      <c r="A63" t="s">
        <v>46</v>
      </c>
      <c r="E63" s="29" t="s">
        <v>230</v>
      </c>
    </row>
    <row r="64" spans="1:16" ht="25.5">
      <c r="A64" s="18" t="s">
        <v>38</v>
      </c>
      <c s="23" t="s">
        <v>65</v>
      </c>
      <c s="23" t="s">
        <v>231</v>
      </c>
      <c s="18" t="s">
        <v>40</v>
      </c>
      <c s="24" t="s">
        <v>232</v>
      </c>
      <c s="25" t="s">
        <v>190</v>
      </c>
      <c s="26">
        <v>163.625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12.75">
      <c r="A65" s="28" t="s">
        <v>43</v>
      </c>
      <c r="E65" s="29" t="s">
        <v>233</v>
      </c>
    </row>
    <row r="66" spans="1:5" ht="51">
      <c r="A66" s="30" t="s">
        <v>45</v>
      </c>
      <c r="E66" s="31" t="s">
        <v>234</v>
      </c>
    </row>
    <row r="67" spans="1:5" ht="38.25">
      <c r="A67" t="s">
        <v>46</v>
      </c>
      <c r="E67" s="29" t="s">
        <v>235</v>
      </c>
    </row>
    <row r="68" spans="1:16" ht="12.75">
      <c r="A68" s="18" t="s">
        <v>38</v>
      </c>
      <c s="23" t="s">
        <v>68</v>
      </c>
      <c s="23" t="s">
        <v>236</v>
      </c>
      <c s="18" t="s">
        <v>40</v>
      </c>
      <c s="24" t="s">
        <v>237</v>
      </c>
      <c s="25" t="s">
        <v>190</v>
      </c>
      <c s="26">
        <v>650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25.5">
      <c r="A69" s="28" t="s">
        <v>43</v>
      </c>
      <c r="E69" s="29" t="s">
        <v>238</v>
      </c>
    </row>
    <row r="70" spans="1:5" ht="25.5">
      <c r="A70" s="30" t="s">
        <v>45</v>
      </c>
      <c r="E70" s="31" t="s">
        <v>239</v>
      </c>
    </row>
    <row r="71" spans="1:5" ht="25.5">
      <c r="A71" t="s">
        <v>46</v>
      </c>
      <c r="E71" s="29" t="s">
        <v>240</v>
      </c>
    </row>
    <row r="72" spans="1:16" ht="12.75">
      <c r="A72" s="18" t="s">
        <v>38</v>
      </c>
      <c s="23" t="s">
        <v>145</v>
      </c>
      <c s="23" t="s">
        <v>241</v>
      </c>
      <c s="18" t="s">
        <v>40</v>
      </c>
      <c s="24" t="s">
        <v>242</v>
      </c>
      <c s="25" t="s">
        <v>190</v>
      </c>
      <c s="26">
        <v>7277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38.25">
      <c r="A73" s="28" t="s">
        <v>43</v>
      </c>
      <c r="E73" s="29" t="s">
        <v>243</v>
      </c>
    </row>
    <row r="74" spans="1:5" ht="12.75">
      <c r="A74" s="30" t="s">
        <v>45</v>
      </c>
      <c r="E74" s="31" t="s">
        <v>244</v>
      </c>
    </row>
    <row r="75" spans="1:5" ht="25.5">
      <c r="A75" t="s">
        <v>46</v>
      </c>
      <c r="E75" s="29" t="s">
        <v>240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0+O8+O17+O30+O59+O64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245</v>
      </c>
      <c s="32">
        <f>0+I8+I17+I30+I59+I64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245</v>
      </c>
      <c s="5"/>
      <c s="14" t="s">
        <v>246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165</v>
      </c>
      <c s="18" t="s">
        <v>40</v>
      </c>
      <c s="24" t="s">
        <v>166</v>
      </c>
      <c s="25" t="s">
        <v>167</v>
      </c>
      <c s="26">
        <v>155.16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168</v>
      </c>
    </row>
    <row r="11" spans="1:5" ht="12.75">
      <c r="A11" s="30" t="s">
        <v>45</v>
      </c>
      <c r="E11" s="31" t="s">
        <v>247</v>
      </c>
    </row>
    <row r="12" spans="1:5" ht="25.5">
      <c r="A12" t="s">
        <v>46</v>
      </c>
      <c r="E12" s="29" t="s">
        <v>170</v>
      </c>
    </row>
    <row r="13" spans="1:16" ht="12.75">
      <c r="A13" s="18" t="s">
        <v>38</v>
      </c>
      <c s="23" t="s">
        <v>16</v>
      </c>
      <c s="23" t="s">
        <v>171</v>
      </c>
      <c s="18" t="s">
        <v>40</v>
      </c>
      <c s="24" t="s">
        <v>172</v>
      </c>
      <c s="25" t="s">
        <v>167</v>
      </c>
      <c s="26">
        <v>134.714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76.5">
      <c r="A14" s="28" t="s">
        <v>43</v>
      </c>
      <c r="E14" s="29" t="s">
        <v>173</v>
      </c>
    </row>
    <row r="15" spans="1:5" ht="140.25">
      <c r="A15" s="30" t="s">
        <v>45</v>
      </c>
      <c r="E15" s="31" t="s">
        <v>248</v>
      </c>
    </row>
    <row r="16" spans="1:5" ht="25.5">
      <c r="A16" t="s">
        <v>46</v>
      </c>
      <c r="E16" s="29" t="s">
        <v>170</v>
      </c>
    </row>
    <row r="17" spans="1:18" ht="12.75" customHeight="1">
      <c r="A17" s="5" t="s">
        <v>36</v>
      </c>
      <c s="5"/>
      <c s="35" t="s">
        <v>22</v>
      </c>
      <c s="5"/>
      <c s="21" t="s">
        <v>175</v>
      </c>
      <c s="5"/>
      <c s="5"/>
      <c s="5"/>
      <c s="36">
        <f>0+Q17</f>
      </c>
      <c r="O17">
        <f>0+R17</f>
      </c>
      <c r="Q17">
        <f>0+I18+I22+I26</f>
      </c>
      <c>
        <f>0+O18+O22+O26</f>
      </c>
    </row>
    <row r="18" spans="1:16" ht="12.75">
      <c r="A18" s="18" t="s">
        <v>38</v>
      </c>
      <c s="23" t="s">
        <v>15</v>
      </c>
      <c s="23" t="s">
        <v>176</v>
      </c>
      <c s="18" t="s">
        <v>40</v>
      </c>
      <c s="24" t="s">
        <v>177</v>
      </c>
      <c s="25" t="s">
        <v>178</v>
      </c>
      <c s="26">
        <v>57.325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51">
      <c r="A19" s="28" t="s">
        <v>43</v>
      </c>
      <c r="E19" s="29" t="s">
        <v>179</v>
      </c>
    </row>
    <row r="20" spans="1:5" ht="127.5">
      <c r="A20" s="30" t="s">
        <v>45</v>
      </c>
      <c r="E20" s="31" t="s">
        <v>249</v>
      </c>
    </row>
    <row r="21" spans="1:5" ht="63.75">
      <c r="A21" t="s">
        <v>46</v>
      </c>
      <c r="E21" s="29" t="s">
        <v>181</v>
      </c>
    </row>
    <row r="22" spans="1:16" ht="12.75">
      <c r="A22" s="18" t="s">
        <v>38</v>
      </c>
      <c s="23" t="s">
        <v>26</v>
      </c>
      <c s="23" t="s">
        <v>182</v>
      </c>
      <c s="18" t="s">
        <v>40</v>
      </c>
      <c s="24" t="s">
        <v>183</v>
      </c>
      <c s="25" t="s">
        <v>184</v>
      </c>
      <c s="26">
        <v>12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185</v>
      </c>
    </row>
    <row r="24" spans="1:5" ht="12.75">
      <c r="A24" s="30" t="s">
        <v>45</v>
      </c>
      <c r="E24" s="31" t="s">
        <v>250</v>
      </c>
    </row>
    <row r="25" spans="1:5" ht="12.75">
      <c r="A25" t="s">
        <v>46</v>
      </c>
      <c r="E25" s="29" t="s">
        <v>251</v>
      </c>
    </row>
    <row r="26" spans="1:16" ht="12.75">
      <c r="A26" s="18" t="s">
        <v>38</v>
      </c>
      <c s="23" t="s">
        <v>28</v>
      </c>
      <c s="23" t="s">
        <v>188</v>
      </c>
      <c s="18" t="s">
        <v>40</v>
      </c>
      <c s="24" t="s">
        <v>189</v>
      </c>
      <c s="25" t="s">
        <v>190</v>
      </c>
      <c s="26">
        <v>1724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252</v>
      </c>
    </row>
    <row r="28" spans="1:5" ht="25.5">
      <c r="A28" s="30" t="s">
        <v>45</v>
      </c>
      <c r="E28" s="31" t="s">
        <v>253</v>
      </c>
    </row>
    <row r="29" spans="1:5" ht="63.75">
      <c r="A29" t="s">
        <v>46</v>
      </c>
      <c r="E29" s="29" t="s">
        <v>193</v>
      </c>
    </row>
    <row r="30" spans="1:18" ht="12.75" customHeight="1">
      <c r="A30" s="5" t="s">
        <v>36</v>
      </c>
      <c s="5"/>
      <c s="35" t="s">
        <v>28</v>
      </c>
      <c s="5"/>
      <c s="21" t="s">
        <v>194</v>
      </c>
      <c s="5"/>
      <c s="5"/>
      <c s="5"/>
      <c s="36">
        <f>0+Q30</f>
      </c>
      <c r="O30">
        <f>0+R30</f>
      </c>
      <c r="Q30">
        <f>0+I31+I35+I39+I43+I47+I51+I55</f>
      </c>
      <c>
        <f>0+O31+O35+O39+O43+O47+O51+O55</f>
      </c>
    </row>
    <row r="31" spans="1:16" ht="12.75">
      <c r="A31" s="18" t="s">
        <v>38</v>
      </c>
      <c s="23" t="s">
        <v>30</v>
      </c>
      <c s="23" t="s">
        <v>195</v>
      </c>
      <c s="18" t="s">
        <v>40</v>
      </c>
      <c s="24" t="s">
        <v>196</v>
      </c>
      <c s="25" t="s">
        <v>178</v>
      </c>
      <c s="26">
        <v>9.6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25.5">
      <c r="A32" s="28" t="s">
        <v>43</v>
      </c>
      <c r="E32" s="29" t="s">
        <v>197</v>
      </c>
    </row>
    <row r="33" spans="1:5" ht="25.5">
      <c r="A33" s="30" t="s">
        <v>45</v>
      </c>
      <c r="E33" s="31" t="s">
        <v>254</v>
      </c>
    </row>
    <row r="34" spans="1:5" ht="102">
      <c r="A34" t="s">
        <v>46</v>
      </c>
      <c r="E34" s="29" t="s">
        <v>199</v>
      </c>
    </row>
    <row r="35" spans="1:16" ht="12.75">
      <c r="A35" s="18" t="s">
        <v>38</v>
      </c>
      <c s="23" t="s">
        <v>103</v>
      </c>
      <c s="23" t="s">
        <v>200</v>
      </c>
      <c s="18" t="s">
        <v>40</v>
      </c>
      <c s="24" t="s">
        <v>201</v>
      </c>
      <c s="25" t="s">
        <v>190</v>
      </c>
      <c s="26">
        <v>1724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38.25">
      <c r="A36" s="28" t="s">
        <v>43</v>
      </c>
      <c r="E36" s="29" t="s">
        <v>202</v>
      </c>
    </row>
    <row r="37" spans="1:5" ht="25.5">
      <c r="A37" s="30" t="s">
        <v>45</v>
      </c>
      <c r="E37" s="31" t="s">
        <v>253</v>
      </c>
    </row>
    <row r="38" spans="1:5" ht="38.25">
      <c r="A38" t="s">
        <v>46</v>
      </c>
      <c r="E38" s="29" t="s">
        <v>203</v>
      </c>
    </row>
    <row r="39" spans="1:16" ht="12.75">
      <c r="A39" s="18" t="s">
        <v>38</v>
      </c>
      <c s="23" t="s">
        <v>62</v>
      </c>
      <c s="23" t="s">
        <v>204</v>
      </c>
      <c s="18" t="s">
        <v>40</v>
      </c>
      <c s="24" t="s">
        <v>205</v>
      </c>
      <c s="25" t="s">
        <v>190</v>
      </c>
      <c s="26">
        <v>20578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206</v>
      </c>
    </row>
    <row r="41" spans="1:5" ht="76.5">
      <c r="A41" s="30" t="s">
        <v>45</v>
      </c>
      <c r="E41" s="31" t="s">
        <v>255</v>
      </c>
    </row>
    <row r="42" spans="1:5" ht="51">
      <c r="A42" t="s">
        <v>46</v>
      </c>
      <c r="E42" s="29" t="s">
        <v>208</v>
      </c>
    </row>
    <row r="43" spans="1:16" ht="12.75">
      <c r="A43" s="18" t="s">
        <v>38</v>
      </c>
      <c s="23" t="s">
        <v>33</v>
      </c>
      <c s="23" t="s">
        <v>209</v>
      </c>
      <c s="18" t="s">
        <v>40</v>
      </c>
      <c s="24" t="s">
        <v>210</v>
      </c>
      <c s="25" t="s">
        <v>190</v>
      </c>
      <c s="26">
        <v>10814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38.25">
      <c r="A44" s="28" t="s">
        <v>43</v>
      </c>
      <c r="E44" s="29" t="s">
        <v>211</v>
      </c>
    </row>
    <row r="45" spans="1:5" ht="51">
      <c r="A45" s="30" t="s">
        <v>45</v>
      </c>
      <c r="E45" s="31" t="s">
        <v>256</v>
      </c>
    </row>
    <row r="46" spans="1:5" ht="140.25">
      <c r="A46" t="s">
        <v>46</v>
      </c>
      <c r="E46" s="29" t="s">
        <v>213</v>
      </c>
    </row>
    <row r="47" spans="1:16" ht="12.75">
      <c r="A47" s="18" t="s">
        <v>38</v>
      </c>
      <c s="23" t="s">
        <v>35</v>
      </c>
      <c s="23" t="s">
        <v>214</v>
      </c>
      <c s="18" t="s">
        <v>40</v>
      </c>
      <c s="24" t="s">
        <v>215</v>
      </c>
      <c s="25" t="s">
        <v>178</v>
      </c>
      <c s="26">
        <v>341.74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216</v>
      </c>
    </row>
    <row r="49" spans="1:5" ht="25.5">
      <c r="A49" s="30" t="s">
        <v>45</v>
      </c>
      <c r="E49" s="31" t="s">
        <v>257</v>
      </c>
    </row>
    <row r="50" spans="1:5" ht="140.25">
      <c r="A50" t="s">
        <v>46</v>
      </c>
      <c r="E50" s="29" t="s">
        <v>213</v>
      </c>
    </row>
    <row r="51" spans="1:16" ht="12.75">
      <c r="A51" s="18" t="s">
        <v>38</v>
      </c>
      <c s="23" t="s">
        <v>121</v>
      </c>
      <c s="23" t="s">
        <v>218</v>
      </c>
      <c s="18" t="s">
        <v>40</v>
      </c>
      <c s="24" t="s">
        <v>219</v>
      </c>
      <c s="25" t="s">
        <v>178</v>
      </c>
      <c s="26">
        <v>10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220</v>
      </c>
    </row>
    <row r="53" spans="1:5" ht="12.75">
      <c r="A53" s="30" t="s">
        <v>45</v>
      </c>
      <c r="E53" s="31" t="s">
        <v>102</v>
      </c>
    </row>
    <row r="54" spans="1:5" ht="76.5">
      <c r="A54" t="s">
        <v>46</v>
      </c>
      <c r="E54" s="29" t="s">
        <v>221</v>
      </c>
    </row>
    <row r="55" spans="1:16" ht="12.75">
      <c r="A55" s="18" t="s">
        <v>38</v>
      </c>
      <c s="23" t="s">
        <v>127</v>
      </c>
      <c s="23" t="s">
        <v>222</v>
      </c>
      <c s="18" t="s">
        <v>40</v>
      </c>
      <c s="24" t="s">
        <v>223</v>
      </c>
      <c s="25" t="s">
        <v>184</v>
      </c>
      <c s="26">
        <v>12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224</v>
      </c>
    </row>
    <row r="57" spans="1:5" ht="12.75">
      <c r="A57" s="30" t="s">
        <v>45</v>
      </c>
      <c r="E57" s="31" t="s">
        <v>250</v>
      </c>
    </row>
    <row r="58" spans="1:5" ht="38.25">
      <c r="A58" t="s">
        <v>46</v>
      </c>
      <c r="E58" s="29" t="s">
        <v>225</v>
      </c>
    </row>
    <row r="59" spans="1:18" ht="12.75" customHeight="1">
      <c r="A59" s="5" t="s">
        <v>36</v>
      </c>
      <c s="5"/>
      <c s="35" t="s">
        <v>62</v>
      </c>
      <c s="5"/>
      <c s="21" t="s">
        <v>258</v>
      </c>
      <c s="5"/>
      <c s="5"/>
      <c s="5"/>
      <c s="36">
        <f>0+Q59</f>
      </c>
      <c r="O59">
        <f>0+R59</f>
      </c>
      <c r="Q59">
        <f>0+I60</f>
      </c>
      <c>
        <f>0+O60</f>
      </c>
    </row>
    <row r="60" spans="1:16" ht="12.75">
      <c r="A60" s="18" t="s">
        <v>38</v>
      </c>
      <c s="23" t="s">
        <v>133</v>
      </c>
      <c s="23" t="s">
        <v>259</v>
      </c>
      <c s="18" t="s">
        <v>40</v>
      </c>
      <c s="24" t="s">
        <v>260</v>
      </c>
      <c s="25" t="s">
        <v>80</v>
      </c>
      <c s="26">
        <v>2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261</v>
      </c>
    </row>
    <row r="62" spans="1:5" ht="12.75">
      <c r="A62" s="30" t="s">
        <v>45</v>
      </c>
      <c r="E62" s="31" t="s">
        <v>262</v>
      </c>
    </row>
    <row r="63" spans="1:5" ht="25.5">
      <c r="A63" t="s">
        <v>46</v>
      </c>
      <c r="E63" s="29" t="s">
        <v>263</v>
      </c>
    </row>
    <row r="64" spans="1:18" ht="12.75" customHeight="1">
      <c r="A64" s="5" t="s">
        <v>36</v>
      </c>
      <c s="5"/>
      <c s="35" t="s">
        <v>33</v>
      </c>
      <c s="5"/>
      <c s="21" t="s">
        <v>77</v>
      </c>
      <c s="5"/>
      <c s="5"/>
      <c s="5"/>
      <c s="36">
        <f>0+Q64</f>
      </c>
      <c r="O64">
        <f>0+R64</f>
      </c>
      <c r="Q64">
        <f>0+I65+I69+I73+I77</f>
      </c>
      <c>
        <f>0+O65+O69+O73+O77</f>
      </c>
    </row>
    <row r="65" spans="1:16" ht="12.75">
      <c r="A65" s="18" t="s">
        <v>38</v>
      </c>
      <c s="23" t="s">
        <v>65</v>
      </c>
      <c s="23" t="s">
        <v>226</v>
      </c>
      <c s="18" t="s">
        <v>40</v>
      </c>
      <c s="24" t="s">
        <v>227</v>
      </c>
      <c s="25" t="s">
        <v>80</v>
      </c>
      <c s="26">
        <v>8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264</v>
      </c>
    </row>
    <row r="67" spans="1:5" ht="12.75">
      <c r="A67" s="30" t="s">
        <v>45</v>
      </c>
      <c r="E67" s="31" t="s">
        <v>265</v>
      </c>
    </row>
    <row r="68" spans="1:5" ht="51">
      <c r="A68" t="s">
        <v>46</v>
      </c>
      <c r="E68" s="29" t="s">
        <v>230</v>
      </c>
    </row>
    <row r="69" spans="1:16" ht="25.5">
      <c r="A69" s="18" t="s">
        <v>38</v>
      </c>
      <c s="23" t="s">
        <v>68</v>
      </c>
      <c s="23" t="s">
        <v>231</v>
      </c>
      <c s="18" t="s">
        <v>40</v>
      </c>
      <c s="24" t="s">
        <v>232</v>
      </c>
      <c s="25" t="s">
        <v>190</v>
      </c>
      <c s="26">
        <v>448.75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233</v>
      </c>
    </row>
    <row r="71" spans="1:5" ht="51">
      <c r="A71" s="30" t="s">
        <v>45</v>
      </c>
      <c r="E71" s="31" t="s">
        <v>266</v>
      </c>
    </row>
    <row r="72" spans="1:5" ht="38.25">
      <c r="A72" t="s">
        <v>46</v>
      </c>
      <c r="E72" s="29" t="s">
        <v>235</v>
      </c>
    </row>
    <row r="73" spans="1:16" ht="12.75">
      <c r="A73" s="18" t="s">
        <v>38</v>
      </c>
      <c s="23" t="s">
        <v>145</v>
      </c>
      <c s="23" t="s">
        <v>236</v>
      </c>
      <c s="18" t="s">
        <v>40</v>
      </c>
      <c s="24" t="s">
        <v>237</v>
      </c>
      <c s="25" t="s">
        <v>190</v>
      </c>
      <c s="26">
        <v>1724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25.5">
      <c r="A74" s="28" t="s">
        <v>43</v>
      </c>
      <c r="E74" s="29" t="s">
        <v>267</v>
      </c>
    </row>
    <row r="75" spans="1:5" ht="25.5">
      <c r="A75" s="30" t="s">
        <v>45</v>
      </c>
      <c r="E75" s="31" t="s">
        <v>268</v>
      </c>
    </row>
    <row r="76" spans="1:5" ht="25.5">
      <c r="A76" t="s">
        <v>46</v>
      </c>
      <c r="E76" s="29" t="s">
        <v>240</v>
      </c>
    </row>
    <row r="77" spans="1:16" ht="12.75">
      <c r="A77" s="18" t="s">
        <v>38</v>
      </c>
      <c s="23" t="s">
        <v>148</v>
      </c>
      <c s="23" t="s">
        <v>241</v>
      </c>
      <c s="18" t="s">
        <v>40</v>
      </c>
      <c s="24" t="s">
        <v>242</v>
      </c>
      <c s="25" t="s">
        <v>190</v>
      </c>
      <c s="26">
        <v>20193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38.25">
      <c r="A78" s="28" t="s">
        <v>43</v>
      </c>
      <c r="E78" s="29" t="s">
        <v>269</v>
      </c>
    </row>
    <row r="79" spans="1:5" ht="38.25">
      <c r="A79" s="30" t="s">
        <v>45</v>
      </c>
      <c r="E79" s="31" t="s">
        <v>270</v>
      </c>
    </row>
    <row r="80" spans="1:5" ht="25.5">
      <c r="A80" t="s">
        <v>46</v>
      </c>
      <c r="E80" s="29" t="s">
        <v>240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0+O8+O21+O38+O67+O76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271</v>
      </c>
      <c s="32">
        <f>0+I8+I21+I38+I67+I76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271</v>
      </c>
      <c s="5"/>
      <c s="14" t="s">
        <v>272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165</v>
      </c>
      <c s="18" t="s">
        <v>40</v>
      </c>
      <c s="24" t="s">
        <v>166</v>
      </c>
      <c s="25" t="s">
        <v>167</v>
      </c>
      <c s="26">
        <v>183.24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168</v>
      </c>
    </row>
    <row r="11" spans="1:5" ht="12.75">
      <c r="A11" s="30" t="s">
        <v>45</v>
      </c>
      <c r="E11" s="31" t="s">
        <v>273</v>
      </c>
    </row>
    <row r="12" spans="1:5" ht="25.5">
      <c r="A12" t="s">
        <v>46</v>
      </c>
      <c r="E12" s="29" t="s">
        <v>170</v>
      </c>
    </row>
    <row r="13" spans="1:16" ht="12.75">
      <c r="A13" s="18" t="s">
        <v>38</v>
      </c>
      <c s="23" t="s">
        <v>16</v>
      </c>
      <c s="23" t="s">
        <v>274</v>
      </c>
      <c s="18" t="s">
        <v>40</v>
      </c>
      <c s="24" t="s">
        <v>275</v>
      </c>
      <c s="25" t="s">
        <v>167</v>
      </c>
      <c s="26">
        <v>17.664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276</v>
      </c>
    </row>
    <row r="15" spans="1:5" ht="12.75">
      <c r="A15" s="30" t="s">
        <v>45</v>
      </c>
      <c r="E15" s="31" t="s">
        <v>277</v>
      </c>
    </row>
    <row r="16" spans="1:5" ht="25.5">
      <c r="A16" t="s">
        <v>46</v>
      </c>
      <c r="E16" s="29" t="s">
        <v>170</v>
      </c>
    </row>
    <row r="17" spans="1:16" ht="12.75">
      <c r="A17" s="18" t="s">
        <v>38</v>
      </c>
      <c s="23" t="s">
        <v>15</v>
      </c>
      <c s="23" t="s">
        <v>171</v>
      </c>
      <c s="18" t="s">
        <v>40</v>
      </c>
      <c s="24" t="s">
        <v>172</v>
      </c>
      <c s="25" t="s">
        <v>167</v>
      </c>
      <c s="26">
        <v>29.259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89.25">
      <c r="A18" s="28" t="s">
        <v>43</v>
      </c>
      <c r="E18" s="29" t="s">
        <v>278</v>
      </c>
    </row>
    <row r="19" spans="1:5" ht="140.25">
      <c r="A19" s="30" t="s">
        <v>45</v>
      </c>
      <c r="E19" s="31" t="s">
        <v>279</v>
      </c>
    </row>
    <row r="20" spans="1:5" ht="25.5">
      <c r="A20" t="s">
        <v>46</v>
      </c>
      <c r="E20" s="29" t="s">
        <v>170</v>
      </c>
    </row>
    <row r="21" spans="1:18" ht="12.75" customHeight="1">
      <c r="A21" s="5" t="s">
        <v>36</v>
      </c>
      <c s="5"/>
      <c s="35" t="s">
        <v>22</v>
      </c>
      <c s="5"/>
      <c s="21" t="s">
        <v>175</v>
      </c>
      <c s="5"/>
      <c s="5"/>
      <c s="5"/>
      <c s="36">
        <f>0+Q21</f>
      </c>
      <c r="O21">
        <f>0+R21</f>
      </c>
      <c r="Q21">
        <f>0+I22+I26+I30+I34</f>
      </c>
      <c>
        <f>0+O22+O26+O30+O34</f>
      </c>
    </row>
    <row r="22" spans="1:16" ht="12.75">
      <c r="A22" s="18" t="s">
        <v>38</v>
      </c>
      <c s="23" t="s">
        <v>26</v>
      </c>
      <c s="23" t="s">
        <v>176</v>
      </c>
      <c s="18" t="s">
        <v>40</v>
      </c>
      <c s="24" t="s">
        <v>177</v>
      </c>
      <c s="25" t="s">
        <v>178</v>
      </c>
      <c s="26">
        <v>12.45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51">
      <c r="A23" s="28" t="s">
        <v>43</v>
      </c>
      <c r="E23" s="29" t="s">
        <v>280</v>
      </c>
    </row>
    <row r="24" spans="1:5" ht="127.5">
      <c r="A24" s="30" t="s">
        <v>45</v>
      </c>
      <c r="E24" s="31" t="s">
        <v>281</v>
      </c>
    </row>
    <row r="25" spans="1:5" ht="63.75">
      <c r="A25" t="s">
        <v>46</v>
      </c>
      <c r="E25" s="29" t="s">
        <v>181</v>
      </c>
    </row>
    <row r="26" spans="1:16" ht="12.75">
      <c r="A26" s="18" t="s">
        <v>38</v>
      </c>
      <c s="23" t="s">
        <v>28</v>
      </c>
      <c s="23" t="s">
        <v>282</v>
      </c>
      <c s="18" t="s">
        <v>40</v>
      </c>
      <c s="24" t="s">
        <v>283</v>
      </c>
      <c s="25" t="s">
        <v>178</v>
      </c>
      <c s="26">
        <v>11.4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63.75">
      <c r="A27" s="28" t="s">
        <v>43</v>
      </c>
      <c r="E27" s="29" t="s">
        <v>284</v>
      </c>
    </row>
    <row r="28" spans="1:5" ht="25.5">
      <c r="A28" s="30" t="s">
        <v>45</v>
      </c>
      <c r="E28" s="31" t="s">
        <v>285</v>
      </c>
    </row>
    <row r="29" spans="1:5" ht="25.5">
      <c r="A29" t="s">
        <v>46</v>
      </c>
      <c r="E29" s="29" t="s">
        <v>286</v>
      </c>
    </row>
    <row r="30" spans="1:16" ht="12.75">
      <c r="A30" s="18" t="s">
        <v>38</v>
      </c>
      <c s="23" t="s">
        <v>30</v>
      </c>
      <c s="23" t="s">
        <v>182</v>
      </c>
      <c s="18" t="s">
        <v>40</v>
      </c>
      <c s="24" t="s">
        <v>183</v>
      </c>
      <c s="25" t="s">
        <v>184</v>
      </c>
      <c s="26">
        <v>43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38.25">
      <c r="A31" s="28" t="s">
        <v>43</v>
      </c>
      <c r="E31" s="29" t="s">
        <v>287</v>
      </c>
    </row>
    <row r="32" spans="1:5" ht="12.75">
      <c r="A32" s="30" t="s">
        <v>45</v>
      </c>
      <c r="E32" s="31" t="s">
        <v>288</v>
      </c>
    </row>
    <row r="33" spans="1:5" ht="12.75">
      <c r="A33" t="s">
        <v>46</v>
      </c>
      <c r="E33" s="29" t="s">
        <v>187</v>
      </c>
    </row>
    <row r="34" spans="1:16" ht="12.75">
      <c r="A34" s="18" t="s">
        <v>38</v>
      </c>
      <c s="23" t="s">
        <v>103</v>
      </c>
      <c s="23" t="s">
        <v>188</v>
      </c>
      <c s="18" t="s">
        <v>40</v>
      </c>
      <c s="24" t="s">
        <v>189</v>
      </c>
      <c s="25" t="s">
        <v>190</v>
      </c>
      <c s="26">
        <v>2036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252</v>
      </c>
    </row>
    <row r="36" spans="1:5" ht="25.5">
      <c r="A36" s="30" t="s">
        <v>45</v>
      </c>
      <c r="E36" s="31" t="s">
        <v>289</v>
      </c>
    </row>
    <row r="37" spans="1:5" ht="63.75">
      <c r="A37" t="s">
        <v>46</v>
      </c>
      <c r="E37" s="29" t="s">
        <v>193</v>
      </c>
    </row>
    <row r="38" spans="1:18" ht="12.75" customHeight="1">
      <c r="A38" s="5" t="s">
        <v>36</v>
      </c>
      <c s="5"/>
      <c s="35" t="s">
        <v>28</v>
      </c>
      <c s="5"/>
      <c s="21" t="s">
        <v>194</v>
      </c>
      <c s="5"/>
      <c s="5"/>
      <c s="5"/>
      <c s="36">
        <f>0+Q38</f>
      </c>
      <c r="O38">
        <f>0+R38</f>
      </c>
      <c r="Q38">
        <f>0+I39+I43+I47+I51+I55+I59+I63</f>
      </c>
      <c>
        <f>0+O39+O43+O47+O51+O55+O59+O63</f>
      </c>
    </row>
    <row r="39" spans="1:16" ht="12.75">
      <c r="A39" s="18" t="s">
        <v>38</v>
      </c>
      <c s="23" t="s">
        <v>62</v>
      </c>
      <c s="23" t="s">
        <v>195</v>
      </c>
      <c s="18" t="s">
        <v>40</v>
      </c>
      <c s="24" t="s">
        <v>196</v>
      </c>
      <c s="25" t="s">
        <v>178</v>
      </c>
      <c s="26">
        <v>30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25.5">
      <c r="A40" s="28" t="s">
        <v>43</v>
      </c>
      <c r="E40" s="29" t="s">
        <v>197</v>
      </c>
    </row>
    <row r="41" spans="1:5" ht="25.5">
      <c r="A41" s="30" t="s">
        <v>45</v>
      </c>
      <c r="E41" s="31" t="s">
        <v>290</v>
      </c>
    </row>
    <row r="42" spans="1:5" ht="102">
      <c r="A42" t="s">
        <v>46</v>
      </c>
      <c r="E42" s="29" t="s">
        <v>199</v>
      </c>
    </row>
    <row r="43" spans="1:16" ht="12.75">
      <c r="A43" s="18" t="s">
        <v>38</v>
      </c>
      <c s="23" t="s">
        <v>33</v>
      </c>
      <c s="23" t="s">
        <v>200</v>
      </c>
      <c s="18" t="s">
        <v>40</v>
      </c>
      <c s="24" t="s">
        <v>201</v>
      </c>
      <c s="25" t="s">
        <v>190</v>
      </c>
      <c s="26">
        <v>2036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38.25">
      <c r="A44" s="28" t="s">
        <v>43</v>
      </c>
      <c r="E44" s="29" t="s">
        <v>202</v>
      </c>
    </row>
    <row r="45" spans="1:5" ht="25.5">
      <c r="A45" s="30" t="s">
        <v>45</v>
      </c>
      <c r="E45" s="31" t="s">
        <v>289</v>
      </c>
    </row>
    <row r="46" spans="1:5" ht="38.25">
      <c r="A46" t="s">
        <v>46</v>
      </c>
      <c r="E46" s="29" t="s">
        <v>203</v>
      </c>
    </row>
    <row r="47" spans="1:16" ht="12.75">
      <c r="A47" s="18" t="s">
        <v>38</v>
      </c>
      <c s="23" t="s">
        <v>35</v>
      </c>
      <c s="23" t="s">
        <v>204</v>
      </c>
      <c s="18" t="s">
        <v>40</v>
      </c>
      <c s="24" t="s">
        <v>205</v>
      </c>
      <c s="25" t="s">
        <v>190</v>
      </c>
      <c s="26">
        <v>22184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206</v>
      </c>
    </row>
    <row r="49" spans="1:5" ht="63.75">
      <c r="A49" s="30" t="s">
        <v>45</v>
      </c>
      <c r="E49" s="31" t="s">
        <v>291</v>
      </c>
    </row>
    <row r="50" spans="1:5" ht="51">
      <c r="A50" t="s">
        <v>46</v>
      </c>
      <c r="E50" s="29" t="s">
        <v>208</v>
      </c>
    </row>
    <row r="51" spans="1:16" ht="12.75">
      <c r="A51" s="18" t="s">
        <v>38</v>
      </c>
      <c s="23" t="s">
        <v>121</v>
      </c>
      <c s="23" t="s">
        <v>209</v>
      </c>
      <c s="18" t="s">
        <v>40</v>
      </c>
      <c s="24" t="s">
        <v>210</v>
      </c>
      <c s="25" t="s">
        <v>190</v>
      </c>
      <c s="26">
        <v>11285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38.25">
      <c r="A52" s="28" t="s">
        <v>43</v>
      </c>
      <c r="E52" s="29" t="s">
        <v>211</v>
      </c>
    </row>
    <row r="53" spans="1:5" ht="12.75">
      <c r="A53" s="30" t="s">
        <v>45</v>
      </c>
      <c r="E53" s="31" t="s">
        <v>292</v>
      </c>
    </row>
    <row r="54" spans="1:5" ht="140.25">
      <c r="A54" t="s">
        <v>46</v>
      </c>
      <c r="E54" s="29" t="s">
        <v>213</v>
      </c>
    </row>
    <row r="55" spans="1:16" ht="12.75">
      <c r="A55" s="18" t="s">
        <v>38</v>
      </c>
      <c s="23" t="s">
        <v>127</v>
      </c>
      <c s="23" t="s">
        <v>214</v>
      </c>
      <c s="18" t="s">
        <v>40</v>
      </c>
      <c s="24" t="s">
        <v>215</v>
      </c>
      <c s="25" t="s">
        <v>178</v>
      </c>
      <c s="26">
        <v>381.465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216</v>
      </c>
    </row>
    <row r="57" spans="1:5" ht="25.5">
      <c r="A57" s="30" t="s">
        <v>45</v>
      </c>
      <c r="E57" s="31" t="s">
        <v>293</v>
      </c>
    </row>
    <row r="58" spans="1:5" ht="140.25">
      <c r="A58" t="s">
        <v>46</v>
      </c>
      <c r="E58" s="29" t="s">
        <v>213</v>
      </c>
    </row>
    <row r="59" spans="1:16" ht="12.75">
      <c r="A59" s="18" t="s">
        <v>38</v>
      </c>
      <c s="23" t="s">
        <v>133</v>
      </c>
      <c s="23" t="s">
        <v>218</v>
      </c>
      <c s="18" t="s">
        <v>40</v>
      </c>
      <c s="24" t="s">
        <v>219</v>
      </c>
      <c s="25" t="s">
        <v>178</v>
      </c>
      <c s="26">
        <v>10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220</v>
      </c>
    </row>
    <row r="61" spans="1:5" ht="12.75">
      <c r="A61" s="30" t="s">
        <v>45</v>
      </c>
      <c r="E61" s="31" t="s">
        <v>102</v>
      </c>
    </row>
    <row r="62" spans="1:5" ht="76.5">
      <c r="A62" t="s">
        <v>46</v>
      </c>
      <c r="E62" s="29" t="s">
        <v>221</v>
      </c>
    </row>
    <row r="63" spans="1:16" ht="12.75">
      <c r="A63" s="18" t="s">
        <v>38</v>
      </c>
      <c s="23" t="s">
        <v>65</v>
      </c>
      <c s="23" t="s">
        <v>222</v>
      </c>
      <c s="18" t="s">
        <v>40</v>
      </c>
      <c s="24" t="s">
        <v>223</v>
      </c>
      <c s="25" t="s">
        <v>184</v>
      </c>
      <c s="26">
        <v>43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25.5">
      <c r="A64" s="28" t="s">
        <v>43</v>
      </c>
      <c r="E64" s="29" t="s">
        <v>294</v>
      </c>
    </row>
    <row r="65" spans="1:5" ht="12.75">
      <c r="A65" s="30" t="s">
        <v>45</v>
      </c>
      <c r="E65" s="31" t="s">
        <v>288</v>
      </c>
    </row>
    <row r="66" spans="1:5" ht="38.25">
      <c r="A66" t="s">
        <v>46</v>
      </c>
      <c r="E66" s="29" t="s">
        <v>225</v>
      </c>
    </row>
    <row r="67" spans="1:18" ht="12.75" customHeight="1">
      <c r="A67" s="5" t="s">
        <v>36</v>
      </c>
      <c s="5"/>
      <c s="35" t="s">
        <v>62</v>
      </c>
      <c s="5"/>
      <c s="21" t="s">
        <v>258</v>
      </c>
      <c s="5"/>
      <c s="5"/>
      <c s="5"/>
      <c s="36">
        <f>0+Q67</f>
      </c>
      <c r="O67">
        <f>0+R67</f>
      </c>
      <c r="Q67">
        <f>0+I68+I72</f>
      </c>
      <c>
        <f>0+O68+O72</f>
      </c>
    </row>
    <row r="68" spans="1:16" ht="12.75">
      <c r="A68" s="18" t="s">
        <v>38</v>
      </c>
      <c s="23" t="s">
        <v>68</v>
      </c>
      <c s="23" t="s">
        <v>295</v>
      </c>
      <c s="18" t="s">
        <v>40</v>
      </c>
      <c s="24" t="s">
        <v>296</v>
      </c>
      <c s="25" t="s">
        <v>80</v>
      </c>
      <c s="26">
        <v>2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12.75">
      <c r="A69" s="28" t="s">
        <v>43</v>
      </c>
      <c r="E69" s="29" t="s">
        <v>297</v>
      </c>
    </row>
    <row r="70" spans="1:5" ht="12.75">
      <c r="A70" s="30" t="s">
        <v>45</v>
      </c>
      <c r="E70" s="31" t="s">
        <v>262</v>
      </c>
    </row>
    <row r="71" spans="1:5" ht="25.5">
      <c r="A71" t="s">
        <v>46</v>
      </c>
      <c r="E71" s="29" t="s">
        <v>263</v>
      </c>
    </row>
    <row r="72" spans="1:16" ht="12.75">
      <c r="A72" s="18" t="s">
        <v>38</v>
      </c>
      <c s="23" t="s">
        <v>145</v>
      </c>
      <c s="23" t="s">
        <v>298</v>
      </c>
      <c s="18" t="s">
        <v>40</v>
      </c>
      <c s="24" t="s">
        <v>299</v>
      </c>
      <c s="25" t="s">
        <v>80</v>
      </c>
      <c s="26">
        <v>3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12.75">
      <c r="A73" s="28" t="s">
        <v>43</v>
      </c>
      <c r="E73" s="29" t="s">
        <v>300</v>
      </c>
    </row>
    <row r="74" spans="1:5" ht="12.75">
      <c r="A74" s="30" t="s">
        <v>45</v>
      </c>
      <c r="E74" s="31" t="s">
        <v>301</v>
      </c>
    </row>
    <row r="75" spans="1:5" ht="25.5">
      <c r="A75" t="s">
        <v>46</v>
      </c>
      <c r="E75" s="29" t="s">
        <v>263</v>
      </c>
    </row>
    <row r="76" spans="1:18" ht="12.75" customHeight="1">
      <c r="A76" s="5" t="s">
        <v>36</v>
      </c>
      <c s="5"/>
      <c s="35" t="s">
        <v>33</v>
      </c>
      <c s="5"/>
      <c s="21" t="s">
        <v>77</v>
      </c>
      <c s="5"/>
      <c s="5"/>
      <c s="5"/>
      <c s="36">
        <f>0+Q76</f>
      </c>
      <c r="O76">
        <f>0+R76</f>
      </c>
      <c r="Q76">
        <f>0+I77+I81+I85+I89+I93+I97</f>
      </c>
      <c>
        <f>0+O77+O81+O85+O89+O93+O97</f>
      </c>
    </row>
    <row r="77" spans="1:16" ht="25.5">
      <c r="A77" s="18" t="s">
        <v>38</v>
      </c>
      <c s="23" t="s">
        <v>148</v>
      </c>
      <c s="23" t="s">
        <v>302</v>
      </c>
      <c s="18" t="s">
        <v>40</v>
      </c>
      <c s="24" t="s">
        <v>303</v>
      </c>
      <c s="25" t="s">
        <v>184</v>
      </c>
      <c s="26">
        <v>286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304</v>
      </c>
    </row>
    <row r="79" spans="1:5" ht="12.75">
      <c r="A79" s="30" t="s">
        <v>45</v>
      </c>
      <c r="E79" s="31" t="s">
        <v>305</v>
      </c>
    </row>
    <row r="80" spans="1:5" ht="127.5">
      <c r="A80" t="s">
        <v>46</v>
      </c>
      <c r="E80" s="29" t="s">
        <v>306</v>
      </c>
    </row>
    <row r="81" spans="1:16" ht="12.75">
      <c r="A81" s="18" t="s">
        <v>38</v>
      </c>
      <c s="23" t="s">
        <v>153</v>
      </c>
      <c s="23" t="s">
        <v>226</v>
      </c>
      <c s="18" t="s">
        <v>40</v>
      </c>
      <c s="24" t="s">
        <v>227</v>
      </c>
      <c s="25" t="s">
        <v>80</v>
      </c>
      <c s="26">
        <v>24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307</v>
      </c>
    </row>
    <row r="83" spans="1:5" ht="12.75">
      <c r="A83" s="30" t="s">
        <v>45</v>
      </c>
      <c r="E83" s="31" t="s">
        <v>308</v>
      </c>
    </row>
    <row r="84" spans="1:5" ht="51">
      <c r="A84" t="s">
        <v>46</v>
      </c>
      <c r="E84" s="29" t="s">
        <v>230</v>
      </c>
    </row>
    <row r="85" spans="1:16" ht="25.5">
      <c r="A85" s="18" t="s">
        <v>38</v>
      </c>
      <c s="23" t="s">
        <v>158</v>
      </c>
      <c s="23" t="s">
        <v>231</v>
      </c>
      <c s="18" t="s">
        <v>40</v>
      </c>
      <c s="24" t="s">
        <v>232</v>
      </c>
      <c s="25" t="s">
        <v>190</v>
      </c>
      <c s="26">
        <v>542.938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233</v>
      </c>
    </row>
    <row r="87" spans="1:5" ht="51">
      <c r="A87" s="30" t="s">
        <v>45</v>
      </c>
      <c r="E87" s="31" t="s">
        <v>309</v>
      </c>
    </row>
    <row r="88" spans="1:5" ht="38.25">
      <c r="A88" t="s">
        <v>46</v>
      </c>
      <c r="E88" s="29" t="s">
        <v>235</v>
      </c>
    </row>
    <row r="89" spans="1:16" ht="12.75">
      <c r="A89" s="18" t="s">
        <v>38</v>
      </c>
      <c s="23" t="s">
        <v>310</v>
      </c>
      <c s="23" t="s">
        <v>236</v>
      </c>
      <c s="18" t="s">
        <v>40</v>
      </c>
      <c s="24" t="s">
        <v>237</v>
      </c>
      <c s="25" t="s">
        <v>190</v>
      </c>
      <c s="26">
        <v>2036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25.5">
      <c r="A90" s="28" t="s">
        <v>43</v>
      </c>
      <c r="E90" s="29" t="s">
        <v>267</v>
      </c>
    </row>
    <row r="91" spans="1:5" ht="25.5">
      <c r="A91" s="30" t="s">
        <v>45</v>
      </c>
      <c r="E91" s="31" t="s">
        <v>311</v>
      </c>
    </row>
    <row r="92" spans="1:5" ht="25.5">
      <c r="A92" t="s">
        <v>46</v>
      </c>
      <c r="E92" s="29" t="s">
        <v>240</v>
      </c>
    </row>
    <row r="93" spans="1:16" ht="12.75">
      <c r="A93" s="18" t="s">
        <v>38</v>
      </c>
      <c s="23" t="s">
        <v>312</v>
      </c>
      <c s="23" t="s">
        <v>241</v>
      </c>
      <c s="18" t="s">
        <v>40</v>
      </c>
      <c s="24" t="s">
        <v>242</v>
      </c>
      <c s="25" t="s">
        <v>190</v>
      </c>
      <c s="26">
        <v>22184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38.25">
      <c r="A94" s="28" t="s">
        <v>43</v>
      </c>
      <c r="E94" s="29" t="s">
        <v>269</v>
      </c>
    </row>
    <row r="95" spans="1:5" ht="12.75">
      <c r="A95" s="30" t="s">
        <v>45</v>
      </c>
      <c r="E95" s="31" t="s">
        <v>313</v>
      </c>
    </row>
    <row r="96" spans="1:5" ht="25.5">
      <c r="A96" t="s">
        <v>46</v>
      </c>
      <c r="E96" s="29" t="s">
        <v>240</v>
      </c>
    </row>
    <row r="97" spans="1:16" ht="12.75">
      <c r="A97" s="18" t="s">
        <v>38</v>
      </c>
      <c s="23" t="s">
        <v>314</v>
      </c>
      <c s="23" t="s">
        <v>315</v>
      </c>
      <c s="18" t="s">
        <v>40</v>
      </c>
      <c s="24" t="s">
        <v>316</v>
      </c>
      <c s="25" t="s">
        <v>80</v>
      </c>
      <c s="26">
        <v>96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38.25">
      <c r="A98" s="28" t="s">
        <v>43</v>
      </c>
      <c r="E98" s="29" t="s">
        <v>317</v>
      </c>
    </row>
    <row r="99" spans="1:5" ht="12.75">
      <c r="A99" s="30" t="s">
        <v>45</v>
      </c>
      <c r="E99" s="31" t="s">
        <v>318</v>
      </c>
    </row>
    <row r="100" spans="1:5" ht="76.5">
      <c r="A100" t="s">
        <v>46</v>
      </c>
      <c r="E100" s="29" t="s">
        <v>319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