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  <sheet name="SO 102" sheetId="4" r:id="rId4"/>
    <sheet name="SO 103" sheetId="5" r:id="rId5"/>
    <sheet name="SO 104" sheetId="6" r:id="rId6"/>
    <sheet name="SO 182.1" sheetId="7" r:id="rId7"/>
    <sheet name="SO 182.2" sheetId="8" r:id="rId8"/>
    <sheet name="SO 182.3" sheetId="9" r:id="rId9"/>
  </sheets>
  <definedNames/>
  <calcPr/>
  <webPublishing/>
</workbook>
</file>

<file path=xl/sharedStrings.xml><?xml version="1.0" encoding="utf-8"?>
<sst xmlns="http://schemas.openxmlformats.org/spreadsheetml/2006/main" count="2495" uniqueCount="330">
  <si>
    <t>ASPE10</t>
  </si>
  <si>
    <t>S</t>
  </si>
  <si>
    <t>Soupis prací objektu</t>
  </si>
  <si>
    <t xml:space="preserve">Stavba: </t>
  </si>
  <si>
    <t>III/36213</t>
  </si>
  <si>
    <t>ROZSEČ – ROZSÍČKA – SULÍKOV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</si>
  <si>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</si>
  <si>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</si>
  <si>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</si>
  <si>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</si>
  <si>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</si>
  <si>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</si>
  <si>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</si>
  <si>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</si>
  <si>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</si>
  <si>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2</t>
  </si>
  <si>
    <t>3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</si>
  <si>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</si>
  <si>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</si>
  <si>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</si>
  <si>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</si>
  <si>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</si>
  <si>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</si>
  <si>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</si>
  <si>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</si>
  <si>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</si>
  <si>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</si>
  <si>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</si>
  <si>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</si>
  <si>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</si>
  <si>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</si>
  <si>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</si>
  <si>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</si>
  <si>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</si>
  <si>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</si>
  <si>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</si>
  <si>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</si>
  <si>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</si>
  <si>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</si>
  <si>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</si>
  <si>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</si>
  <si>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</si>
  <si>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</si>
  <si>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</si>
  <si>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</si>
  <si>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</si>
  <si>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</si>
  <si>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</si>
  <si>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</si>
  <si>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</si>
  <si>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</si>
  <si>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</si>
  <si>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</si>
  <si>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</si>
  <si>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</si>
  <si>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</si>
  <si>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</si>
  <si>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</si>
  <si>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</si>
  <si>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</si>
  <si>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</si>
  <si>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</si>
  <si>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</si>
  <si>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</si>
  <si>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</si>
  <si>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</si>
  <si>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</si>
  <si>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</si>
  <si>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</si>
  <si>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</si>
  <si>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</si>
  <si>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SO 101</t>
  </si>
  <si>
    <t>Úsek 1 - km ZÚ - 2.059, extravilán</t>
  </si>
  <si>
    <t>014102</t>
  </si>
  <si>
    <t>POPLATKY ZA SKLÁDKU</t>
  </si>
  <si>
    <t>T</t>
  </si>
  <si>
    <t>Čištění krajnic  
2050 m2 x 0.05 = 102.5 m3 
102,5*2=205,00 [A]   
- odměřeno dle ACAD</t>
  </si>
  <si>
    <t>zahrnuje veškeré poplatky provozovateli skládky související s uložením odpadu na skládce.</t>
  </si>
  <si>
    <t>014132</t>
  </si>
  <si>
    <t>POPLATKY ZA SKLÁDKU TYP S-NO (NEBEZPEČNÝ ODPAD)</t>
  </si>
  <si>
    <t>nebepečný odpad</t>
  </si>
  <si>
    <t>Frézování vozovky - 9 m3   
9*2,4=21,60 [A] 
- odměřeno dle ACAD</t>
  </si>
  <si>
    <t>Zemní práce</t>
  </si>
  <si>
    <t>113728</t>
  </si>
  <si>
    <t>FRÉZOVÁNÍ ZPEVNĚNÝCH PLOCH ASFALTOVÝCH, ODVOZ DO 20KM</t>
  </si>
  <si>
    <t>M3</t>
  </si>
  <si>
    <t>Odvoz na skládku nebezpečého odpadu</t>
  </si>
  <si>
    <t>144m2*0.05m*0.5=4 m3  + 5 m3 - srovnání nerovností stáv. krytu 
- odměřeno dle ACAD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</si>
  <si>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</si>
  <si>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12922</t>
  </si>
  <si>
    <t>ČIŠTĚNÍ KRAJNIC OD NÁNOSU TL. DO 100MM</t>
  </si>
  <si>
    <t>M2</t>
  </si>
  <si>
    <t>S odvozem a uložením na skládku  tl. 50 mm</t>
  </si>
  <si>
    <t>4100*0.5=2 050,00 [A] m2 
- odměřeno dle ACAD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</si>
  <si>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</si>
  <si>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</si>
  <si>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567306</t>
  </si>
  <si>
    <t>VRSTVY PRO OBNOVU A OPRAVY Z RECYKLOVANÉHO MATERIÁLU</t>
  </si>
  <si>
    <t>Úpravy stávajících nezpevněných sjezdů hutněným asf. recyklátem fr. 0-32 v   
průměrné tl. 100mm  
- k úpravě stáv. nezpevněných sjezdů bude použit nakupovaný materiál</t>
  </si>
  <si>
    <t>50*0.1=5,00 [A] m3 - odměřeno dle ACAD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</si>
  <si>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</si>
  <si>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7</t>
  </si>
  <si>
    <t>56963</t>
  </si>
  <si>
    <t>ZPEVNĚNÍ KRAJNIC Z RECYKLOVANÉHO MATERIÁLU TL DO 150MM</t>
  </si>
  <si>
    <t>4100*0.5=2 050,00 [A] m2 = 308m3 
- odměřeno dle ACAD" 
Na zpevnění krajnic v kubatuře 308 m3 - bude použit nakupovaný materiál 
 - je přípustné použít i ŠD po předchozím souhlasu objednavatele</t>
  </si>
  <si>
    <t>572214</t>
  </si>
  <si>
    <t>SPOJOVACÍ POSTŘIK Z MODIFIK EMULZE DO 0,5KG/M2</t>
  </si>
  <si>
    <t>Pod obrusnou vrstvu - 11283 m2  
Pod podkladní vrstvu - 11283 m2  
odměřeno dle ACAD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</si>
  <si>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</si>
  <si>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574A44</t>
  </si>
  <si>
    <t>ASFALTOVÝ BETON PRO OBRUSNÉ VRSTVY ACO 11+, 11S TL. 50MM</t>
  </si>
  <si>
    <t>ACO 11 + , tl. 50 mm</t>
  </si>
  <si>
    <t>odměřeno dle ACAD"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</si>
  <si>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</si>
  <si>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574C06</t>
  </si>
  <si>
    <t>ASFALTOVÝ BETON PRO LOŽNÍ VRSTVY ACL 16+, 16S</t>
  </si>
  <si>
    <t>ACL 16+, prům. tl. 35 mm</t>
  </si>
  <si>
    <t>- odměřeno dle ACAD"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</si>
  <si>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</si>
  <si>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11</t>
  </si>
  <si>
    <t>57790A</t>
  </si>
  <si>
    <t>VÝSPRAVA VÝTLUKŮ SMĚSÍ ACO (KUBATURA)</t>
  </si>
  <si>
    <t>opravy OT, (komunikací využívaných po dobu stavby jako objízdné trasy)</t>
  </si>
  <si>
    <t>- odfrézování nebo jiné odstranění poškozených vozovkových vrstev  
- zaříznutí hran  
- vyčištění  
- nátěr  
- dodání a výplň předepsanou zhutněnou balenou asfaltovou směsí  
- asfaltová zálivka</t>
  </si>
  <si>
    <t>Ostatní konstrukce a práce</t>
  </si>
  <si>
    <t>12</t>
  </si>
  <si>
    <t>91228</t>
  </si>
  <si>
    <t>SMĚROVÉ SLOUPKY Z PLAST HMOT VČETNĚ ODRAZNÉHO PÁSKU</t>
  </si>
  <si>
    <t>KUS</t>
  </si>
  <si>
    <t>Červené kulaté sloupky - sjezdy</t>
  </si>
  <si>
    <t>položka zahrnuje:  
- dodání a osazení sloupku včetně nutných zemních prací  
- vnitrostaveništní a mimostaveništní doprava  
- odrazky plastové nebo z retroreflexní fólie</t>
  </si>
  <si>
    <t>13</t>
  </si>
  <si>
    <t>915221</t>
  </si>
  <si>
    <t>VODOR DOPRAV ZNAČ PLASTEM STRUKTURÁLNÍ NEHLUČNÉ - DOD A POKLÁDKA</t>
  </si>
  <si>
    <t>V4 a V2b š. 0.125 m, V2b š. 0.25</t>
  </si>
  <si>
    <t>4132.7*0.125=517 m2 
32*0.25= 8 m2 
- odměřeno dle ACAD"</t>
  </si>
  <si>
    <t>položka zahrnuje:  
- dodání a pokládku nátěrového materiálu (měří se pouze natíraná plocha)  
- předznačení a reflexní úpravu</t>
  </si>
  <si>
    <t>919111</t>
  </si>
  <si>
    <t>ŘEZÁNÍ ASFALTOVÉHO KRYTU VOZOVEK TL DO 50MM</t>
  </si>
  <si>
    <t>M</t>
  </si>
  <si>
    <t>Pracovní spára ve vrstvě ACO 11+  
příčně na ZÚ a KÚ, mezi jednotlivými etapami DIO, na délku zpevněných sjezdů a podélně přes celou vozovku</t>
  </si>
  <si>
    <t>položka zahrnuje řezání vozovkové vrstvy v předepsané tloušťce, včetně spotřeby vody</t>
  </si>
  <si>
    <t>931322</t>
  </si>
  <si>
    <t>TĚSNĚNÍ DILATAČ SPAR ASF ZÁLIVKOU MODIFIK PRŮŘ DO 200MM2</t>
  </si>
  <si>
    <t>Zalití pracovní spáry ve vrstvě ACO 11+</t>
  </si>
  <si>
    <t>položka zahrnuje dodávku a osazení předepsaného materiálu, očištění ploch spáry před úpravou, očištění okolí spáry po úpravě  
nezahrnuje těsnící profil</t>
  </si>
  <si>
    <t>16</t>
  </si>
  <si>
    <t>93808</t>
  </si>
  <si>
    <t>OČIŠTĚNÍ VOZOVEK ZAMETENÍM</t>
  </si>
  <si>
    <t>četnost dle zhotovitele uvažována celá plocha vozovky</t>
  </si>
  <si>
    <t>položka zahrnuje očištění předepsaným způsobem včetně odklizení vzniklého odpadu</t>
  </si>
  <si>
    <t>17</t>
  </si>
  <si>
    <t>93811</t>
  </si>
  <si>
    <t>OČIŠTĚNÍ ASFALTOVÝCH VOZOVEK UMYTÍM VODOU</t>
  </si>
  <si>
    <t>18</t>
  </si>
  <si>
    <t>93812</t>
  </si>
  <si>
    <t>OČIŠTĚNÍ ASFALTOVÝCH VOZOVEK OD VEGETACE</t>
  </si>
  <si>
    <t>na š. 0.5m u nezpevněné krajnice - očištění od vegetace</t>
  </si>
  <si>
    <t>SO 102</t>
  </si>
  <si>
    <t>Úsek 2 - km 2.059 - 2.839, intravilán obce Rozsíčka</t>
  </si>
  <si>
    <t>Čištění krajnic - 587 m2 x 0.05 = 29.4 m3 
29,4*2=58,80 [A] 
- odměřeno dle ACA</t>
  </si>
  <si>
    <t>Frézování vozovky - 46 m3 
46*2,4=110,40 [A] 
- odměřeno dle ACAD</t>
  </si>
  <si>
    <t>113721</t>
  </si>
  <si>
    <t>FRÉZOVÁNÍ ZPEVNĚNÝCH PLOCH ASFALTOVÝCH, ODVOZ DO 1KM</t>
  </si>
  <si>
    <t>Ponecháno na nezpevněné krajnice 88m3 + úpravu stávajících nezpevněných sjezdů 6m3</t>
  </si>
  <si>
    <t>3038*0.03=91 m3 + 3 m3 (frézování zpev. sjezdů) 
- odměřeno dle ACAD"</t>
  </si>
  <si>
    <t>Položka zahrnuje veškerou manipulaci s vybouranou sutí a s vybouranými hmotami vč. uložení na skládku. Nezahrnuje poplatek za skládku</t>
  </si>
  <si>
    <t>1519*0.03=46 m3  
- odměřeno dle ACAD"</t>
  </si>
  <si>
    <t>S odvozem a uložením na skládku, tl. 50 mm</t>
  </si>
  <si>
    <t>1173.4*0.5=587 m2 
- odměřeno dle ACAD"</t>
  </si>
  <si>
    <t>Úpravy stávajících nezpevněných sjezdů hutněným asf. recyklátem fr. 0-32 v   
průměrné tl. 100mm´- bude použit odfrézovaný materiál z SO 102</t>
  </si>
  <si>
    <t>60*0.1= 6.0 m3 - odměřeno dle ACAD</t>
  </si>
  <si>
    <t>1173.4*0.5=587 m2 = 88 m3 
- odměřeno dle ACAD" 
Na zpevnění krajnic v kubatuře 88 m3 - bude použit odfrézovaný materiál z SO 102  
 - je přípustné použít i ŠD po předchozím souhlasu objednavatele</t>
  </si>
  <si>
    <t>Pod obrusnou vrstvu</t>
  </si>
  <si>
    <t>4558 m2  
- odměřeno dle ACAD"</t>
  </si>
  <si>
    <t>odměřeno dle ACAD</t>
  </si>
  <si>
    <t>Potrubí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</si>
  <si>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</si>
  <si>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</si>
  <si>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</si>
  <si>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</si>
  <si>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</si>
  <si>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V4 a V2b š. 0.125 m</t>
  </si>
  <si>
    <t>1558.5*0.125=195 m2 
- odměřeno dle ACAD"</t>
  </si>
  <si>
    <t>19</t>
  </si>
  <si>
    <t>SO 103</t>
  </si>
  <si>
    <t>Úsek 3 - km 2.839 - 4.278, extravilán</t>
  </si>
  <si>
    <t>Čištění krajnic -1398 m2 x 0.05 = 69.9m3 
69,9*2=139,80 [A] 
- odměřeno dle ACA</t>
  </si>
  <si>
    <t>frézování zpev. sjezdů + srovnání nerovností stáv. krytu - Ponecháno na nezpevněné krajnice 3 m3 + úpravu stávajících nezpevněných sjezdů 5 m3</t>
  </si>
  <si>
    <t>zpev. sjezdy 120*0.05*0.5=3 m3 + 5 m3 (odhad) - srovnání nerovností stáv. krytu</t>
  </si>
  <si>
    <t>Položka zahrnuje veškerou manipulaci s vybouranou sutí a s vybouranými hmotami vč. uložení na skládku. Nezahrnuje poplatek za skládku,</t>
  </si>
  <si>
    <t>2976.3*0.5=1398m2 
- odměřeno dle ACAD"</t>
  </si>
  <si>
    <t>Úpravy stávajících nezpevněných sjezdů hutněným asf. recyklátem fr. 0-32 v   
průměrné tl. 100mm - bude použit odfrézovaný materiál z SO 103</t>
  </si>
  <si>
    <t>50*0.1=5 m3 - odměřeno dle ACAD</t>
  </si>
  <si>
    <t>2976.3*0.5=1398 m2 = 210 m3 
- odměřeno dle ACAD" 
Na zpevnění krajnic: 
bude použit odfrézovaný materiál z SO 103 - v kubatuře 3 m3 a a SO 104 - v kubatuře 48 m3  
 + 159 m3 z nakupovaného materiálu 
 - je přípustné použít i ŠD po předchozím souhlasu objednavatele</t>
  </si>
  <si>
    <t>Pod obrusnou vrstvu - 7979 m2  
Pod podkladní vrstvu - 7979 m2  
odměřeno dle ACAD</t>
  </si>
  <si>
    <t>2832*0.125=354 m2  
44*0.25=11 m2 
- odměřeno dle ACAD"</t>
  </si>
  <si>
    <t>SO 104</t>
  </si>
  <si>
    <t>Úsek 4 - km 4.278 - KÚ, intravilán obce Sulíkov</t>
  </si>
  <si>
    <t>Čištění krajnic - 91 m2 x 0.05 = 4.6 m3 
4,6*2=9,20 [A]   
- odměřeno dle ACAD</t>
  </si>
  <si>
    <t>Ponecháno na nezpevněné krajnice SO 104  - 14 m3 a SO 103 - 48 m3</t>
  </si>
  <si>
    <t>1485*0.04= 59 m3 + 3 m3 (frézování zpev. sjezdů) = 62 m3 
- odměřeno dle ACAD"</t>
  </si>
  <si>
    <t>S odvozem a uložením na skládku</t>
  </si>
  <si>
    <t>182*0.5=91 m2 
- odměřeno dle ACAD"</t>
  </si>
  <si>
    <t>182*0.5=91 m2 =14 m3 
- odměřeno dle ACAD" 
Na zpevnění krajnic bude použit odfrézovaný materiál z SO 104 - v kubatuře 14 m3  
 - je přípustné použít i ŠD po předchozím souhlasu objednavatele</t>
  </si>
  <si>
    <t>Pod obrusnou vrstvu - 1590m2   
- odměřeno dle ACAD"</t>
  </si>
  <si>
    <t>- odměřeno dle ACAD</t>
  </si>
  <si>
    <t>89711</t>
  </si>
  <si>
    <t>VPUSŤ KANALIZAČNÍ ULIČNÍ KOMPLETNÍ MONOLIT BETON</t>
  </si>
  <si>
    <t>doplnění uliční vpusti s vytvořením betonového podstavce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</si>
  <si>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</si>
  <si>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V4 a V2b š. 0.125 m - 65m2, V2b š. 0.25m - 13 m2 
522.5*0.125= 65 m2, 52.5*0.25= 13 m2 
- odměřeno dle ACAD"</t>
  </si>
  <si>
    <t>SO 182.1</t>
  </si>
  <si>
    <t>Dopravně inženýrská opatření během výstavby - I.etapa</t>
  </si>
  <si>
    <t>0271R</t>
  </si>
  <si>
    <t>PROVIZORNÍ DOPRAVNÍ ZNAČENÍ - ZNEPLATNĚNÍ STÁVAJÍCÍCH  DOPR. ZNAČEK</t>
  </si>
  <si>
    <t>zahrnuje zneplatnění stávajících dopravních značek v rozporu s přechodnou úpravou, vč.následného zrušení zneplatnění</t>
  </si>
  <si>
    <t>914122</t>
  </si>
  <si>
    <t>DOPRAVNÍ ZNAČKY ZÁKLADNÍ VELIKOSTI OCELOVÉ FÓLIE TŘ 1 - MONTÁŽ S PŘEMÍSTĚNÍM</t>
  </si>
  <si>
    <t>52 + 37 (posuvné pracovní místo)=89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</si>
  <si>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</si>
  <si>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</si>
  <si>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</si>
  <si>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52 + 37 (posuvné pracovní místo)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</si>
  <si>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</si>
  <si>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</si>
  <si>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</si>
  <si>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</si>
  <si>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52*14+37*14=728+518=1246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</si>
  <si>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</si>
  <si>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</si>
  <si>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</si>
  <si>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914423</t>
  </si>
  <si>
    <t>DOPRAVNÍ ZNAČKY 100X150CM OCELOVÉ FÓLIE TŘ 1 - DEMONTÁŽ</t>
  </si>
  <si>
    <t>914429</t>
  </si>
  <si>
    <t>DOPRAV ZNAČ 100X150CM OCEL FÓLIE TŘ 1 - NÁJEMNÉ</t>
  </si>
  <si>
    <t>8*14=112</t>
  </si>
  <si>
    <t>914922</t>
  </si>
  <si>
    <t>SLOUPKY A STOJKY DZ Z OCEL TRUBEK DO PATKY MONTÁŽ S PŘESUNEM</t>
  </si>
  <si>
    <t>30 + 28 (posuvné pracovní místo) = 58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</si>
  <si>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</si>
  <si>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</si>
  <si>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</si>
  <si>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</si>
  <si>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</si>
  <si>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30*14+28*14=420+392=812</t>
  </si>
  <si>
    <t>položka zahrnuje sazbu za pronájem dopravních značek a zařízení. Počet měrných jednotek se určí jako součin počtu sloupků a počtu dní použití</t>
  </si>
  <si>
    <t>914952</t>
  </si>
  <si>
    <t>SLOUPKY A STOJKY DZ Z JÄKL PROF PRO OCEL STOJAN MONT S PŘESUN</t>
  </si>
  <si>
    <t>914953</t>
  </si>
  <si>
    <t>SLOUPKY A STOJKY DZ Z JÄKL PROFILŮ PRO OCEL STOJAN DEMONTÁŽ</t>
  </si>
  <si>
    <t>914959</t>
  </si>
  <si>
    <t>SLOUP A STOJKY DZ Z JÄKL PRO OCEL STOJAN NÁJEMNÉ</t>
  </si>
  <si>
    <t>916122</t>
  </si>
  <si>
    <t>DOPRAV SVĚTLO VÝSTRAŽ SOUPRAVA 3KS - MONTÁŽ S PŘESUNEM</t>
  </si>
  <si>
    <t>S7</t>
  </si>
  <si>
    <t>2+ 3 (posuvné pracovní místo) = 5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</si>
  <si>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</si>
  <si>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</si>
  <si>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</si>
  <si>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</si>
  <si>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</si>
  <si>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</si>
  <si>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2*14+3*14=28+42=70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</si>
  <si>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</si>
  <si>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</si>
  <si>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</si>
  <si>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Posuvné pracovní místo - souprava 2 semaforových světel</t>
  </si>
  <si>
    <t>3x</t>
  </si>
  <si>
    <t>916153</t>
  </si>
  <si>
    <t>SEMAFOROVÁ PŘENOSNÁ SOUPRAVA - DEMONTÁŽ</t>
  </si>
  <si>
    <t>916159</t>
  </si>
  <si>
    <t>SEMAFOROVÁ PŘENOSNÁ SOUPRAVA - NÁJEMNÉ</t>
  </si>
  <si>
    <t>3*14=42</t>
  </si>
  <si>
    <t>20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</si>
  <si>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</si>
  <si>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</si>
  <si>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</si>
  <si>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21</t>
  </si>
  <si>
    <t>916313</t>
  </si>
  <si>
    <t>DOPRAVNÍ ZÁBRANY Z2 S FÓLIÍ TŘ 1 - DEMONTÁŽ</t>
  </si>
  <si>
    <t>22</t>
  </si>
  <si>
    <t>916319</t>
  </si>
  <si>
    <t>DOPRAVNÍ ZÁBRANY Z2 - NÁJEMNÉ</t>
  </si>
  <si>
    <t>2*14=28</t>
  </si>
  <si>
    <t>23</t>
  </si>
  <si>
    <t>916332</t>
  </si>
  <si>
    <t>SMĚROVACÍ DESKY Z4 JEDNOSTR S FÓLIÍ TŘ 1 - MONTÁŽ S PŘESUNEM</t>
  </si>
  <si>
    <t>Posuvné pracovní místo</t>
  </si>
  <si>
    <t>3*30=90</t>
  </si>
  <si>
    <t>24</t>
  </si>
  <si>
    <t>916333</t>
  </si>
  <si>
    <t>SMĚROVACÍ DESKY Z4 JEDNOSTR S FÓLIÍ TŘ 1 - DEMONTÁŽ</t>
  </si>
  <si>
    <t>25</t>
  </si>
  <si>
    <t>916339</t>
  </si>
  <si>
    <t>SMĚROVACÍ DESKY Z4 - NÁJEMNÉ</t>
  </si>
  <si>
    <t>90*14=1260</t>
  </si>
  <si>
    <t>26</t>
  </si>
  <si>
    <t>916722</t>
  </si>
  <si>
    <t>UPEVŇOVACÍ KONSTR - PODKLADNÍ DESKA OD 28KG - MONTÁŽ S PŘESUNEM</t>
  </si>
  <si>
    <t>46 + 28 (posuvné pracovní místo) = 74</t>
  </si>
  <si>
    <t>27</t>
  </si>
  <si>
    <t>916723</t>
  </si>
  <si>
    <t>UPEVŇOVACÍ KONSTR - PODKLADNÍ DESKA OD 28KG - DEMONTÁŽ</t>
  </si>
  <si>
    <t>28</t>
  </si>
  <si>
    <t>916729</t>
  </si>
  <si>
    <t>UPEVŇOVACÍ KONSTR - PODKL DESKA OD 28KG - NÁJEMNÉ</t>
  </si>
  <si>
    <t>46*14+28*14=644+392=1036</t>
  </si>
  <si>
    <t>SO 182.2</t>
  </si>
  <si>
    <t>Dopravně inženýrská opatření během výstavby - II.etapa</t>
  </si>
  <si>
    <t>34 + 22 (posuvné pracovní místo)=56</t>
  </si>
  <si>
    <t>34*14+22*14=476+308=784</t>
  </si>
  <si>
    <t>7*14=98</t>
  </si>
  <si>
    <t>21 + 16 (posuvné pracovní místo) = 37</t>
  </si>
  <si>
    <t>21*14+16*14=294+224=518</t>
  </si>
  <si>
    <t>2+ 2 (posuvné pracovní místo) = 4</t>
  </si>
  <si>
    <t>2*14+2*14=28+28=56</t>
  </si>
  <si>
    <t>2x</t>
  </si>
  <si>
    <t>2*30=60</t>
  </si>
  <si>
    <t>60*14=840</t>
  </si>
  <si>
    <t>35 + 16 (posuvné pracovní místo) = 51</t>
  </si>
  <si>
    <t>35*14+16*14=490+224=714</t>
  </si>
  <si>
    <t>SO 182.3</t>
  </si>
  <si>
    <t>Dopravně inženýrská opatření během výstavby - III.etapa</t>
  </si>
  <si>
    <t>47 + 22 (posuvné pracovní místo)=69</t>
  </si>
  <si>
    <t>47*14+22*14=658+308=966</t>
  </si>
  <si>
    <t>25 + 16 (posuvné pracovní místo) = 41</t>
  </si>
  <si>
    <t>25*14+16*14=350+224=574</t>
  </si>
  <si>
    <t>39 + 16 (posuvné pracovní místo) = 55</t>
  </si>
  <si>
    <t>39*14+16*14=546+224=770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</si>
</sst>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44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50</v>
      </c>
    </row>
    <row r="16" spans="1:5" ht="12.75">
      <c r="A16" s="29" t="s">
        <v>45</v>
      </c>
      <c r="E16" s="30" t="s">
        <v>40</v>
      </c>
    </row>
    <row r="17" spans="1:5" ht="63.75">
      <c r="A17" t="s">
        <v>46</v>
      </c>
      <c r="E17" s="28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40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40</v>
      </c>
    </row>
    <row r="18" spans="1:16" ht="25.5">
      <c r="A18" s="18" t="s">
        <v>38</v>
      </c>
      <c s="23" t="s">
        <v>26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40</v>
      </c>
    </row>
    <row r="22" spans="1:16" ht="25.5">
      <c r="A22" s="18" t="s">
        <v>38</v>
      </c>
      <c s="23" t="s">
        <v>28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40</v>
      </c>
    </row>
    <row r="25" spans="1:5" ht="12.75">
      <c r="A25" t="s">
        <v>46</v>
      </c>
      <c r="E25" s="28" t="s">
        <v>40</v>
      </c>
    </row>
    <row r="26" spans="1:16" ht="25.5">
      <c r="A26" s="18" t="s">
        <v>38</v>
      </c>
      <c s="23" t="s">
        <v>62</v>
      </c>
      <c s="23" t="s">
        <v>63</v>
      </c>
      <c s="18" t="s">
        <v>54</v>
      </c>
      <c s="24" t="s">
        <v>64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12.75">
      <c r="A29" t="s">
        <v>46</v>
      </c>
      <c r="E29" s="28" t="s">
        <v>40</v>
      </c>
    </row>
    <row r="30" spans="1:16" ht="25.5">
      <c r="A30" s="18" t="s">
        <v>38</v>
      </c>
      <c s="23" t="s">
        <v>65</v>
      </c>
      <c s="23" t="s">
        <v>66</v>
      </c>
      <c s="18" t="s">
        <v>54</v>
      </c>
      <c s="24" t="s">
        <v>67</v>
      </c>
      <c s="25" t="s">
        <v>42</v>
      </c>
      <c s="26">
        <v>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12.75">
      <c r="A33" t="s">
        <v>46</v>
      </c>
      <c r="E33" s="28" t="s">
        <v>40</v>
      </c>
    </row>
    <row r="34" spans="1:16" ht="12.75">
      <c r="A34" s="18" t="s">
        <v>38</v>
      </c>
      <c s="23" t="s">
        <v>68</v>
      </c>
      <c s="23" t="s">
        <v>69</v>
      </c>
      <c s="18" t="s">
        <v>54</v>
      </c>
      <c s="24" t="s">
        <v>70</v>
      </c>
      <c s="25" t="s">
        <v>42</v>
      </c>
      <c s="26">
        <v>1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40</v>
      </c>
    </row>
    <row r="37" spans="1:5" ht="12.75">
      <c r="A37" t="s">
        <v>46</v>
      </c>
      <c r="E37" s="28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0+O8+O17+O26+O51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</v>
      </c>
      <c s="31">
        <f>0+I8+I17+I26+I51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71</v>
      </c>
      <c s="5"/>
      <c s="14" t="s">
        <v>72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73</v>
      </c>
      <c s="18" t="s">
        <v>40</v>
      </c>
      <c s="24" t="s">
        <v>74</v>
      </c>
      <c s="25" t="s">
        <v>75</v>
      </c>
      <c s="26">
        <v>205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40</v>
      </c>
    </row>
    <row r="11" spans="1:5" ht="51">
      <c r="A11" s="29" t="s">
        <v>45</v>
      </c>
      <c r="E11" s="30" t="s">
        <v>76</v>
      </c>
    </row>
    <row r="12" spans="1:5" ht="25.5">
      <c r="A12" t="s">
        <v>46</v>
      </c>
      <c r="E12" s="28" t="s">
        <v>77</v>
      </c>
    </row>
    <row r="13" spans="1:16" ht="12.75">
      <c r="A13" s="18" t="s">
        <v>38</v>
      </c>
      <c s="23" t="s">
        <v>15</v>
      </c>
      <c s="23" t="s">
        <v>78</v>
      </c>
      <c s="18" t="s">
        <v>40</v>
      </c>
      <c s="24" t="s">
        <v>79</v>
      </c>
      <c s="25" t="s">
        <v>75</v>
      </c>
      <c s="26">
        <v>21.6</v>
      </c>
      <c s="26">
        <v>0</v>
      </c>
      <c s="26">
        <f>ROUND(ROUND(H13,2)*ROUND(G13,2),2)</f>
      </c>
      <c r="O13">
        <f>(I13*21)/100</f>
      </c>
      <c t="s">
        <v>15</v>
      </c>
    </row>
    <row r="14" spans="1:5" ht="12.75">
      <c r="A14" s="27" t="s">
        <v>43</v>
      </c>
      <c r="E14" s="28" t="s">
        <v>80</v>
      </c>
    </row>
    <row r="15" spans="1:5" ht="38.25">
      <c r="A15" s="29" t="s">
        <v>45</v>
      </c>
      <c r="E15" s="30" t="s">
        <v>81</v>
      </c>
    </row>
    <row r="16" spans="1:5" ht="25.5">
      <c r="A16" t="s">
        <v>46</v>
      </c>
      <c r="E16" s="28" t="s">
        <v>77</v>
      </c>
    </row>
    <row r="17" spans="1:18" ht="12.75" customHeight="1">
      <c r="A17" s="5" t="s">
        <v>36</v>
      </c>
      <c s="5"/>
      <c s="34" t="s">
        <v>22</v>
      </c>
      <c s="5"/>
      <c s="21" t="s">
        <v>82</v>
      </c>
      <c s="5"/>
      <c s="5"/>
      <c s="5"/>
      <c s="35">
        <f>0+Q17</f>
      </c>
      <c r="O17">
        <f>0+R17</f>
      </c>
      <c r="Q17">
        <f>0+I18+I22</f>
      </c>
      <c>
        <f>0+O18+O22</f>
      </c>
    </row>
    <row r="18" spans="1:16" ht="12.75">
      <c r="A18" s="18" t="s">
        <v>38</v>
      </c>
      <c s="23" t="s">
        <v>16</v>
      </c>
      <c s="23" t="s">
        <v>83</v>
      </c>
      <c s="18" t="s">
        <v>40</v>
      </c>
      <c s="24" t="s">
        <v>84</v>
      </c>
      <c s="25" t="s">
        <v>85</v>
      </c>
      <c s="26">
        <v>9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86</v>
      </c>
    </row>
    <row r="20" spans="1:5" ht="25.5">
      <c r="A20" s="29" t="s">
        <v>45</v>
      </c>
      <c r="E20" s="30" t="s">
        <v>87</v>
      </c>
    </row>
    <row r="21" spans="1:5" ht="63.75">
      <c r="A21" t="s">
        <v>46</v>
      </c>
      <c r="E21" s="28" t="s">
        <v>88</v>
      </c>
    </row>
    <row r="22" spans="1:16" ht="12.75">
      <c r="A22" s="18" t="s">
        <v>38</v>
      </c>
      <c s="23" t="s">
        <v>28</v>
      </c>
      <c s="23" t="s">
        <v>89</v>
      </c>
      <c s="18" t="s">
        <v>40</v>
      </c>
      <c s="24" t="s">
        <v>90</v>
      </c>
      <c s="25" t="s">
        <v>91</v>
      </c>
      <c s="26">
        <v>2050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92</v>
      </c>
    </row>
    <row r="24" spans="1:5" ht="25.5">
      <c r="A24" s="29" t="s">
        <v>45</v>
      </c>
      <c r="E24" s="30" t="s">
        <v>93</v>
      </c>
    </row>
    <row r="25" spans="1:5" ht="63.75">
      <c r="A25" t="s">
        <v>46</v>
      </c>
      <c r="E25" s="28" t="s">
        <v>94</v>
      </c>
    </row>
    <row r="26" spans="1:18" ht="12.75" customHeight="1">
      <c r="A26" s="5" t="s">
        <v>36</v>
      </c>
      <c s="5"/>
      <c s="34" t="s">
        <v>28</v>
      </c>
      <c s="5"/>
      <c s="21" t="s">
        <v>95</v>
      </c>
      <c s="5"/>
      <c s="5"/>
      <c s="5"/>
      <c s="35">
        <f>0+Q26</f>
      </c>
      <c r="O26">
        <f>0+R26</f>
      </c>
      <c r="Q26">
        <f>0+I27+I31+I35+I39+I43+I47</f>
      </c>
      <c>
        <f>0+O27+O31+O35+O39+O43+O47</f>
      </c>
    </row>
    <row r="27" spans="1:16" ht="12.75">
      <c r="A27" s="18" t="s">
        <v>38</v>
      </c>
      <c s="23" t="s">
        <v>30</v>
      </c>
      <c s="23" t="s">
        <v>96</v>
      </c>
      <c s="18" t="s">
        <v>40</v>
      </c>
      <c s="24" t="s">
        <v>97</v>
      </c>
      <c s="25" t="s">
        <v>85</v>
      </c>
      <c s="26">
        <v>5</v>
      </c>
      <c s="26">
        <v>0</v>
      </c>
      <c s="26">
        <f>ROUND(ROUND(H27,2)*ROUND(G27,2),2)</f>
      </c>
      <c r="O27">
        <f>(I27*21)/100</f>
      </c>
      <c t="s">
        <v>15</v>
      </c>
    </row>
    <row r="28" spans="1:5" ht="38.25">
      <c r="A28" s="27" t="s">
        <v>43</v>
      </c>
      <c r="E28" s="28" t="s">
        <v>98</v>
      </c>
    </row>
    <row r="29" spans="1:5" ht="12.75">
      <c r="A29" s="29" t="s">
        <v>45</v>
      </c>
      <c r="E29" s="30" t="s">
        <v>99</v>
      </c>
    </row>
    <row r="30" spans="1:5" ht="102">
      <c r="A30" t="s">
        <v>46</v>
      </c>
      <c r="E30" s="28" t="s">
        <v>100</v>
      </c>
    </row>
    <row r="31" spans="1:16" ht="12.75">
      <c r="A31" s="18" t="s">
        <v>38</v>
      </c>
      <c s="23" t="s">
        <v>101</v>
      </c>
      <c s="23" t="s">
        <v>102</v>
      </c>
      <c s="18" t="s">
        <v>40</v>
      </c>
      <c s="24" t="s">
        <v>103</v>
      </c>
      <c s="25" t="s">
        <v>91</v>
      </c>
      <c s="26">
        <v>2050</v>
      </c>
      <c s="26">
        <v>0</v>
      </c>
      <c s="26">
        <f>ROUND(ROUND(H31,2)*ROUND(G31,2),2)</f>
      </c>
      <c r="O31">
        <f>(I31*21)/100</f>
      </c>
      <c t="s">
        <v>15</v>
      </c>
    </row>
    <row r="32" spans="1:5" ht="12.75">
      <c r="A32" s="27" t="s">
        <v>43</v>
      </c>
      <c r="E32" s="28" t="s">
        <v>40</v>
      </c>
    </row>
    <row r="33" spans="1:5" ht="63.75">
      <c r="A33" s="29" t="s">
        <v>45</v>
      </c>
      <c r="E33" s="30" t="s">
        <v>104</v>
      </c>
    </row>
    <row r="34" spans="1:5" ht="102">
      <c r="A34" t="s">
        <v>46</v>
      </c>
      <c r="E34" s="28" t="s">
        <v>100</v>
      </c>
    </row>
    <row r="35" spans="1:16" ht="12.75">
      <c r="A35" s="18" t="s">
        <v>38</v>
      </c>
      <c s="23" t="s">
        <v>62</v>
      </c>
      <c s="23" t="s">
        <v>105</v>
      </c>
      <c s="18" t="s">
        <v>40</v>
      </c>
      <c s="24" t="s">
        <v>106</v>
      </c>
      <c s="25" t="s">
        <v>91</v>
      </c>
      <c s="26">
        <v>22566</v>
      </c>
      <c s="26">
        <v>0</v>
      </c>
      <c s="26">
        <f>ROUND(ROUND(H35,2)*ROUND(G35,2),2)</f>
      </c>
      <c r="O35">
        <f>(I35*21)/100</f>
      </c>
      <c t="s">
        <v>15</v>
      </c>
    </row>
    <row r="36" spans="1:5" ht="12.75">
      <c r="A36" s="27" t="s">
        <v>43</v>
      </c>
      <c r="E36" s="28" t="s">
        <v>40</v>
      </c>
    </row>
    <row r="37" spans="1:5" ht="38.25">
      <c r="A37" s="29" t="s">
        <v>45</v>
      </c>
      <c r="E37" s="30" t="s">
        <v>107</v>
      </c>
    </row>
    <row r="38" spans="1:5" ht="51">
      <c r="A38" t="s">
        <v>46</v>
      </c>
      <c r="E38" s="28" t="s">
        <v>108</v>
      </c>
    </row>
    <row r="39" spans="1:16" ht="12.75">
      <c r="A39" s="18" t="s">
        <v>38</v>
      </c>
      <c s="23" t="s">
        <v>33</v>
      </c>
      <c s="23" t="s">
        <v>109</v>
      </c>
      <c s="18" t="s">
        <v>40</v>
      </c>
      <c s="24" t="s">
        <v>110</v>
      </c>
      <c s="25" t="s">
        <v>91</v>
      </c>
      <c s="26">
        <v>11283</v>
      </c>
      <c s="26">
        <v>0</v>
      </c>
      <c s="26">
        <f>ROUND(ROUND(H39,2)*ROUND(G39,2),2)</f>
      </c>
      <c r="O39">
        <f>(I39*21)/100</f>
      </c>
      <c t="s">
        <v>15</v>
      </c>
    </row>
    <row r="40" spans="1:5" ht="12.75">
      <c r="A40" s="27" t="s">
        <v>43</v>
      </c>
      <c r="E40" s="28" t="s">
        <v>111</v>
      </c>
    </row>
    <row r="41" spans="1:5" ht="12.75">
      <c r="A41" s="29" t="s">
        <v>45</v>
      </c>
      <c r="E41" s="30" t="s">
        <v>112</v>
      </c>
    </row>
    <row r="42" spans="1:5" ht="140.25">
      <c r="A42" t="s">
        <v>46</v>
      </c>
      <c r="E42" s="28" t="s">
        <v>113</v>
      </c>
    </row>
    <row r="43" spans="1:16" ht="12.75">
      <c r="A43" s="18" t="s">
        <v>38</v>
      </c>
      <c s="23" t="s">
        <v>35</v>
      </c>
      <c s="23" t="s">
        <v>114</v>
      </c>
      <c s="18" t="s">
        <v>40</v>
      </c>
      <c s="24" t="s">
        <v>115</v>
      </c>
      <c s="25" t="s">
        <v>85</v>
      </c>
      <c s="26">
        <v>395</v>
      </c>
      <c s="26">
        <v>0</v>
      </c>
      <c s="26">
        <f>ROUND(ROUND(H43,2)*ROUND(G43,2),2)</f>
      </c>
      <c r="O43">
        <f>(I43*21)/100</f>
      </c>
      <c t="s">
        <v>15</v>
      </c>
    </row>
    <row r="44" spans="1:5" ht="12.75">
      <c r="A44" s="27" t="s">
        <v>43</v>
      </c>
      <c r="E44" s="28" t="s">
        <v>116</v>
      </c>
    </row>
    <row r="45" spans="1:5" ht="12.75">
      <c r="A45" s="29" t="s">
        <v>45</v>
      </c>
      <c r="E45" s="30" t="s">
        <v>117</v>
      </c>
    </row>
    <row r="46" spans="1:5" ht="140.25">
      <c r="A46" t="s">
        <v>46</v>
      </c>
      <c r="E46" s="28" t="s">
        <v>118</v>
      </c>
    </row>
    <row r="47" spans="1:16" ht="12.75">
      <c r="A47" s="18" t="s">
        <v>38</v>
      </c>
      <c s="23" t="s">
        <v>119</v>
      </c>
      <c s="23" t="s">
        <v>120</v>
      </c>
      <c s="18" t="s">
        <v>40</v>
      </c>
      <c s="24" t="s">
        <v>121</v>
      </c>
      <c s="25" t="s">
        <v>85</v>
      </c>
      <c s="26">
        <v>5</v>
      </c>
      <c s="26">
        <v>0</v>
      </c>
      <c s="26">
        <f>ROUND(ROUND(H47,2)*ROUND(G47,2),2)</f>
      </c>
      <c r="O47">
        <f>(I47*21)/100</f>
      </c>
      <c t="s">
        <v>15</v>
      </c>
    </row>
    <row r="48" spans="1:5" ht="12.75">
      <c r="A48" s="27" t="s">
        <v>43</v>
      </c>
      <c r="E48" s="28" t="s">
        <v>122</v>
      </c>
    </row>
    <row r="49" spans="1:5" ht="12.75">
      <c r="A49" s="29" t="s">
        <v>45</v>
      </c>
      <c r="E49" s="30" t="s">
        <v>40</v>
      </c>
    </row>
    <row r="50" spans="1:5" ht="76.5">
      <c r="A50" t="s">
        <v>46</v>
      </c>
      <c r="E50" s="28" t="s">
        <v>123</v>
      </c>
    </row>
    <row r="51" spans="1:18" ht="12.75" customHeight="1">
      <c r="A51" s="5" t="s">
        <v>36</v>
      </c>
      <c s="5"/>
      <c s="34" t="s">
        <v>33</v>
      </c>
      <c s="5"/>
      <c s="21" t="s">
        <v>124</v>
      </c>
      <c s="5"/>
      <c s="5"/>
      <c s="5"/>
      <c s="35">
        <f>0+Q51</f>
      </c>
      <c r="O51">
        <f>0+R51</f>
      </c>
      <c r="Q51">
        <f>0+I52+I56+I60+I64+I68+I72+I76</f>
      </c>
      <c>
        <f>0+O52+O56+O60+O64+O68+O72+O76</f>
      </c>
    </row>
    <row r="52" spans="1:16" ht="12.75">
      <c r="A52" s="18" t="s">
        <v>38</v>
      </c>
      <c s="23" t="s">
        <v>125</v>
      </c>
      <c s="23" t="s">
        <v>126</v>
      </c>
      <c s="18" t="s">
        <v>40</v>
      </c>
      <c s="24" t="s">
        <v>127</v>
      </c>
      <c s="25" t="s">
        <v>128</v>
      </c>
      <c s="26">
        <v>8</v>
      </c>
      <c s="26">
        <v>0</v>
      </c>
      <c s="26">
        <f>ROUND(ROUND(H52,2)*ROUND(G52,2),2)</f>
      </c>
      <c r="O52">
        <f>(I52*21)/100</f>
      </c>
      <c t="s">
        <v>15</v>
      </c>
    </row>
    <row r="53" spans="1:5" ht="12.75">
      <c r="A53" s="27" t="s">
        <v>43</v>
      </c>
      <c r="E53" s="28" t="s">
        <v>129</v>
      </c>
    </row>
    <row r="54" spans="1:5" ht="12.75">
      <c r="A54" s="29" t="s">
        <v>45</v>
      </c>
      <c r="E54" s="30" t="s">
        <v>40</v>
      </c>
    </row>
    <row r="55" spans="1:5" ht="51">
      <c r="A55" t="s">
        <v>46</v>
      </c>
      <c r="E55" s="28" t="s">
        <v>130</v>
      </c>
    </row>
    <row r="56" spans="1:16" ht="25.5">
      <c r="A56" s="18" t="s">
        <v>38</v>
      </c>
      <c s="23" t="s">
        <v>131</v>
      </c>
      <c s="23" t="s">
        <v>132</v>
      </c>
      <c s="18" t="s">
        <v>40</v>
      </c>
      <c s="24" t="s">
        <v>133</v>
      </c>
      <c s="25" t="s">
        <v>91</v>
      </c>
      <c s="26">
        <v>525</v>
      </c>
      <c s="26">
        <v>0</v>
      </c>
      <c s="26">
        <f>ROUND(ROUND(H56,2)*ROUND(G56,2),2)</f>
      </c>
      <c r="O56">
        <f>(I56*21)/100</f>
      </c>
      <c t="s">
        <v>15</v>
      </c>
    </row>
    <row r="57" spans="1:5" ht="12.75">
      <c r="A57" s="27" t="s">
        <v>43</v>
      </c>
      <c r="E57" s="28" t="s">
        <v>134</v>
      </c>
    </row>
    <row r="58" spans="1:5" ht="38.25">
      <c r="A58" s="29" t="s">
        <v>45</v>
      </c>
      <c r="E58" s="30" t="s">
        <v>135</v>
      </c>
    </row>
    <row r="59" spans="1:5" ht="38.25">
      <c r="A59" t="s">
        <v>46</v>
      </c>
      <c r="E59" s="28" t="s">
        <v>136</v>
      </c>
    </row>
    <row r="60" spans="1:16" ht="12.75">
      <c r="A60" s="18" t="s">
        <v>38</v>
      </c>
      <c s="23" t="s">
        <v>65</v>
      </c>
      <c s="23" t="s">
        <v>137</v>
      </c>
      <c s="18" t="s">
        <v>40</v>
      </c>
      <c s="24" t="s">
        <v>138</v>
      </c>
      <c s="25" t="s">
        <v>139</v>
      </c>
      <c s="26">
        <v>2123</v>
      </c>
      <c s="26">
        <v>0</v>
      </c>
      <c s="26">
        <f>ROUND(ROUND(H60,2)*ROUND(G60,2),2)</f>
      </c>
      <c r="O60">
        <f>(I60*21)/100</f>
      </c>
      <c t="s">
        <v>15</v>
      </c>
    </row>
    <row r="61" spans="1:5" ht="38.25">
      <c r="A61" s="27" t="s">
        <v>43</v>
      </c>
      <c r="E61" s="28" t="s">
        <v>140</v>
      </c>
    </row>
    <row r="62" spans="1:5" ht="12.75">
      <c r="A62" s="29" t="s">
        <v>45</v>
      </c>
      <c r="E62" s="30" t="s">
        <v>40</v>
      </c>
    </row>
    <row r="63" spans="1:5" ht="25.5">
      <c r="A63" t="s">
        <v>46</v>
      </c>
      <c r="E63" s="28" t="s">
        <v>141</v>
      </c>
    </row>
    <row r="64" spans="1:16" ht="12.75">
      <c r="A64" s="18" t="s">
        <v>38</v>
      </c>
      <c s="23" t="s">
        <v>68</v>
      </c>
      <c s="23" t="s">
        <v>142</v>
      </c>
      <c s="18" t="s">
        <v>40</v>
      </c>
      <c s="24" t="s">
        <v>143</v>
      </c>
      <c s="25" t="s">
        <v>139</v>
      </c>
      <c s="26">
        <v>2123</v>
      </c>
      <c s="26">
        <v>0</v>
      </c>
      <c s="26">
        <f>ROUND(ROUND(H64,2)*ROUND(G64,2),2)</f>
      </c>
      <c r="O64">
        <f>(I64*21)/100</f>
      </c>
      <c t="s">
        <v>15</v>
      </c>
    </row>
    <row r="65" spans="1:5" ht="12.75">
      <c r="A65" s="27" t="s">
        <v>43</v>
      </c>
      <c r="E65" s="28" t="s">
        <v>144</v>
      </c>
    </row>
    <row r="66" spans="1:5" ht="12.75">
      <c r="A66" s="29" t="s">
        <v>45</v>
      </c>
      <c r="E66" s="30" t="s">
        <v>40</v>
      </c>
    </row>
    <row r="67" spans="1:5" ht="38.25">
      <c r="A67" t="s">
        <v>46</v>
      </c>
      <c r="E67" s="28" t="s">
        <v>145</v>
      </c>
    </row>
    <row r="68" spans="1:16" ht="12.75">
      <c r="A68" s="18" t="s">
        <v>38</v>
      </c>
      <c s="23" t="s">
        <v>146</v>
      </c>
      <c s="23" t="s">
        <v>147</v>
      </c>
      <c s="18" t="s">
        <v>40</v>
      </c>
      <c s="24" t="s">
        <v>148</v>
      </c>
      <c s="25" t="s">
        <v>91</v>
      </c>
      <c s="26">
        <v>11283</v>
      </c>
      <c s="26">
        <v>0</v>
      </c>
      <c s="26">
        <f>ROUND(ROUND(H68,2)*ROUND(G68,2),2)</f>
      </c>
      <c r="O68">
        <f>(I68*21)/100</f>
      </c>
      <c t="s">
        <v>15</v>
      </c>
    </row>
    <row r="69" spans="1:5" ht="12.75">
      <c r="A69" s="27" t="s">
        <v>43</v>
      </c>
      <c r="E69" s="28" t="s">
        <v>149</v>
      </c>
    </row>
    <row r="70" spans="1:5" ht="12.75">
      <c r="A70" s="29" t="s">
        <v>45</v>
      </c>
      <c r="E70" s="30" t="s">
        <v>40</v>
      </c>
    </row>
    <row r="71" spans="1:5" ht="25.5">
      <c r="A71" t="s">
        <v>46</v>
      </c>
      <c r="E71" s="28" t="s">
        <v>150</v>
      </c>
    </row>
    <row r="72" spans="1:16" ht="12.75">
      <c r="A72" s="18" t="s">
        <v>38</v>
      </c>
      <c s="23" t="s">
        <v>151</v>
      </c>
      <c s="23" t="s">
        <v>152</v>
      </c>
      <c s="18" t="s">
        <v>40</v>
      </c>
      <c s="24" t="s">
        <v>153</v>
      </c>
      <c s="25" t="s">
        <v>91</v>
      </c>
      <c s="26">
        <v>11283</v>
      </c>
      <c s="26">
        <v>0</v>
      </c>
      <c s="26">
        <f>ROUND(ROUND(H72,2)*ROUND(G72,2),2)</f>
      </c>
      <c r="O72">
        <f>(I72*21)/100</f>
      </c>
      <c t="s">
        <v>15</v>
      </c>
    </row>
    <row r="73" spans="1:5" ht="12.75">
      <c r="A73" s="27" t="s">
        <v>43</v>
      </c>
      <c r="E73" s="28" t="s">
        <v>149</v>
      </c>
    </row>
    <row r="74" spans="1:5" ht="12.75">
      <c r="A74" s="29" t="s">
        <v>45</v>
      </c>
      <c r="E74" s="30" t="s">
        <v>40</v>
      </c>
    </row>
    <row r="75" spans="1:5" ht="25.5">
      <c r="A75" t="s">
        <v>46</v>
      </c>
      <c r="E75" s="28" t="s">
        <v>150</v>
      </c>
    </row>
    <row r="76" spans="1:16" ht="12.75">
      <c r="A76" s="18" t="s">
        <v>38</v>
      </c>
      <c s="23" t="s">
        <v>154</v>
      </c>
      <c s="23" t="s">
        <v>155</v>
      </c>
      <c s="18" t="s">
        <v>40</v>
      </c>
      <c s="24" t="s">
        <v>156</v>
      </c>
      <c s="25" t="s">
        <v>91</v>
      </c>
      <c s="26">
        <v>2050</v>
      </c>
      <c s="26">
        <v>0</v>
      </c>
      <c s="26">
        <f>ROUND(ROUND(H76,2)*ROUND(G76,2),2)</f>
      </c>
      <c r="O76">
        <f>(I76*21)/100</f>
      </c>
      <c t="s">
        <v>15</v>
      </c>
    </row>
    <row r="77" spans="1:5" ht="12.75">
      <c r="A77" s="27" t="s">
        <v>43</v>
      </c>
      <c r="E77" s="28" t="s">
        <v>157</v>
      </c>
    </row>
    <row r="78" spans="1:5" ht="12.75">
      <c r="A78" s="29" t="s">
        <v>45</v>
      </c>
      <c r="E78" s="30" t="s">
        <v>40</v>
      </c>
    </row>
    <row r="79" spans="1:5" ht="25.5">
      <c r="A79" t="s">
        <v>46</v>
      </c>
      <c r="E79" s="28" t="s">
        <v>150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0+O8+O17+O30+O51+O60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158</v>
      </c>
      <c s="31">
        <f>0+I8+I17+I30+I51+I60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158</v>
      </c>
      <c s="5"/>
      <c s="14" t="s">
        <v>159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73</v>
      </c>
      <c s="18" t="s">
        <v>40</v>
      </c>
      <c s="24" t="s">
        <v>74</v>
      </c>
      <c s="25" t="s">
        <v>75</v>
      </c>
      <c s="26">
        <v>58.8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40</v>
      </c>
    </row>
    <row r="11" spans="1:5" ht="38.25">
      <c r="A11" s="29" t="s">
        <v>45</v>
      </c>
      <c r="E11" s="30" t="s">
        <v>160</v>
      </c>
    </row>
    <row r="12" spans="1:5" ht="25.5">
      <c r="A12" t="s">
        <v>46</v>
      </c>
      <c r="E12" s="28" t="s">
        <v>77</v>
      </c>
    </row>
    <row r="13" spans="1:16" ht="12.75">
      <c r="A13" s="18" t="s">
        <v>38</v>
      </c>
      <c s="23" t="s">
        <v>15</v>
      </c>
      <c s="23" t="s">
        <v>78</v>
      </c>
      <c s="18" t="s">
        <v>40</v>
      </c>
      <c s="24" t="s">
        <v>79</v>
      </c>
      <c s="25" t="s">
        <v>75</v>
      </c>
      <c s="26">
        <v>110.4</v>
      </c>
      <c s="26">
        <v>0</v>
      </c>
      <c s="26">
        <f>ROUND(ROUND(H13,2)*ROUND(G13,2),2)</f>
      </c>
      <c r="O13">
        <f>(I13*21)/100</f>
      </c>
      <c t="s">
        <v>15</v>
      </c>
    </row>
    <row r="14" spans="1:5" ht="12.75">
      <c r="A14" s="27" t="s">
        <v>43</v>
      </c>
      <c r="E14" s="28" t="s">
        <v>80</v>
      </c>
    </row>
    <row r="15" spans="1:5" ht="38.25">
      <c r="A15" s="29" t="s">
        <v>45</v>
      </c>
      <c r="E15" s="30" t="s">
        <v>161</v>
      </c>
    </row>
    <row r="16" spans="1:5" ht="25.5">
      <c r="A16" t="s">
        <v>46</v>
      </c>
      <c r="E16" s="28" t="s">
        <v>77</v>
      </c>
    </row>
    <row r="17" spans="1:18" ht="12.75" customHeight="1">
      <c r="A17" s="5" t="s">
        <v>36</v>
      </c>
      <c s="5"/>
      <c s="34" t="s">
        <v>22</v>
      </c>
      <c s="5"/>
      <c s="21" t="s">
        <v>82</v>
      </c>
      <c s="5"/>
      <c s="5"/>
      <c s="5"/>
      <c s="35">
        <f>0+Q17</f>
      </c>
      <c r="O17">
        <f>0+R17</f>
      </c>
      <c r="Q17">
        <f>0+I18+I22+I26</f>
      </c>
      <c>
        <f>0+O18+O22+O26</f>
      </c>
    </row>
    <row r="18" spans="1:16" ht="12.75">
      <c r="A18" s="18" t="s">
        <v>38</v>
      </c>
      <c s="23" t="s">
        <v>16</v>
      </c>
      <c s="23" t="s">
        <v>162</v>
      </c>
      <c s="18" t="s">
        <v>40</v>
      </c>
      <c s="24" t="s">
        <v>163</v>
      </c>
      <c s="25" t="s">
        <v>85</v>
      </c>
      <c s="26">
        <v>94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25.5">
      <c r="A19" s="27" t="s">
        <v>43</v>
      </c>
      <c r="E19" s="28" t="s">
        <v>164</v>
      </c>
    </row>
    <row r="20" spans="1:5" ht="25.5">
      <c r="A20" s="29" t="s">
        <v>45</v>
      </c>
      <c r="E20" s="30" t="s">
        <v>165</v>
      </c>
    </row>
    <row r="21" spans="1:5" ht="25.5">
      <c r="A21" t="s">
        <v>46</v>
      </c>
      <c r="E21" s="28" t="s">
        <v>166</v>
      </c>
    </row>
    <row r="22" spans="1:16" ht="12.75">
      <c r="A22" s="18" t="s">
        <v>38</v>
      </c>
      <c s="23" t="s">
        <v>26</v>
      </c>
      <c s="23" t="s">
        <v>83</v>
      </c>
      <c s="18" t="s">
        <v>40</v>
      </c>
      <c s="24" t="s">
        <v>84</v>
      </c>
      <c s="25" t="s">
        <v>85</v>
      </c>
      <c s="26">
        <v>46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86</v>
      </c>
    </row>
    <row r="24" spans="1:5" ht="25.5">
      <c r="A24" s="29" t="s">
        <v>45</v>
      </c>
      <c r="E24" s="30" t="s">
        <v>167</v>
      </c>
    </row>
    <row r="25" spans="1:5" ht="63.75">
      <c r="A25" t="s">
        <v>46</v>
      </c>
      <c r="E25" s="28" t="s">
        <v>88</v>
      </c>
    </row>
    <row r="26" spans="1:16" ht="12.75">
      <c r="A26" s="18" t="s">
        <v>38</v>
      </c>
      <c s="23" t="s">
        <v>30</v>
      </c>
      <c s="23" t="s">
        <v>89</v>
      </c>
      <c s="18" t="s">
        <v>40</v>
      </c>
      <c s="24" t="s">
        <v>90</v>
      </c>
      <c s="25" t="s">
        <v>91</v>
      </c>
      <c s="26">
        <v>587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168</v>
      </c>
    </row>
    <row r="28" spans="1:5" ht="25.5">
      <c r="A28" s="29" t="s">
        <v>45</v>
      </c>
      <c r="E28" s="30" t="s">
        <v>169</v>
      </c>
    </row>
    <row r="29" spans="1:5" ht="63.75">
      <c r="A29" t="s">
        <v>46</v>
      </c>
      <c r="E29" s="28" t="s">
        <v>94</v>
      </c>
    </row>
    <row r="30" spans="1:18" ht="12.75" customHeight="1">
      <c r="A30" s="5" t="s">
        <v>36</v>
      </c>
      <c s="5"/>
      <c s="34" t="s">
        <v>28</v>
      </c>
      <c s="5"/>
      <c s="21" t="s">
        <v>95</v>
      </c>
      <c s="5"/>
      <c s="5"/>
      <c s="5"/>
      <c s="35">
        <f>0+Q30</f>
      </c>
      <c r="O30">
        <f>0+R30</f>
      </c>
      <c r="Q30">
        <f>0+I31+I35+I39+I43+I47</f>
      </c>
      <c>
        <f>0+O31+O35+O39+O43+O47</f>
      </c>
    </row>
    <row r="31" spans="1:16" ht="12.75">
      <c r="A31" s="18" t="s">
        <v>38</v>
      </c>
      <c s="23" t="s">
        <v>101</v>
      </c>
      <c s="23" t="s">
        <v>96</v>
      </c>
      <c s="18" t="s">
        <v>40</v>
      </c>
      <c s="24" t="s">
        <v>97</v>
      </c>
      <c s="25" t="s">
        <v>85</v>
      </c>
      <c s="26">
        <v>6</v>
      </c>
      <c s="26">
        <v>0</v>
      </c>
      <c s="26">
        <f>ROUND(ROUND(H31,2)*ROUND(G31,2),2)</f>
      </c>
      <c r="O31">
        <f>(I31*21)/100</f>
      </c>
      <c t="s">
        <v>15</v>
      </c>
    </row>
    <row r="32" spans="1:5" ht="25.5">
      <c r="A32" s="27" t="s">
        <v>43</v>
      </c>
      <c r="E32" s="28" t="s">
        <v>170</v>
      </c>
    </row>
    <row r="33" spans="1:5" ht="12.75">
      <c r="A33" s="29" t="s">
        <v>45</v>
      </c>
      <c r="E33" s="30" t="s">
        <v>171</v>
      </c>
    </row>
    <row r="34" spans="1:5" ht="102">
      <c r="A34" t="s">
        <v>46</v>
      </c>
      <c r="E34" s="28" t="s">
        <v>100</v>
      </c>
    </row>
    <row r="35" spans="1:16" ht="12.75">
      <c r="A35" s="18" t="s">
        <v>38</v>
      </c>
      <c s="23" t="s">
        <v>62</v>
      </c>
      <c s="23" t="s">
        <v>102</v>
      </c>
      <c s="18" t="s">
        <v>40</v>
      </c>
      <c s="24" t="s">
        <v>103</v>
      </c>
      <c s="25" t="s">
        <v>91</v>
      </c>
      <c s="26">
        <v>587</v>
      </c>
      <c s="26">
        <v>0</v>
      </c>
      <c s="26">
        <f>ROUND(ROUND(H35,2)*ROUND(G35,2),2)</f>
      </c>
      <c r="O35">
        <f>(I35*21)/100</f>
      </c>
      <c t="s">
        <v>15</v>
      </c>
    </row>
    <row r="36" spans="1:5" ht="12.75">
      <c r="A36" s="27" t="s">
        <v>43</v>
      </c>
      <c r="E36" s="28" t="s">
        <v>40</v>
      </c>
    </row>
    <row r="37" spans="1:5" ht="51">
      <c r="A37" s="29" t="s">
        <v>45</v>
      </c>
      <c r="E37" s="30" t="s">
        <v>172</v>
      </c>
    </row>
    <row r="38" spans="1:5" ht="102">
      <c r="A38" t="s">
        <v>46</v>
      </c>
      <c r="E38" s="28" t="s">
        <v>100</v>
      </c>
    </row>
    <row r="39" spans="1:16" ht="12.75">
      <c r="A39" s="18" t="s">
        <v>38</v>
      </c>
      <c s="23" t="s">
        <v>33</v>
      </c>
      <c s="23" t="s">
        <v>105</v>
      </c>
      <c s="18" t="s">
        <v>40</v>
      </c>
      <c s="24" t="s">
        <v>106</v>
      </c>
      <c s="25" t="s">
        <v>91</v>
      </c>
      <c s="26">
        <v>4558</v>
      </c>
      <c s="26">
        <v>0</v>
      </c>
      <c s="26">
        <f>ROUND(ROUND(H39,2)*ROUND(G39,2),2)</f>
      </c>
      <c r="O39">
        <f>(I39*21)/100</f>
      </c>
      <c t="s">
        <v>15</v>
      </c>
    </row>
    <row r="40" spans="1:5" ht="12.75">
      <c r="A40" s="27" t="s">
        <v>43</v>
      </c>
      <c r="E40" s="28" t="s">
        <v>173</v>
      </c>
    </row>
    <row r="41" spans="1:5" ht="25.5">
      <c r="A41" s="29" t="s">
        <v>45</v>
      </c>
      <c r="E41" s="30" t="s">
        <v>174</v>
      </c>
    </row>
    <row r="42" spans="1:5" ht="51">
      <c r="A42" t="s">
        <v>46</v>
      </c>
      <c r="E42" s="28" t="s">
        <v>108</v>
      </c>
    </row>
    <row r="43" spans="1:16" ht="12.75">
      <c r="A43" s="18" t="s">
        <v>38</v>
      </c>
      <c s="23" t="s">
        <v>35</v>
      </c>
      <c s="23" t="s">
        <v>109</v>
      </c>
      <c s="18" t="s">
        <v>40</v>
      </c>
      <c s="24" t="s">
        <v>110</v>
      </c>
      <c s="25" t="s">
        <v>91</v>
      </c>
      <c s="26">
        <v>4558</v>
      </c>
      <c s="26">
        <v>0</v>
      </c>
      <c s="26">
        <f>ROUND(ROUND(H43,2)*ROUND(G43,2),2)</f>
      </c>
      <c r="O43">
        <f>(I43*21)/100</f>
      </c>
      <c t="s">
        <v>15</v>
      </c>
    </row>
    <row r="44" spans="1:5" ht="12.75">
      <c r="A44" s="27" t="s">
        <v>43</v>
      </c>
      <c r="E44" s="28" t="s">
        <v>111</v>
      </c>
    </row>
    <row r="45" spans="1:5" ht="12.75">
      <c r="A45" s="29" t="s">
        <v>45</v>
      </c>
      <c r="E45" s="30" t="s">
        <v>175</v>
      </c>
    </row>
    <row r="46" spans="1:5" ht="140.25">
      <c r="A46" t="s">
        <v>46</v>
      </c>
      <c r="E46" s="28" t="s">
        <v>113</v>
      </c>
    </row>
    <row r="47" spans="1:16" ht="12.75">
      <c r="A47" s="18" t="s">
        <v>38</v>
      </c>
      <c s="23" t="s">
        <v>119</v>
      </c>
      <c s="23" t="s">
        <v>120</v>
      </c>
      <c s="18" t="s">
        <v>40</v>
      </c>
      <c s="24" t="s">
        <v>121</v>
      </c>
      <c s="25" t="s">
        <v>85</v>
      </c>
      <c s="26">
        <v>5</v>
      </c>
      <c s="26">
        <v>0</v>
      </c>
      <c s="26">
        <f>ROUND(ROUND(H47,2)*ROUND(G47,2),2)</f>
      </c>
      <c r="O47">
        <f>(I47*21)/100</f>
      </c>
      <c t="s">
        <v>15</v>
      </c>
    </row>
    <row r="48" spans="1:5" ht="12.75">
      <c r="A48" s="27" t="s">
        <v>43</v>
      </c>
      <c r="E48" s="28" t="s">
        <v>122</v>
      </c>
    </row>
    <row r="49" spans="1:5" ht="12.75">
      <c r="A49" s="29" t="s">
        <v>45</v>
      </c>
      <c r="E49" s="30" t="s">
        <v>40</v>
      </c>
    </row>
    <row r="50" spans="1:5" ht="76.5">
      <c r="A50" t="s">
        <v>46</v>
      </c>
      <c r="E50" s="28" t="s">
        <v>123</v>
      </c>
    </row>
    <row r="51" spans="1:18" ht="12.75" customHeight="1">
      <c r="A51" s="5" t="s">
        <v>36</v>
      </c>
      <c s="5"/>
      <c s="34" t="s">
        <v>62</v>
      </c>
      <c s="5"/>
      <c s="21" t="s">
        <v>176</v>
      </c>
      <c s="5"/>
      <c s="5"/>
      <c s="5"/>
      <c s="35">
        <f>0+Q51</f>
      </c>
      <c r="O51">
        <f>0+R51</f>
      </c>
      <c r="Q51">
        <f>0+I52+I56</f>
      </c>
      <c>
        <f>0+O52+O56</f>
      </c>
    </row>
    <row r="52" spans="1:16" ht="12.75">
      <c r="A52" s="18" t="s">
        <v>38</v>
      </c>
      <c s="23" t="s">
        <v>125</v>
      </c>
      <c s="23" t="s">
        <v>177</v>
      </c>
      <c s="18" t="s">
        <v>40</v>
      </c>
      <c s="24" t="s">
        <v>178</v>
      </c>
      <c s="25" t="s">
        <v>128</v>
      </c>
      <c s="26">
        <v>11</v>
      </c>
      <c s="26">
        <v>0</v>
      </c>
      <c s="26">
        <f>ROUND(ROUND(H52,2)*ROUND(G52,2),2)</f>
      </c>
      <c r="O52">
        <f>(I52*21)/100</f>
      </c>
      <c t="s">
        <v>15</v>
      </c>
    </row>
    <row r="53" spans="1:5" ht="12.75">
      <c r="A53" s="27" t="s">
        <v>43</v>
      </c>
      <c r="E53" s="28" t="s">
        <v>40</v>
      </c>
    </row>
    <row r="54" spans="1:5" ht="12.75">
      <c r="A54" s="29" t="s">
        <v>45</v>
      </c>
      <c r="E54" s="30" t="s">
        <v>40</v>
      </c>
    </row>
    <row r="55" spans="1:5" ht="25.5">
      <c r="A55" t="s">
        <v>46</v>
      </c>
      <c r="E55" s="28" t="s">
        <v>179</v>
      </c>
    </row>
    <row r="56" spans="1:16" ht="12.75">
      <c r="A56" s="18" t="s">
        <v>38</v>
      </c>
      <c s="23" t="s">
        <v>131</v>
      </c>
      <c s="23" t="s">
        <v>180</v>
      </c>
      <c s="18" t="s">
        <v>40</v>
      </c>
      <c s="24" t="s">
        <v>181</v>
      </c>
      <c s="25" t="s">
        <v>128</v>
      </c>
      <c s="26">
        <v>1</v>
      </c>
      <c s="26">
        <v>0</v>
      </c>
      <c s="26">
        <f>ROUND(ROUND(H56,2)*ROUND(G56,2),2)</f>
      </c>
      <c r="O56">
        <f>(I56*21)/100</f>
      </c>
      <c t="s">
        <v>15</v>
      </c>
    </row>
    <row r="57" spans="1:5" ht="12.75">
      <c r="A57" s="27" t="s">
        <v>43</v>
      </c>
      <c r="E57" s="28" t="s">
        <v>40</v>
      </c>
    </row>
    <row r="58" spans="1:5" ht="12.75">
      <c r="A58" s="29" t="s">
        <v>45</v>
      </c>
      <c r="E58" s="30" t="s">
        <v>40</v>
      </c>
    </row>
    <row r="59" spans="1:5" ht="25.5">
      <c r="A59" t="s">
        <v>46</v>
      </c>
      <c r="E59" s="28" t="s">
        <v>179</v>
      </c>
    </row>
    <row r="60" spans="1:18" ht="12.75" customHeight="1">
      <c r="A60" s="5" t="s">
        <v>36</v>
      </c>
      <c s="5"/>
      <c s="34" t="s">
        <v>33</v>
      </c>
      <c s="5"/>
      <c s="21" t="s">
        <v>124</v>
      </c>
      <c s="5"/>
      <c s="5"/>
      <c s="5"/>
      <c s="35">
        <f>0+Q60</f>
      </c>
      <c r="O60">
        <f>0+R60</f>
      </c>
      <c r="Q60">
        <f>0+I61+I65+I69+I73+I77+I81</f>
      </c>
      <c>
        <f>0+O61+O65+O69+O73+O77+O81</f>
      </c>
    </row>
    <row r="61" spans="1:16" ht="25.5">
      <c r="A61" s="18" t="s">
        <v>38</v>
      </c>
      <c s="23" t="s">
        <v>65</v>
      </c>
      <c s="23" t="s">
        <v>132</v>
      </c>
      <c s="18" t="s">
        <v>40</v>
      </c>
      <c s="24" t="s">
        <v>133</v>
      </c>
      <c s="25" t="s">
        <v>91</v>
      </c>
      <c s="26">
        <v>195</v>
      </c>
      <c s="26">
        <v>0</v>
      </c>
      <c s="26">
        <f>ROUND(ROUND(H61,2)*ROUND(G61,2),2)</f>
      </c>
      <c r="O61">
        <f>(I61*21)/100</f>
      </c>
      <c t="s">
        <v>15</v>
      </c>
    </row>
    <row r="62" spans="1:5" ht="12.75">
      <c r="A62" s="27" t="s">
        <v>43</v>
      </c>
      <c r="E62" s="28" t="s">
        <v>182</v>
      </c>
    </row>
    <row r="63" spans="1:5" ht="25.5">
      <c r="A63" s="29" t="s">
        <v>45</v>
      </c>
      <c r="E63" s="30" t="s">
        <v>183</v>
      </c>
    </row>
    <row r="64" spans="1:5" ht="38.25">
      <c r="A64" t="s">
        <v>46</v>
      </c>
      <c r="E64" s="28" t="s">
        <v>136</v>
      </c>
    </row>
    <row r="65" spans="1:16" ht="12.75">
      <c r="A65" s="18" t="s">
        <v>38</v>
      </c>
      <c s="23" t="s">
        <v>68</v>
      </c>
      <c s="23" t="s">
        <v>137</v>
      </c>
      <c s="18" t="s">
        <v>40</v>
      </c>
      <c s="24" t="s">
        <v>138</v>
      </c>
      <c s="25" t="s">
        <v>139</v>
      </c>
      <c s="26">
        <v>1066</v>
      </c>
      <c s="26">
        <v>0</v>
      </c>
      <c s="26">
        <f>ROUND(ROUND(H65,2)*ROUND(G65,2),2)</f>
      </c>
      <c r="O65">
        <f>(I65*21)/100</f>
      </c>
      <c t="s">
        <v>15</v>
      </c>
    </row>
    <row r="66" spans="1:5" ht="38.25">
      <c r="A66" s="27" t="s">
        <v>43</v>
      </c>
      <c r="E66" s="28" t="s">
        <v>140</v>
      </c>
    </row>
    <row r="67" spans="1:5" ht="12.75">
      <c r="A67" s="29" t="s">
        <v>45</v>
      </c>
      <c r="E67" s="30" t="s">
        <v>40</v>
      </c>
    </row>
    <row r="68" spans="1:5" ht="25.5">
      <c r="A68" t="s">
        <v>46</v>
      </c>
      <c r="E68" s="28" t="s">
        <v>141</v>
      </c>
    </row>
    <row r="69" spans="1:16" ht="12.75">
      <c r="A69" s="18" t="s">
        <v>38</v>
      </c>
      <c s="23" t="s">
        <v>146</v>
      </c>
      <c s="23" t="s">
        <v>142</v>
      </c>
      <c s="18" t="s">
        <v>40</v>
      </c>
      <c s="24" t="s">
        <v>143</v>
      </c>
      <c s="25" t="s">
        <v>139</v>
      </c>
      <c s="26">
        <v>1066</v>
      </c>
      <c s="26">
        <v>0</v>
      </c>
      <c s="26">
        <f>ROUND(ROUND(H69,2)*ROUND(G69,2),2)</f>
      </c>
      <c r="O69">
        <f>(I69*21)/100</f>
      </c>
      <c t="s">
        <v>15</v>
      </c>
    </row>
    <row r="70" spans="1:5" ht="12.75">
      <c r="A70" s="27" t="s">
        <v>43</v>
      </c>
      <c r="E70" s="28" t="s">
        <v>144</v>
      </c>
    </row>
    <row r="71" spans="1:5" ht="12.75">
      <c r="A71" s="29" t="s">
        <v>45</v>
      </c>
      <c r="E71" s="30" t="s">
        <v>40</v>
      </c>
    </row>
    <row r="72" spans="1:5" ht="38.25">
      <c r="A72" t="s">
        <v>46</v>
      </c>
      <c r="E72" s="28" t="s">
        <v>145</v>
      </c>
    </row>
    <row r="73" spans="1:16" ht="12.75">
      <c r="A73" s="18" t="s">
        <v>38</v>
      </c>
      <c s="23" t="s">
        <v>151</v>
      </c>
      <c s="23" t="s">
        <v>147</v>
      </c>
      <c s="18" t="s">
        <v>40</v>
      </c>
      <c s="24" t="s">
        <v>148</v>
      </c>
      <c s="25" t="s">
        <v>91</v>
      </c>
      <c s="26">
        <v>4558</v>
      </c>
      <c s="26">
        <v>0</v>
      </c>
      <c s="26">
        <f>ROUND(ROUND(H73,2)*ROUND(G73,2),2)</f>
      </c>
      <c r="O73">
        <f>(I73*21)/100</f>
      </c>
      <c t="s">
        <v>15</v>
      </c>
    </row>
    <row r="74" spans="1:5" ht="12.75">
      <c r="A74" s="27" t="s">
        <v>43</v>
      </c>
      <c r="E74" s="28" t="s">
        <v>149</v>
      </c>
    </row>
    <row r="75" spans="1:5" ht="12.75">
      <c r="A75" s="29" t="s">
        <v>45</v>
      </c>
      <c r="E75" s="30" t="s">
        <v>40</v>
      </c>
    </row>
    <row r="76" spans="1:5" ht="25.5">
      <c r="A76" t="s">
        <v>46</v>
      </c>
      <c r="E76" s="28" t="s">
        <v>150</v>
      </c>
    </row>
    <row r="77" spans="1:16" ht="12.75">
      <c r="A77" s="18" t="s">
        <v>38</v>
      </c>
      <c s="23" t="s">
        <v>154</v>
      </c>
      <c s="23" t="s">
        <v>152</v>
      </c>
      <c s="18" t="s">
        <v>40</v>
      </c>
      <c s="24" t="s">
        <v>153</v>
      </c>
      <c s="25" t="s">
        <v>91</v>
      </c>
      <c s="26">
        <v>4558</v>
      </c>
      <c s="26">
        <v>0</v>
      </c>
      <c s="26">
        <f>ROUND(ROUND(H77,2)*ROUND(G77,2),2)</f>
      </c>
      <c r="O77">
        <f>(I77*21)/100</f>
      </c>
      <c t="s">
        <v>15</v>
      </c>
    </row>
    <row r="78" spans="1:5" ht="12.75">
      <c r="A78" s="27" t="s">
        <v>43</v>
      </c>
      <c r="E78" s="28" t="s">
        <v>149</v>
      </c>
    </row>
    <row r="79" spans="1:5" ht="12.75">
      <c r="A79" s="29" t="s">
        <v>45</v>
      </c>
      <c r="E79" s="30" t="s">
        <v>40</v>
      </c>
    </row>
    <row r="80" spans="1:5" ht="25.5">
      <c r="A80" t="s">
        <v>46</v>
      </c>
      <c r="E80" s="28" t="s">
        <v>150</v>
      </c>
    </row>
    <row r="81" spans="1:16" ht="12.75">
      <c r="A81" s="18" t="s">
        <v>38</v>
      </c>
      <c s="23" t="s">
        <v>184</v>
      </c>
      <c s="23" t="s">
        <v>155</v>
      </c>
      <c s="18" t="s">
        <v>40</v>
      </c>
      <c s="24" t="s">
        <v>156</v>
      </c>
      <c s="25" t="s">
        <v>91</v>
      </c>
      <c s="26">
        <v>587</v>
      </c>
      <c s="26">
        <v>0</v>
      </c>
      <c s="26">
        <f>ROUND(ROUND(H81,2)*ROUND(G81,2),2)</f>
      </c>
      <c r="O81">
        <f>(I81*21)/100</f>
      </c>
      <c t="s">
        <v>15</v>
      </c>
    </row>
    <row r="82" spans="1:5" ht="12.75">
      <c r="A82" s="27" t="s">
        <v>43</v>
      </c>
      <c r="E82" s="28" t="s">
        <v>157</v>
      </c>
    </row>
    <row r="83" spans="1:5" ht="12.75">
      <c r="A83" s="29" t="s">
        <v>45</v>
      </c>
      <c r="E83" s="30" t="s">
        <v>40</v>
      </c>
    </row>
    <row r="84" spans="1:5" ht="25.5">
      <c r="A84" t="s">
        <v>46</v>
      </c>
      <c r="E84" s="28" t="s">
        <v>150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0+O8+O13+O22+O47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185</v>
      </c>
      <c s="31">
        <f>0+I8+I13+I22+I47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185</v>
      </c>
      <c s="5"/>
      <c s="14" t="s">
        <v>186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73</v>
      </c>
      <c s="18" t="s">
        <v>40</v>
      </c>
      <c s="24" t="s">
        <v>74</v>
      </c>
      <c s="25" t="s">
        <v>75</v>
      </c>
      <c s="26">
        <v>139.8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40</v>
      </c>
    </row>
    <row r="11" spans="1:5" ht="38.25">
      <c r="A11" s="29" t="s">
        <v>45</v>
      </c>
      <c r="E11" s="30" t="s">
        <v>187</v>
      </c>
    </row>
    <row r="12" spans="1:5" ht="25.5">
      <c r="A12" t="s">
        <v>46</v>
      </c>
      <c r="E12" s="28" t="s">
        <v>77</v>
      </c>
    </row>
    <row r="13" spans="1:18" ht="12.75" customHeight="1">
      <c r="A13" s="5" t="s">
        <v>36</v>
      </c>
      <c s="5"/>
      <c s="34" t="s">
        <v>22</v>
      </c>
      <c s="5"/>
      <c s="21" t="s">
        <v>82</v>
      </c>
      <c s="5"/>
      <c s="5"/>
      <c s="5"/>
      <c s="35">
        <f>0+Q13</f>
      </c>
      <c r="O13">
        <f>0+R13</f>
      </c>
      <c r="Q13">
        <f>0+I14+I18</f>
      </c>
      <c>
        <f>0+O14+O18</f>
      </c>
    </row>
    <row r="14" spans="1:16" ht="12.75">
      <c r="A14" s="18" t="s">
        <v>38</v>
      </c>
      <c s="23" t="s">
        <v>15</v>
      </c>
      <c s="23" t="s">
        <v>162</v>
      </c>
      <c s="18" t="s">
        <v>40</v>
      </c>
      <c s="24" t="s">
        <v>163</v>
      </c>
      <c s="25" t="s">
        <v>85</v>
      </c>
      <c s="26">
        <v>8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25.5">
      <c r="A15" s="27" t="s">
        <v>43</v>
      </c>
      <c r="E15" s="28" t="s">
        <v>188</v>
      </c>
    </row>
    <row r="16" spans="1:5" ht="12.75">
      <c r="A16" s="29" t="s">
        <v>45</v>
      </c>
      <c r="E16" s="30" t="s">
        <v>189</v>
      </c>
    </row>
    <row r="17" spans="1:5" ht="25.5">
      <c r="A17" t="s">
        <v>46</v>
      </c>
      <c r="E17" s="28" t="s">
        <v>190</v>
      </c>
    </row>
    <row r="18" spans="1:16" ht="12.75">
      <c r="A18" s="18" t="s">
        <v>38</v>
      </c>
      <c s="23" t="s">
        <v>16</v>
      </c>
      <c s="23" t="s">
        <v>89</v>
      </c>
      <c s="18" t="s">
        <v>40</v>
      </c>
      <c s="24" t="s">
        <v>90</v>
      </c>
      <c s="25" t="s">
        <v>91</v>
      </c>
      <c s="26">
        <v>1398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168</v>
      </c>
    </row>
    <row r="20" spans="1:5" ht="25.5">
      <c r="A20" s="29" t="s">
        <v>45</v>
      </c>
      <c r="E20" s="30" t="s">
        <v>191</v>
      </c>
    </row>
    <row r="21" spans="1:5" ht="63.75">
      <c r="A21" t="s">
        <v>46</v>
      </c>
      <c r="E21" s="28" t="s">
        <v>94</v>
      </c>
    </row>
    <row r="22" spans="1:18" ht="12.75" customHeight="1">
      <c r="A22" s="5" t="s">
        <v>36</v>
      </c>
      <c s="5"/>
      <c s="34" t="s">
        <v>28</v>
      </c>
      <c s="5"/>
      <c s="21" t="s">
        <v>95</v>
      </c>
      <c s="5"/>
      <c s="5"/>
      <c s="5"/>
      <c s="35">
        <f>0+Q22</f>
      </c>
      <c r="O22">
        <f>0+R22</f>
      </c>
      <c r="Q22">
        <f>0+I23+I27+I31+I35+I39+I43</f>
      </c>
      <c>
        <f>0+O23+O27+O31+O35+O39+O43</f>
      </c>
    </row>
    <row r="23" spans="1:16" ht="12.75">
      <c r="A23" s="18" t="s">
        <v>38</v>
      </c>
      <c s="23" t="s">
        <v>26</v>
      </c>
      <c s="23" t="s">
        <v>96</v>
      </c>
      <c s="18" t="s">
        <v>40</v>
      </c>
      <c s="24" t="s">
        <v>97</v>
      </c>
      <c s="25" t="s">
        <v>85</v>
      </c>
      <c s="26">
        <v>5</v>
      </c>
      <c s="26">
        <v>0</v>
      </c>
      <c s="26">
        <f>ROUND(ROUND(H23,2)*ROUND(G23,2),2)</f>
      </c>
      <c r="O23">
        <f>(I23*21)/100</f>
      </c>
      <c t="s">
        <v>15</v>
      </c>
    </row>
    <row r="24" spans="1:5" ht="25.5">
      <c r="A24" s="27" t="s">
        <v>43</v>
      </c>
      <c r="E24" s="28" t="s">
        <v>192</v>
      </c>
    </row>
    <row r="25" spans="1:5" ht="12.75">
      <c r="A25" s="29" t="s">
        <v>45</v>
      </c>
      <c r="E25" s="30" t="s">
        <v>193</v>
      </c>
    </row>
    <row r="26" spans="1:5" ht="102">
      <c r="A26" t="s">
        <v>46</v>
      </c>
      <c r="E26" s="28" t="s">
        <v>100</v>
      </c>
    </row>
    <row r="27" spans="1:16" ht="12.75">
      <c r="A27" s="18" t="s">
        <v>38</v>
      </c>
      <c s="23" t="s">
        <v>28</v>
      </c>
      <c s="23" t="s">
        <v>102</v>
      </c>
      <c s="18" t="s">
        <v>40</v>
      </c>
      <c s="24" t="s">
        <v>103</v>
      </c>
      <c s="25" t="s">
        <v>91</v>
      </c>
      <c s="26">
        <v>1398</v>
      </c>
      <c s="26">
        <v>0</v>
      </c>
      <c s="26">
        <f>ROUND(ROUND(H27,2)*ROUND(G27,2),2)</f>
      </c>
      <c r="O27">
        <f>(I27*21)/100</f>
      </c>
      <c t="s">
        <v>15</v>
      </c>
    </row>
    <row r="28" spans="1:5" ht="12.75">
      <c r="A28" s="27" t="s">
        <v>43</v>
      </c>
      <c r="E28" s="28" t="s">
        <v>40</v>
      </c>
    </row>
    <row r="29" spans="1:5" ht="89.25">
      <c r="A29" s="29" t="s">
        <v>45</v>
      </c>
      <c r="E29" s="30" t="s">
        <v>194</v>
      </c>
    </row>
    <row r="30" spans="1:5" ht="102">
      <c r="A30" t="s">
        <v>46</v>
      </c>
      <c r="E30" s="28" t="s">
        <v>100</v>
      </c>
    </row>
    <row r="31" spans="1:16" ht="12.75">
      <c r="A31" s="18" t="s">
        <v>38</v>
      </c>
      <c s="23" t="s">
        <v>30</v>
      </c>
      <c s="23" t="s">
        <v>105</v>
      </c>
      <c s="18" t="s">
        <v>40</v>
      </c>
      <c s="24" t="s">
        <v>106</v>
      </c>
      <c s="25" t="s">
        <v>91</v>
      </c>
      <c s="26">
        <v>15958</v>
      </c>
      <c s="26">
        <v>0</v>
      </c>
      <c s="26">
        <f>ROUND(ROUND(H31,2)*ROUND(G31,2),2)</f>
      </c>
      <c r="O31">
        <f>(I31*21)/100</f>
      </c>
      <c t="s">
        <v>15</v>
      </c>
    </row>
    <row r="32" spans="1:5" ht="12.75">
      <c r="A32" s="27" t="s">
        <v>43</v>
      </c>
      <c r="E32" s="28" t="s">
        <v>40</v>
      </c>
    </row>
    <row r="33" spans="1:5" ht="38.25">
      <c r="A33" s="29" t="s">
        <v>45</v>
      </c>
      <c r="E33" s="30" t="s">
        <v>195</v>
      </c>
    </row>
    <row r="34" spans="1:5" ht="51">
      <c r="A34" t="s">
        <v>46</v>
      </c>
      <c r="E34" s="28" t="s">
        <v>108</v>
      </c>
    </row>
    <row r="35" spans="1:16" ht="12.75">
      <c r="A35" s="18" t="s">
        <v>38</v>
      </c>
      <c s="23" t="s">
        <v>101</v>
      </c>
      <c s="23" t="s">
        <v>109</v>
      </c>
      <c s="18" t="s">
        <v>40</v>
      </c>
      <c s="24" t="s">
        <v>110</v>
      </c>
      <c s="25" t="s">
        <v>91</v>
      </c>
      <c s="26">
        <v>7979</v>
      </c>
      <c s="26">
        <v>0</v>
      </c>
      <c s="26">
        <f>ROUND(ROUND(H35,2)*ROUND(G35,2),2)</f>
      </c>
      <c r="O35">
        <f>(I35*21)/100</f>
      </c>
      <c t="s">
        <v>15</v>
      </c>
    </row>
    <row r="36" spans="1:5" ht="12.75">
      <c r="A36" s="27" t="s">
        <v>43</v>
      </c>
      <c r="E36" s="28" t="s">
        <v>111</v>
      </c>
    </row>
    <row r="37" spans="1:5" ht="12.75">
      <c r="A37" s="29" t="s">
        <v>45</v>
      </c>
      <c r="E37" s="30" t="s">
        <v>117</v>
      </c>
    </row>
    <row r="38" spans="1:5" ht="140.25">
      <c r="A38" t="s">
        <v>46</v>
      </c>
      <c r="E38" s="28" t="s">
        <v>113</v>
      </c>
    </row>
    <row r="39" spans="1:16" ht="12.75">
      <c r="A39" s="18" t="s">
        <v>38</v>
      </c>
      <c s="23" t="s">
        <v>62</v>
      </c>
      <c s="23" t="s">
        <v>114</v>
      </c>
      <c s="18" t="s">
        <v>40</v>
      </c>
      <c s="24" t="s">
        <v>115</v>
      </c>
      <c s="25" t="s">
        <v>85</v>
      </c>
      <c s="26">
        <v>279</v>
      </c>
      <c s="26">
        <v>0</v>
      </c>
      <c s="26">
        <f>ROUND(ROUND(H39,2)*ROUND(G39,2),2)</f>
      </c>
      <c r="O39">
        <f>(I39*21)/100</f>
      </c>
      <c t="s">
        <v>15</v>
      </c>
    </row>
    <row r="40" spans="1:5" ht="12.75">
      <c r="A40" s="27" t="s">
        <v>43</v>
      </c>
      <c r="E40" s="28" t="s">
        <v>116</v>
      </c>
    </row>
    <row r="41" spans="1:5" ht="12.75">
      <c r="A41" s="29" t="s">
        <v>45</v>
      </c>
      <c r="E41" s="30" t="s">
        <v>117</v>
      </c>
    </row>
    <row r="42" spans="1:5" ht="140.25">
      <c r="A42" t="s">
        <v>46</v>
      </c>
      <c r="E42" s="28" t="s">
        <v>118</v>
      </c>
    </row>
    <row r="43" spans="1:16" ht="12.75">
      <c r="A43" s="18" t="s">
        <v>38</v>
      </c>
      <c s="23" t="s">
        <v>33</v>
      </c>
      <c s="23" t="s">
        <v>120</v>
      </c>
      <c s="18" t="s">
        <v>40</v>
      </c>
      <c s="24" t="s">
        <v>121</v>
      </c>
      <c s="25" t="s">
        <v>85</v>
      </c>
      <c s="26">
        <v>5</v>
      </c>
      <c s="26">
        <v>0</v>
      </c>
      <c s="26">
        <f>ROUND(ROUND(H43,2)*ROUND(G43,2),2)</f>
      </c>
      <c r="O43">
        <f>(I43*21)/100</f>
      </c>
      <c t="s">
        <v>15</v>
      </c>
    </row>
    <row r="44" spans="1:5" ht="12.75">
      <c r="A44" s="27" t="s">
        <v>43</v>
      </c>
      <c r="E44" s="28" t="s">
        <v>122</v>
      </c>
    </row>
    <row r="45" spans="1:5" ht="12.75">
      <c r="A45" s="29" t="s">
        <v>45</v>
      </c>
      <c r="E45" s="30" t="s">
        <v>40</v>
      </c>
    </row>
    <row r="46" spans="1:5" ht="76.5">
      <c r="A46" t="s">
        <v>46</v>
      </c>
      <c r="E46" s="28" t="s">
        <v>123</v>
      </c>
    </row>
    <row r="47" spans="1:18" ht="12.75" customHeight="1">
      <c r="A47" s="5" t="s">
        <v>36</v>
      </c>
      <c s="5"/>
      <c s="34" t="s">
        <v>33</v>
      </c>
      <c s="5"/>
      <c s="21" t="s">
        <v>124</v>
      </c>
      <c s="5"/>
      <c s="5"/>
      <c s="5"/>
      <c s="35">
        <f>0+Q47</f>
      </c>
      <c r="O47">
        <f>0+R47</f>
      </c>
      <c r="Q47">
        <f>0+I48+I52+I56+I60+I64+I68+I72</f>
      </c>
      <c>
        <f>0+O48+O52+O56+O60+O64+O68+O72</f>
      </c>
    </row>
    <row r="48" spans="1:16" ht="12.75">
      <c r="A48" s="18" t="s">
        <v>38</v>
      </c>
      <c s="23" t="s">
        <v>35</v>
      </c>
      <c s="23" t="s">
        <v>126</v>
      </c>
      <c s="18" t="s">
        <v>40</v>
      </c>
      <c s="24" t="s">
        <v>127</v>
      </c>
      <c s="25" t="s">
        <v>128</v>
      </c>
      <c s="26">
        <v>8</v>
      </c>
      <c s="26">
        <v>0</v>
      </c>
      <c s="26">
        <f>ROUND(ROUND(H48,2)*ROUND(G48,2),2)</f>
      </c>
      <c r="O48">
        <f>(I48*21)/100</f>
      </c>
      <c t="s">
        <v>15</v>
      </c>
    </row>
    <row r="49" spans="1:5" ht="12.75">
      <c r="A49" s="27" t="s">
        <v>43</v>
      </c>
      <c r="E49" s="28" t="s">
        <v>129</v>
      </c>
    </row>
    <row r="50" spans="1:5" ht="12.75">
      <c r="A50" s="29" t="s">
        <v>45</v>
      </c>
      <c r="E50" s="30" t="s">
        <v>40</v>
      </c>
    </row>
    <row r="51" spans="1:5" ht="51">
      <c r="A51" t="s">
        <v>46</v>
      </c>
      <c r="E51" s="28" t="s">
        <v>130</v>
      </c>
    </row>
    <row r="52" spans="1:16" ht="25.5">
      <c r="A52" s="18" t="s">
        <v>38</v>
      </c>
      <c s="23" t="s">
        <v>119</v>
      </c>
      <c s="23" t="s">
        <v>132</v>
      </c>
      <c s="18" t="s">
        <v>40</v>
      </c>
      <c s="24" t="s">
        <v>133</v>
      </c>
      <c s="25" t="s">
        <v>91</v>
      </c>
      <c s="26">
        <v>365</v>
      </c>
      <c s="26">
        <v>0</v>
      </c>
      <c s="26">
        <f>ROUND(ROUND(H52,2)*ROUND(G52,2),2)</f>
      </c>
      <c r="O52">
        <f>(I52*21)/100</f>
      </c>
      <c t="s">
        <v>15</v>
      </c>
    </row>
    <row r="53" spans="1:5" ht="12.75">
      <c r="A53" s="27" t="s">
        <v>43</v>
      </c>
      <c r="E53" s="28" t="s">
        <v>134</v>
      </c>
    </row>
    <row r="54" spans="1:5" ht="38.25">
      <c r="A54" s="29" t="s">
        <v>45</v>
      </c>
      <c r="E54" s="30" t="s">
        <v>196</v>
      </c>
    </row>
    <row r="55" spans="1:5" ht="38.25">
      <c r="A55" t="s">
        <v>46</v>
      </c>
      <c r="E55" s="28" t="s">
        <v>136</v>
      </c>
    </row>
    <row r="56" spans="1:16" ht="12.75">
      <c r="A56" s="18" t="s">
        <v>38</v>
      </c>
      <c s="23" t="s">
        <v>125</v>
      </c>
      <c s="23" t="s">
        <v>137</v>
      </c>
      <c s="18" t="s">
        <v>40</v>
      </c>
      <c s="24" t="s">
        <v>138</v>
      </c>
      <c s="25" t="s">
        <v>139</v>
      </c>
      <c s="26">
        <v>1512</v>
      </c>
      <c s="26">
        <v>0</v>
      </c>
      <c s="26">
        <f>ROUND(ROUND(H56,2)*ROUND(G56,2),2)</f>
      </c>
      <c r="O56">
        <f>(I56*21)/100</f>
      </c>
      <c t="s">
        <v>15</v>
      </c>
    </row>
    <row r="57" spans="1:5" ht="38.25">
      <c r="A57" s="27" t="s">
        <v>43</v>
      </c>
      <c r="E57" s="28" t="s">
        <v>140</v>
      </c>
    </row>
    <row r="58" spans="1:5" ht="12.75">
      <c r="A58" s="29" t="s">
        <v>45</v>
      </c>
      <c r="E58" s="30" t="s">
        <v>40</v>
      </c>
    </row>
    <row r="59" spans="1:5" ht="25.5">
      <c r="A59" t="s">
        <v>46</v>
      </c>
      <c r="E59" s="28" t="s">
        <v>141</v>
      </c>
    </row>
    <row r="60" spans="1:16" ht="12.75">
      <c r="A60" s="18" t="s">
        <v>38</v>
      </c>
      <c s="23" t="s">
        <v>131</v>
      </c>
      <c s="23" t="s">
        <v>142</v>
      </c>
      <c s="18" t="s">
        <v>40</v>
      </c>
      <c s="24" t="s">
        <v>143</v>
      </c>
      <c s="25" t="s">
        <v>139</v>
      </c>
      <c s="26">
        <v>1512</v>
      </c>
      <c s="26">
        <v>0</v>
      </c>
      <c s="26">
        <f>ROUND(ROUND(H60,2)*ROUND(G60,2),2)</f>
      </c>
      <c r="O60">
        <f>(I60*21)/100</f>
      </c>
      <c t="s">
        <v>15</v>
      </c>
    </row>
    <row r="61" spans="1:5" ht="12.75">
      <c r="A61" s="27" t="s">
        <v>43</v>
      </c>
      <c r="E61" s="28" t="s">
        <v>144</v>
      </c>
    </row>
    <row r="62" spans="1:5" ht="12.75">
      <c r="A62" s="29" t="s">
        <v>45</v>
      </c>
      <c r="E62" s="30" t="s">
        <v>40</v>
      </c>
    </row>
    <row r="63" spans="1:5" ht="38.25">
      <c r="A63" t="s">
        <v>46</v>
      </c>
      <c r="E63" s="28" t="s">
        <v>145</v>
      </c>
    </row>
    <row r="64" spans="1:16" ht="12.75">
      <c r="A64" s="18" t="s">
        <v>38</v>
      </c>
      <c s="23" t="s">
        <v>65</v>
      </c>
      <c s="23" t="s">
        <v>147</v>
      </c>
      <c s="18" t="s">
        <v>40</v>
      </c>
      <c s="24" t="s">
        <v>148</v>
      </c>
      <c s="25" t="s">
        <v>91</v>
      </c>
      <c s="26">
        <v>7979</v>
      </c>
      <c s="26">
        <v>0</v>
      </c>
      <c s="26">
        <f>ROUND(ROUND(H64,2)*ROUND(G64,2),2)</f>
      </c>
      <c r="O64">
        <f>(I64*21)/100</f>
      </c>
      <c t="s">
        <v>15</v>
      </c>
    </row>
    <row r="65" spans="1:5" ht="12.75">
      <c r="A65" s="27" t="s">
        <v>43</v>
      </c>
      <c r="E65" s="28" t="s">
        <v>149</v>
      </c>
    </row>
    <row r="66" spans="1:5" ht="12.75">
      <c r="A66" s="29" t="s">
        <v>45</v>
      </c>
      <c r="E66" s="30" t="s">
        <v>40</v>
      </c>
    </row>
    <row r="67" spans="1:5" ht="25.5">
      <c r="A67" t="s">
        <v>46</v>
      </c>
      <c r="E67" s="28" t="s">
        <v>150</v>
      </c>
    </row>
    <row r="68" spans="1:16" ht="12.75">
      <c r="A68" s="18" t="s">
        <v>38</v>
      </c>
      <c s="23" t="s">
        <v>68</v>
      </c>
      <c s="23" t="s">
        <v>152</v>
      </c>
      <c s="18" t="s">
        <v>40</v>
      </c>
      <c s="24" t="s">
        <v>153</v>
      </c>
      <c s="25" t="s">
        <v>91</v>
      </c>
      <c s="26">
        <v>7979</v>
      </c>
      <c s="26">
        <v>0</v>
      </c>
      <c s="26">
        <f>ROUND(ROUND(H68,2)*ROUND(G68,2),2)</f>
      </c>
      <c r="O68">
        <f>(I68*21)/100</f>
      </c>
      <c t="s">
        <v>15</v>
      </c>
    </row>
    <row r="69" spans="1:5" ht="12.75">
      <c r="A69" s="27" t="s">
        <v>43</v>
      </c>
      <c r="E69" s="28" t="s">
        <v>149</v>
      </c>
    </row>
    <row r="70" spans="1:5" ht="12.75">
      <c r="A70" s="29" t="s">
        <v>45</v>
      </c>
      <c r="E70" s="30" t="s">
        <v>40</v>
      </c>
    </row>
    <row r="71" spans="1:5" ht="25.5">
      <c r="A71" t="s">
        <v>46</v>
      </c>
      <c r="E71" s="28" t="s">
        <v>150</v>
      </c>
    </row>
    <row r="72" spans="1:16" ht="12.75">
      <c r="A72" s="18" t="s">
        <v>38</v>
      </c>
      <c s="23" t="s">
        <v>146</v>
      </c>
      <c s="23" t="s">
        <v>155</v>
      </c>
      <c s="18" t="s">
        <v>40</v>
      </c>
      <c s="24" t="s">
        <v>156</v>
      </c>
      <c s="25" t="s">
        <v>91</v>
      </c>
      <c s="26">
        <v>1398</v>
      </c>
      <c s="26">
        <v>0</v>
      </c>
      <c s="26">
        <f>ROUND(ROUND(H72,2)*ROUND(G72,2),2)</f>
      </c>
      <c r="O72">
        <f>(I72*21)/100</f>
      </c>
      <c t="s">
        <v>15</v>
      </c>
    </row>
    <row r="73" spans="1:5" ht="12.75">
      <c r="A73" s="27" t="s">
        <v>43</v>
      </c>
      <c r="E73" s="28" t="s">
        <v>157</v>
      </c>
    </row>
    <row r="74" spans="1:5" ht="12.75">
      <c r="A74" s="29" t="s">
        <v>45</v>
      </c>
      <c r="E74" s="30" t="s">
        <v>40</v>
      </c>
    </row>
    <row r="75" spans="1:5" ht="25.5">
      <c r="A75" t="s">
        <v>46</v>
      </c>
      <c r="E75" s="28" t="s">
        <v>150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0+O8+O13+O22+O39+O48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197</v>
      </c>
      <c s="31">
        <f>0+I8+I13+I22+I39+I48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197</v>
      </c>
      <c s="5"/>
      <c s="14" t="s">
        <v>198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73</v>
      </c>
      <c s="18" t="s">
        <v>40</v>
      </c>
      <c s="24" t="s">
        <v>74</v>
      </c>
      <c s="25" t="s">
        <v>75</v>
      </c>
      <c s="26">
        <v>9.2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40</v>
      </c>
    </row>
    <row r="11" spans="1:5" ht="38.25">
      <c r="A11" s="29" t="s">
        <v>45</v>
      </c>
      <c r="E11" s="30" t="s">
        <v>199</v>
      </c>
    </row>
    <row r="12" spans="1:5" ht="25.5">
      <c r="A12" t="s">
        <v>46</v>
      </c>
      <c r="E12" s="28" t="s">
        <v>77</v>
      </c>
    </row>
    <row r="13" spans="1:18" ht="12.75" customHeight="1">
      <c r="A13" s="5" t="s">
        <v>36</v>
      </c>
      <c s="5"/>
      <c s="34" t="s">
        <v>22</v>
      </c>
      <c s="5"/>
      <c s="21" t="s">
        <v>82</v>
      </c>
      <c s="5"/>
      <c s="5"/>
      <c s="5"/>
      <c s="35">
        <f>0+Q13</f>
      </c>
      <c r="O13">
        <f>0+R13</f>
      </c>
      <c r="Q13">
        <f>0+I14+I18</f>
      </c>
      <c>
        <f>0+O14+O18</f>
      </c>
    </row>
    <row r="14" spans="1:16" ht="12.75">
      <c r="A14" s="18" t="s">
        <v>38</v>
      </c>
      <c s="23" t="s">
        <v>15</v>
      </c>
      <c s="23" t="s">
        <v>162</v>
      </c>
      <c s="18" t="s">
        <v>40</v>
      </c>
      <c s="24" t="s">
        <v>163</v>
      </c>
      <c s="25" t="s">
        <v>85</v>
      </c>
      <c s="26">
        <v>62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200</v>
      </c>
    </row>
    <row r="16" spans="1:5" ht="25.5">
      <c r="A16" s="29" t="s">
        <v>45</v>
      </c>
      <c r="E16" s="30" t="s">
        <v>201</v>
      </c>
    </row>
    <row r="17" spans="1:5" ht="25.5">
      <c r="A17" t="s">
        <v>46</v>
      </c>
      <c r="E17" s="28" t="s">
        <v>190</v>
      </c>
    </row>
    <row r="18" spans="1:16" ht="12.75">
      <c r="A18" s="18" t="s">
        <v>38</v>
      </c>
      <c s="23" t="s">
        <v>16</v>
      </c>
      <c s="23" t="s">
        <v>89</v>
      </c>
      <c s="18" t="s">
        <v>40</v>
      </c>
      <c s="24" t="s">
        <v>90</v>
      </c>
      <c s="25" t="s">
        <v>91</v>
      </c>
      <c s="26">
        <v>91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202</v>
      </c>
    </row>
    <row r="20" spans="1:5" ht="25.5">
      <c r="A20" s="29" t="s">
        <v>45</v>
      </c>
      <c r="E20" s="30" t="s">
        <v>203</v>
      </c>
    </row>
    <row r="21" spans="1:5" ht="63.75">
      <c r="A21" t="s">
        <v>46</v>
      </c>
      <c r="E21" s="28" t="s">
        <v>94</v>
      </c>
    </row>
    <row r="22" spans="1:18" ht="12.75" customHeight="1">
      <c r="A22" s="5" t="s">
        <v>36</v>
      </c>
      <c s="5"/>
      <c s="34" t="s">
        <v>28</v>
      </c>
      <c s="5"/>
      <c s="21" t="s">
        <v>95</v>
      </c>
      <c s="5"/>
      <c s="5"/>
      <c s="5"/>
      <c s="35">
        <f>0+Q22</f>
      </c>
      <c r="O22">
        <f>0+R22</f>
      </c>
      <c r="Q22">
        <f>0+I23+I27+I31+I35</f>
      </c>
      <c>
        <f>0+O23+O27+O31+O35</f>
      </c>
    </row>
    <row r="23" spans="1:16" ht="12.75">
      <c r="A23" s="18" t="s">
        <v>38</v>
      </c>
      <c s="23" t="s">
        <v>26</v>
      </c>
      <c s="23" t="s">
        <v>102</v>
      </c>
      <c s="18" t="s">
        <v>40</v>
      </c>
      <c s="24" t="s">
        <v>103</v>
      </c>
      <c s="25" t="s">
        <v>91</v>
      </c>
      <c s="26">
        <v>91</v>
      </c>
      <c s="26">
        <v>0</v>
      </c>
      <c s="26">
        <f>ROUND(ROUND(H23,2)*ROUND(G23,2),2)</f>
      </c>
      <c r="O23">
        <f>(I23*21)/100</f>
      </c>
      <c t="s">
        <v>15</v>
      </c>
    </row>
    <row r="24" spans="1:5" ht="12.75">
      <c r="A24" s="27" t="s">
        <v>43</v>
      </c>
      <c r="E24" s="28" t="s">
        <v>40</v>
      </c>
    </row>
    <row r="25" spans="1:5" ht="51">
      <c r="A25" s="29" t="s">
        <v>45</v>
      </c>
      <c r="E25" s="30" t="s">
        <v>204</v>
      </c>
    </row>
    <row r="26" spans="1:5" ht="102">
      <c r="A26" t="s">
        <v>46</v>
      </c>
      <c r="E26" s="28" t="s">
        <v>100</v>
      </c>
    </row>
    <row r="27" spans="1:16" ht="12.75">
      <c r="A27" s="18" t="s">
        <v>38</v>
      </c>
      <c s="23" t="s">
        <v>28</v>
      </c>
      <c s="23" t="s">
        <v>105</v>
      </c>
      <c s="18" t="s">
        <v>40</v>
      </c>
      <c s="24" t="s">
        <v>106</v>
      </c>
      <c s="25" t="s">
        <v>91</v>
      </c>
      <c s="26">
        <v>1590</v>
      </c>
      <c s="26">
        <v>0</v>
      </c>
      <c s="26">
        <f>ROUND(ROUND(H27,2)*ROUND(G27,2),2)</f>
      </c>
      <c r="O27">
        <f>(I27*21)/100</f>
      </c>
      <c t="s">
        <v>15</v>
      </c>
    </row>
    <row r="28" spans="1:5" ht="12.75">
      <c r="A28" s="27" t="s">
        <v>43</v>
      </c>
      <c r="E28" s="28" t="s">
        <v>40</v>
      </c>
    </row>
    <row r="29" spans="1:5" ht="25.5">
      <c r="A29" s="29" t="s">
        <v>45</v>
      </c>
      <c r="E29" s="30" t="s">
        <v>205</v>
      </c>
    </row>
    <row r="30" spans="1:5" ht="51">
      <c r="A30" t="s">
        <v>46</v>
      </c>
      <c r="E30" s="28" t="s">
        <v>108</v>
      </c>
    </row>
    <row r="31" spans="1:16" ht="12.75">
      <c r="A31" s="18" t="s">
        <v>38</v>
      </c>
      <c s="23" t="s">
        <v>30</v>
      </c>
      <c s="23" t="s">
        <v>109</v>
      </c>
      <c s="18" t="s">
        <v>40</v>
      </c>
      <c s="24" t="s">
        <v>110</v>
      </c>
      <c s="25" t="s">
        <v>91</v>
      </c>
      <c s="26">
        <v>1590</v>
      </c>
      <c s="26">
        <v>0</v>
      </c>
      <c s="26">
        <f>ROUND(ROUND(H31,2)*ROUND(G31,2),2)</f>
      </c>
      <c r="O31">
        <f>(I31*21)/100</f>
      </c>
      <c t="s">
        <v>15</v>
      </c>
    </row>
    <row r="32" spans="1:5" ht="12.75">
      <c r="A32" s="27" t="s">
        <v>43</v>
      </c>
      <c r="E32" s="28" t="s">
        <v>111</v>
      </c>
    </row>
    <row r="33" spans="1:5" ht="12.75">
      <c r="A33" s="29" t="s">
        <v>45</v>
      </c>
      <c r="E33" s="30" t="s">
        <v>206</v>
      </c>
    </row>
    <row r="34" spans="1:5" ht="140.25">
      <c r="A34" t="s">
        <v>46</v>
      </c>
      <c r="E34" s="28" t="s">
        <v>113</v>
      </c>
    </row>
    <row r="35" spans="1:16" ht="12.75">
      <c r="A35" s="18" t="s">
        <v>38</v>
      </c>
      <c s="23" t="s">
        <v>101</v>
      </c>
      <c s="23" t="s">
        <v>120</v>
      </c>
      <c s="18" t="s">
        <v>40</v>
      </c>
      <c s="24" t="s">
        <v>121</v>
      </c>
      <c s="25" t="s">
        <v>85</v>
      </c>
      <c s="26">
        <v>5</v>
      </c>
      <c s="26">
        <v>0</v>
      </c>
      <c s="26">
        <f>ROUND(ROUND(H35,2)*ROUND(G35,2),2)</f>
      </c>
      <c r="O35">
        <f>(I35*21)/100</f>
      </c>
      <c t="s">
        <v>15</v>
      </c>
    </row>
    <row r="36" spans="1:5" ht="12.75">
      <c r="A36" s="27" t="s">
        <v>43</v>
      </c>
      <c r="E36" s="28" t="s">
        <v>122</v>
      </c>
    </row>
    <row r="37" spans="1:5" ht="12.75">
      <c r="A37" s="29" t="s">
        <v>45</v>
      </c>
      <c r="E37" s="30" t="s">
        <v>40</v>
      </c>
    </row>
    <row r="38" spans="1:5" ht="76.5">
      <c r="A38" t="s">
        <v>46</v>
      </c>
      <c r="E38" s="28" t="s">
        <v>123</v>
      </c>
    </row>
    <row r="39" spans="1:18" ht="12.75" customHeight="1">
      <c r="A39" s="5" t="s">
        <v>36</v>
      </c>
      <c s="5"/>
      <c s="34" t="s">
        <v>62</v>
      </c>
      <c s="5"/>
      <c s="21" t="s">
        <v>176</v>
      </c>
      <c s="5"/>
      <c s="5"/>
      <c s="5"/>
      <c s="35">
        <f>0+Q39</f>
      </c>
      <c r="O39">
        <f>0+R39</f>
      </c>
      <c r="Q39">
        <f>0+I40+I44</f>
      </c>
      <c>
        <f>0+O40+O44</f>
      </c>
    </row>
    <row r="40" spans="1:16" ht="12.75">
      <c r="A40" s="18" t="s">
        <v>38</v>
      </c>
      <c s="23" t="s">
        <v>62</v>
      </c>
      <c s="23" t="s">
        <v>207</v>
      </c>
      <c s="18" t="s">
        <v>40</v>
      </c>
      <c s="24" t="s">
        <v>208</v>
      </c>
      <c s="25" t="s">
        <v>128</v>
      </c>
      <c s="26">
        <v>1</v>
      </c>
      <c s="26">
        <v>0</v>
      </c>
      <c s="26">
        <f>ROUND(ROUND(H40,2)*ROUND(G40,2),2)</f>
      </c>
      <c r="O40">
        <f>(I40*21)/100</f>
      </c>
      <c t="s">
        <v>15</v>
      </c>
    </row>
    <row r="41" spans="1:5" ht="12.75">
      <c r="A41" s="27" t="s">
        <v>43</v>
      </c>
      <c r="E41" s="28" t="s">
        <v>209</v>
      </c>
    </row>
    <row r="42" spans="1:5" ht="12.75">
      <c r="A42" s="29" t="s">
        <v>45</v>
      </c>
      <c r="E42" s="30" t="s">
        <v>40</v>
      </c>
    </row>
    <row r="43" spans="1:5" ht="242.25">
      <c r="A43" t="s">
        <v>46</v>
      </c>
      <c r="E43" s="28" t="s">
        <v>210</v>
      </c>
    </row>
    <row r="44" spans="1:16" ht="12.75">
      <c r="A44" s="18" t="s">
        <v>38</v>
      </c>
      <c s="23" t="s">
        <v>33</v>
      </c>
      <c s="23" t="s">
        <v>180</v>
      </c>
      <c s="18" t="s">
        <v>40</v>
      </c>
      <c s="24" t="s">
        <v>181</v>
      </c>
      <c s="25" t="s">
        <v>128</v>
      </c>
      <c s="26">
        <v>7</v>
      </c>
      <c s="26">
        <v>0</v>
      </c>
      <c s="26">
        <f>ROUND(ROUND(H44,2)*ROUND(G44,2),2)</f>
      </c>
      <c r="O44">
        <f>(I44*21)/100</f>
      </c>
      <c t="s">
        <v>15</v>
      </c>
    </row>
    <row r="45" spans="1:5" ht="12.75">
      <c r="A45" s="27" t="s">
        <v>43</v>
      </c>
      <c r="E45" s="28" t="s">
        <v>40</v>
      </c>
    </row>
    <row r="46" spans="1:5" ht="12.75">
      <c r="A46" s="29" t="s">
        <v>45</v>
      </c>
      <c r="E46" s="30" t="s">
        <v>40</v>
      </c>
    </row>
    <row r="47" spans="1:5" ht="25.5">
      <c r="A47" t="s">
        <v>46</v>
      </c>
      <c r="E47" s="28" t="s">
        <v>179</v>
      </c>
    </row>
    <row r="48" spans="1:18" ht="12.75" customHeight="1">
      <c r="A48" s="5" t="s">
        <v>36</v>
      </c>
      <c s="5"/>
      <c s="34" t="s">
        <v>33</v>
      </c>
      <c s="5"/>
      <c s="21" t="s">
        <v>124</v>
      </c>
      <c s="5"/>
      <c s="5"/>
      <c s="5"/>
      <c s="35">
        <f>0+Q48</f>
      </c>
      <c r="O48">
        <f>0+R48</f>
      </c>
      <c r="Q48">
        <f>0+I49+I53+I57+I61+I65+I69</f>
      </c>
      <c>
        <f>0+O49+O53+O57+O61+O65+O69</f>
      </c>
    </row>
    <row r="49" spans="1:16" ht="25.5">
      <c r="A49" s="18" t="s">
        <v>38</v>
      </c>
      <c s="23" t="s">
        <v>35</v>
      </c>
      <c s="23" t="s">
        <v>132</v>
      </c>
      <c s="18" t="s">
        <v>40</v>
      </c>
      <c s="24" t="s">
        <v>133</v>
      </c>
      <c s="25" t="s">
        <v>91</v>
      </c>
      <c s="26">
        <v>78</v>
      </c>
      <c s="26">
        <v>0</v>
      </c>
      <c s="26">
        <f>ROUND(ROUND(H49,2)*ROUND(G49,2),2)</f>
      </c>
      <c r="O49">
        <f>(I49*21)/100</f>
      </c>
      <c t="s">
        <v>15</v>
      </c>
    </row>
    <row r="50" spans="1:5" ht="12.75">
      <c r="A50" s="27" t="s">
        <v>43</v>
      </c>
      <c r="E50" s="28" t="s">
        <v>40</v>
      </c>
    </row>
    <row r="51" spans="1:5" ht="38.25">
      <c r="A51" s="29" t="s">
        <v>45</v>
      </c>
      <c r="E51" s="30" t="s">
        <v>211</v>
      </c>
    </row>
    <row r="52" spans="1:5" ht="38.25">
      <c r="A52" t="s">
        <v>46</v>
      </c>
      <c r="E52" s="28" t="s">
        <v>136</v>
      </c>
    </row>
    <row r="53" spans="1:16" ht="12.75">
      <c r="A53" s="18" t="s">
        <v>38</v>
      </c>
      <c s="23" t="s">
        <v>119</v>
      </c>
      <c s="23" t="s">
        <v>137</v>
      </c>
      <c s="18" t="s">
        <v>40</v>
      </c>
      <c s="24" t="s">
        <v>138</v>
      </c>
      <c s="25" t="s">
        <v>139</v>
      </c>
      <c s="26">
        <v>325</v>
      </c>
      <c s="26">
        <v>0</v>
      </c>
      <c s="26">
        <f>ROUND(ROUND(H53,2)*ROUND(G53,2),2)</f>
      </c>
      <c r="O53">
        <f>(I53*21)/100</f>
      </c>
      <c t="s">
        <v>15</v>
      </c>
    </row>
    <row r="54" spans="1:5" ht="38.25">
      <c r="A54" s="27" t="s">
        <v>43</v>
      </c>
      <c r="E54" s="28" t="s">
        <v>140</v>
      </c>
    </row>
    <row r="55" spans="1:5" ht="12.75">
      <c r="A55" s="29" t="s">
        <v>45</v>
      </c>
      <c r="E55" s="30" t="s">
        <v>40</v>
      </c>
    </row>
    <row r="56" spans="1:5" ht="25.5">
      <c r="A56" t="s">
        <v>46</v>
      </c>
      <c r="E56" s="28" t="s">
        <v>141</v>
      </c>
    </row>
    <row r="57" spans="1:16" ht="12.75">
      <c r="A57" s="18" t="s">
        <v>38</v>
      </c>
      <c s="23" t="s">
        <v>125</v>
      </c>
      <c s="23" t="s">
        <v>142</v>
      </c>
      <c s="18" t="s">
        <v>40</v>
      </c>
      <c s="24" t="s">
        <v>143</v>
      </c>
      <c s="25" t="s">
        <v>139</v>
      </c>
      <c s="26">
        <v>325</v>
      </c>
      <c s="26">
        <v>0</v>
      </c>
      <c s="26">
        <f>ROUND(ROUND(H57,2)*ROUND(G57,2),2)</f>
      </c>
      <c r="O57">
        <f>(I57*21)/100</f>
      </c>
      <c t="s">
        <v>15</v>
      </c>
    </row>
    <row r="58" spans="1:5" ht="12.75">
      <c r="A58" s="27" t="s">
        <v>43</v>
      </c>
      <c r="E58" s="28" t="s">
        <v>144</v>
      </c>
    </row>
    <row r="59" spans="1:5" ht="12.75">
      <c r="A59" s="29" t="s">
        <v>45</v>
      </c>
      <c r="E59" s="30" t="s">
        <v>40</v>
      </c>
    </row>
    <row r="60" spans="1:5" ht="38.25">
      <c r="A60" t="s">
        <v>46</v>
      </c>
      <c r="E60" s="28" t="s">
        <v>145</v>
      </c>
    </row>
    <row r="61" spans="1:16" ht="12.75">
      <c r="A61" s="18" t="s">
        <v>38</v>
      </c>
      <c s="23" t="s">
        <v>131</v>
      </c>
      <c s="23" t="s">
        <v>147</v>
      </c>
      <c s="18" t="s">
        <v>40</v>
      </c>
      <c s="24" t="s">
        <v>148</v>
      </c>
      <c s="25" t="s">
        <v>91</v>
      </c>
      <c s="26">
        <v>1590</v>
      </c>
      <c s="26">
        <v>0</v>
      </c>
      <c s="26">
        <f>ROUND(ROUND(H61,2)*ROUND(G61,2),2)</f>
      </c>
      <c r="O61">
        <f>(I61*21)/100</f>
      </c>
      <c t="s">
        <v>15</v>
      </c>
    </row>
    <row r="62" spans="1:5" ht="12.75">
      <c r="A62" s="27" t="s">
        <v>43</v>
      </c>
      <c r="E62" s="28" t="s">
        <v>149</v>
      </c>
    </row>
    <row r="63" spans="1:5" ht="12.75">
      <c r="A63" s="29" t="s">
        <v>45</v>
      </c>
      <c r="E63" s="30" t="s">
        <v>40</v>
      </c>
    </row>
    <row r="64" spans="1:5" ht="25.5">
      <c r="A64" t="s">
        <v>46</v>
      </c>
      <c r="E64" s="28" t="s">
        <v>150</v>
      </c>
    </row>
    <row r="65" spans="1:16" ht="12.75">
      <c r="A65" s="18" t="s">
        <v>38</v>
      </c>
      <c s="23" t="s">
        <v>65</v>
      </c>
      <c s="23" t="s">
        <v>152</v>
      </c>
      <c s="18" t="s">
        <v>40</v>
      </c>
      <c s="24" t="s">
        <v>153</v>
      </c>
      <c s="25" t="s">
        <v>91</v>
      </c>
      <c s="26">
        <v>1590</v>
      </c>
      <c s="26">
        <v>0</v>
      </c>
      <c s="26">
        <f>ROUND(ROUND(H65,2)*ROUND(G65,2),2)</f>
      </c>
      <c r="O65">
        <f>(I65*21)/100</f>
      </c>
      <c t="s">
        <v>15</v>
      </c>
    </row>
    <row r="66" spans="1:5" ht="12.75">
      <c r="A66" s="27" t="s">
        <v>43</v>
      </c>
      <c r="E66" s="28" t="s">
        <v>149</v>
      </c>
    </row>
    <row r="67" spans="1:5" ht="12.75">
      <c r="A67" s="29" t="s">
        <v>45</v>
      </c>
      <c r="E67" s="30" t="s">
        <v>40</v>
      </c>
    </row>
    <row r="68" spans="1:5" ht="25.5">
      <c r="A68" t="s">
        <v>46</v>
      </c>
      <c r="E68" s="28" t="s">
        <v>150</v>
      </c>
    </row>
    <row r="69" spans="1:16" ht="12.75">
      <c r="A69" s="18" t="s">
        <v>38</v>
      </c>
      <c s="23" t="s">
        <v>68</v>
      </c>
      <c s="23" t="s">
        <v>155</v>
      </c>
      <c s="18" t="s">
        <v>40</v>
      </c>
      <c s="24" t="s">
        <v>156</v>
      </c>
      <c s="25" t="s">
        <v>91</v>
      </c>
      <c s="26">
        <v>91</v>
      </c>
      <c s="26">
        <v>0</v>
      </c>
      <c s="26">
        <f>ROUND(ROUND(H69,2)*ROUND(G69,2),2)</f>
      </c>
      <c r="O69">
        <f>(I69*21)/100</f>
      </c>
      <c t="s">
        <v>15</v>
      </c>
    </row>
    <row r="70" spans="1:5" ht="12.75">
      <c r="A70" s="27" t="s">
        <v>43</v>
      </c>
      <c r="E70" s="28" t="s">
        <v>157</v>
      </c>
    </row>
    <row r="71" spans="1:5" ht="12.75">
      <c r="A71" s="29" t="s">
        <v>45</v>
      </c>
      <c r="E71" s="30" t="s">
        <v>40</v>
      </c>
    </row>
    <row r="72" spans="1:5" ht="25.5">
      <c r="A72" t="s">
        <v>46</v>
      </c>
      <c r="E72" s="28" t="s">
        <v>150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212</v>
      </c>
      <c s="31">
        <f>0+I8+I13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212</v>
      </c>
      <c s="5"/>
      <c s="14" t="s">
        <v>213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38</v>
      </c>
      <c s="23" t="s">
        <v>22</v>
      </c>
      <c s="23" t="s">
        <v>214</v>
      </c>
      <c s="18" t="s">
        <v>40</v>
      </c>
      <c s="24" t="s">
        <v>215</v>
      </c>
      <c s="25" t="s">
        <v>42</v>
      </c>
      <c s="26">
        <v>1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40</v>
      </c>
    </row>
    <row r="11" spans="1:5" ht="12.75">
      <c r="A11" s="29" t="s">
        <v>45</v>
      </c>
      <c r="E11" s="30" t="s">
        <v>40</v>
      </c>
    </row>
    <row r="12" spans="1:5" ht="25.5">
      <c r="A12" t="s">
        <v>46</v>
      </c>
      <c r="E12" s="28" t="s">
        <v>216</v>
      </c>
    </row>
    <row r="13" spans="1:18" ht="12.75" customHeight="1">
      <c r="A13" s="5" t="s">
        <v>36</v>
      </c>
      <c s="5"/>
      <c s="34" t="s">
        <v>33</v>
      </c>
      <c s="5"/>
      <c s="21" t="s">
        <v>124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0+I14+I18+I22+I26+I30+I34+I38+I42+I46+I50+I54+I58+I62+I66+I70+I74+I78+I82+I86+I90+I94+I98+I102+I106+I110+I114+I118</f>
      </c>
      <c>
        <f>0+O14+O18+O22+O26+O30+O34+O38+O42+O46+O50+O54+O58+O62+O66+O70+O74+O78+O82+O86+O90+O94+O98+O102+O106+O110+O114+O118</f>
      </c>
    </row>
    <row r="14" spans="1:16" ht="25.5">
      <c r="A14" s="18" t="s">
        <v>38</v>
      </c>
      <c s="23" t="s">
        <v>15</v>
      </c>
      <c s="23" t="s">
        <v>217</v>
      </c>
      <c s="18" t="s">
        <v>40</v>
      </c>
      <c s="24" t="s">
        <v>218</v>
      </c>
      <c s="25" t="s">
        <v>128</v>
      </c>
      <c s="26">
        <v>89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219</v>
      </c>
    </row>
    <row r="17" spans="1:5" ht="63.75">
      <c r="A17" t="s">
        <v>46</v>
      </c>
      <c r="E17" s="28" t="s">
        <v>220</v>
      </c>
    </row>
    <row r="18" spans="1:16" ht="12.75">
      <c r="A18" s="18" t="s">
        <v>38</v>
      </c>
      <c s="23" t="s">
        <v>16</v>
      </c>
      <c s="23" t="s">
        <v>221</v>
      </c>
      <c s="18" t="s">
        <v>40</v>
      </c>
      <c s="24" t="s">
        <v>222</v>
      </c>
      <c s="25" t="s">
        <v>128</v>
      </c>
      <c s="26">
        <v>89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223</v>
      </c>
    </row>
    <row r="21" spans="1:5" ht="25.5">
      <c r="A21" t="s">
        <v>46</v>
      </c>
      <c r="E21" s="28" t="s">
        <v>224</v>
      </c>
    </row>
    <row r="22" spans="1:16" ht="12.75">
      <c r="A22" s="18" t="s">
        <v>38</v>
      </c>
      <c s="23" t="s">
        <v>26</v>
      </c>
      <c s="23" t="s">
        <v>225</v>
      </c>
      <c s="18" t="s">
        <v>40</v>
      </c>
      <c s="24" t="s">
        <v>226</v>
      </c>
      <c s="25" t="s">
        <v>227</v>
      </c>
      <c s="26">
        <v>1246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228</v>
      </c>
    </row>
    <row r="25" spans="1:5" ht="25.5">
      <c r="A25" t="s">
        <v>46</v>
      </c>
      <c r="E25" s="28" t="s">
        <v>229</v>
      </c>
    </row>
    <row r="26" spans="1:16" ht="25.5">
      <c r="A26" s="18" t="s">
        <v>38</v>
      </c>
      <c s="23" t="s">
        <v>28</v>
      </c>
      <c s="23" t="s">
        <v>230</v>
      </c>
      <c s="18" t="s">
        <v>40</v>
      </c>
      <c s="24" t="s">
        <v>231</v>
      </c>
      <c s="25" t="s">
        <v>128</v>
      </c>
      <c s="26">
        <v>8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63.75">
      <c r="A29" t="s">
        <v>46</v>
      </c>
      <c r="E29" s="28" t="s">
        <v>220</v>
      </c>
    </row>
    <row r="30" spans="1:16" ht="12.75">
      <c r="A30" s="18" t="s">
        <v>38</v>
      </c>
      <c s="23" t="s">
        <v>30</v>
      </c>
      <c s="23" t="s">
        <v>232</v>
      </c>
      <c s="18" t="s">
        <v>40</v>
      </c>
      <c s="24" t="s">
        <v>233</v>
      </c>
      <c s="25" t="s">
        <v>128</v>
      </c>
      <c s="26">
        <v>8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25.5">
      <c r="A33" t="s">
        <v>46</v>
      </c>
      <c r="E33" s="28" t="s">
        <v>224</v>
      </c>
    </row>
    <row r="34" spans="1:16" ht="12.75">
      <c r="A34" s="18" t="s">
        <v>38</v>
      </c>
      <c s="23" t="s">
        <v>101</v>
      </c>
      <c s="23" t="s">
        <v>234</v>
      </c>
      <c s="18" t="s">
        <v>40</v>
      </c>
      <c s="24" t="s">
        <v>235</v>
      </c>
      <c s="25" t="s">
        <v>227</v>
      </c>
      <c s="26">
        <v>112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236</v>
      </c>
    </row>
    <row r="37" spans="1:5" ht="25.5">
      <c r="A37" t="s">
        <v>46</v>
      </c>
      <c r="E37" s="28" t="s">
        <v>229</v>
      </c>
    </row>
    <row r="38" spans="1:16" ht="12.75">
      <c r="A38" s="18" t="s">
        <v>38</v>
      </c>
      <c s="23" t="s">
        <v>62</v>
      </c>
      <c s="23" t="s">
        <v>237</v>
      </c>
      <c s="18" t="s">
        <v>40</v>
      </c>
      <c s="24" t="s">
        <v>238</v>
      </c>
      <c s="25" t="s">
        <v>128</v>
      </c>
      <c s="26">
        <v>58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40</v>
      </c>
    </row>
    <row r="40" spans="1:5" ht="12.75">
      <c r="A40" s="29" t="s">
        <v>45</v>
      </c>
      <c r="E40" s="30" t="s">
        <v>239</v>
      </c>
    </row>
    <row r="41" spans="1:5" ht="63.75">
      <c r="A41" t="s">
        <v>46</v>
      </c>
      <c r="E41" s="28" t="s">
        <v>240</v>
      </c>
    </row>
    <row r="42" spans="1:16" ht="12.75">
      <c r="A42" s="18" t="s">
        <v>38</v>
      </c>
      <c s="23" t="s">
        <v>33</v>
      </c>
      <c s="23" t="s">
        <v>241</v>
      </c>
      <c s="18" t="s">
        <v>40</v>
      </c>
      <c s="24" t="s">
        <v>242</v>
      </c>
      <c s="25" t="s">
        <v>128</v>
      </c>
      <c s="26">
        <v>58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40</v>
      </c>
    </row>
    <row r="44" spans="1:5" ht="12.75">
      <c r="A44" s="29" t="s">
        <v>45</v>
      </c>
      <c r="E44" s="30" t="s">
        <v>239</v>
      </c>
    </row>
    <row r="45" spans="1:5" ht="25.5">
      <c r="A45" t="s">
        <v>46</v>
      </c>
      <c r="E45" s="28" t="s">
        <v>224</v>
      </c>
    </row>
    <row r="46" spans="1:16" ht="12.75">
      <c r="A46" s="18" t="s">
        <v>38</v>
      </c>
      <c s="23" t="s">
        <v>35</v>
      </c>
      <c s="23" t="s">
        <v>243</v>
      </c>
      <c s="18" t="s">
        <v>40</v>
      </c>
      <c s="24" t="s">
        <v>244</v>
      </c>
      <c s="25" t="s">
        <v>227</v>
      </c>
      <c s="26">
        <v>812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12.75">
      <c r="A47" s="27" t="s">
        <v>43</v>
      </c>
      <c r="E47" s="28" t="s">
        <v>40</v>
      </c>
    </row>
    <row r="48" spans="1:5" ht="12.75">
      <c r="A48" s="29" t="s">
        <v>45</v>
      </c>
      <c r="E48" s="30" t="s">
        <v>245</v>
      </c>
    </row>
    <row r="49" spans="1:5" ht="25.5">
      <c r="A49" t="s">
        <v>46</v>
      </c>
      <c r="E49" s="28" t="s">
        <v>246</v>
      </c>
    </row>
    <row r="50" spans="1:16" ht="12.75">
      <c r="A50" s="18" t="s">
        <v>38</v>
      </c>
      <c s="23" t="s">
        <v>119</v>
      </c>
      <c s="23" t="s">
        <v>247</v>
      </c>
      <c s="18" t="s">
        <v>40</v>
      </c>
      <c s="24" t="s">
        <v>248</v>
      </c>
      <c s="25" t="s">
        <v>128</v>
      </c>
      <c s="26">
        <v>8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12.75">
      <c r="A51" s="27" t="s">
        <v>43</v>
      </c>
      <c r="E51" s="28" t="s">
        <v>40</v>
      </c>
    </row>
    <row r="52" spans="1:5" ht="12.75">
      <c r="A52" s="29" t="s">
        <v>45</v>
      </c>
      <c r="E52" s="30" t="s">
        <v>40</v>
      </c>
    </row>
    <row r="53" spans="1:5" ht="63.75">
      <c r="A53" t="s">
        <v>46</v>
      </c>
      <c r="E53" s="28" t="s">
        <v>240</v>
      </c>
    </row>
    <row r="54" spans="1:16" ht="12.75">
      <c r="A54" s="18" t="s">
        <v>38</v>
      </c>
      <c s="23" t="s">
        <v>125</v>
      </c>
      <c s="23" t="s">
        <v>249</v>
      </c>
      <c s="18" t="s">
        <v>40</v>
      </c>
      <c s="24" t="s">
        <v>250</v>
      </c>
      <c s="25" t="s">
        <v>128</v>
      </c>
      <c s="26">
        <v>8</v>
      </c>
      <c s="26">
        <v>0</v>
      </c>
      <c s="26">
        <f>ROUND(ROUND(H54,2)*ROUND(G54,2),2)</f>
      </c>
      <c r="O54">
        <f>(I54*21)/100</f>
      </c>
      <c t="s">
        <v>15</v>
      </c>
    </row>
    <row r="55" spans="1:5" ht="12.75">
      <c r="A55" s="27" t="s">
        <v>43</v>
      </c>
      <c r="E55" s="28" t="s">
        <v>40</v>
      </c>
    </row>
    <row r="56" spans="1:5" ht="12.75">
      <c r="A56" s="29" t="s">
        <v>45</v>
      </c>
      <c r="E56" s="30" t="s">
        <v>40</v>
      </c>
    </row>
    <row r="57" spans="1:5" ht="25.5">
      <c r="A57" t="s">
        <v>46</v>
      </c>
      <c r="E57" s="28" t="s">
        <v>224</v>
      </c>
    </row>
    <row r="58" spans="1:16" ht="12.75">
      <c r="A58" s="18" t="s">
        <v>38</v>
      </c>
      <c s="23" t="s">
        <v>131</v>
      </c>
      <c s="23" t="s">
        <v>251</v>
      </c>
      <c s="18" t="s">
        <v>40</v>
      </c>
      <c s="24" t="s">
        <v>252</v>
      </c>
      <c s="25" t="s">
        <v>227</v>
      </c>
      <c s="26">
        <v>112</v>
      </c>
      <c s="26">
        <v>0</v>
      </c>
      <c s="26">
        <f>ROUND(ROUND(H58,2)*ROUND(G58,2),2)</f>
      </c>
      <c r="O58">
        <f>(I58*21)/100</f>
      </c>
      <c t="s">
        <v>15</v>
      </c>
    </row>
    <row r="59" spans="1:5" ht="12.75">
      <c r="A59" s="27" t="s">
        <v>43</v>
      </c>
      <c r="E59" s="28" t="s">
        <v>40</v>
      </c>
    </row>
    <row r="60" spans="1:5" ht="12.75">
      <c r="A60" s="29" t="s">
        <v>45</v>
      </c>
      <c r="E60" s="30" t="s">
        <v>236</v>
      </c>
    </row>
    <row r="61" spans="1:5" ht="25.5">
      <c r="A61" t="s">
        <v>46</v>
      </c>
      <c r="E61" s="28" t="s">
        <v>246</v>
      </c>
    </row>
    <row r="62" spans="1:16" ht="12.75">
      <c r="A62" s="18" t="s">
        <v>38</v>
      </c>
      <c s="23" t="s">
        <v>65</v>
      </c>
      <c s="23" t="s">
        <v>253</v>
      </c>
      <c s="18" t="s">
        <v>40</v>
      </c>
      <c s="24" t="s">
        <v>254</v>
      </c>
      <c s="25" t="s">
        <v>128</v>
      </c>
      <c s="26">
        <v>5</v>
      </c>
      <c s="26">
        <v>0</v>
      </c>
      <c s="26">
        <f>ROUND(ROUND(H62,2)*ROUND(G62,2),2)</f>
      </c>
      <c r="O62">
        <f>(I62*21)/100</f>
      </c>
      <c t="s">
        <v>15</v>
      </c>
    </row>
    <row r="63" spans="1:5" ht="12.75">
      <c r="A63" s="27" t="s">
        <v>43</v>
      </c>
      <c r="E63" s="28" t="s">
        <v>255</v>
      </c>
    </row>
    <row r="64" spans="1:5" ht="12.75">
      <c r="A64" s="29" t="s">
        <v>45</v>
      </c>
      <c r="E64" s="30" t="s">
        <v>256</v>
      </c>
    </row>
    <row r="65" spans="1:5" ht="76.5">
      <c r="A65" t="s">
        <v>46</v>
      </c>
      <c r="E65" s="28" t="s">
        <v>257</v>
      </c>
    </row>
    <row r="66" spans="1:16" ht="12.75">
      <c r="A66" s="18" t="s">
        <v>38</v>
      </c>
      <c s="23" t="s">
        <v>68</v>
      </c>
      <c s="23" t="s">
        <v>258</v>
      </c>
      <c s="18" t="s">
        <v>40</v>
      </c>
      <c s="24" t="s">
        <v>259</v>
      </c>
      <c s="25" t="s">
        <v>128</v>
      </c>
      <c s="26">
        <v>5</v>
      </c>
      <c s="26">
        <v>0</v>
      </c>
      <c s="26">
        <f>ROUND(ROUND(H66,2)*ROUND(G66,2),2)</f>
      </c>
      <c r="O66">
        <f>(I66*21)/100</f>
      </c>
      <c t="s">
        <v>15</v>
      </c>
    </row>
    <row r="67" spans="1:5" ht="12.75">
      <c r="A67" s="27" t="s">
        <v>43</v>
      </c>
      <c r="E67" s="28" t="s">
        <v>255</v>
      </c>
    </row>
    <row r="68" spans="1:5" ht="12.75">
      <c r="A68" s="29" t="s">
        <v>45</v>
      </c>
      <c r="E68" s="30" t="s">
        <v>256</v>
      </c>
    </row>
    <row r="69" spans="1:5" ht="25.5">
      <c r="A69" t="s">
        <v>46</v>
      </c>
      <c r="E69" s="28" t="s">
        <v>260</v>
      </c>
    </row>
    <row r="70" spans="1:16" ht="12.75">
      <c r="A70" s="18" t="s">
        <v>38</v>
      </c>
      <c s="23" t="s">
        <v>146</v>
      </c>
      <c s="23" t="s">
        <v>261</v>
      </c>
      <c s="18" t="s">
        <v>40</v>
      </c>
      <c s="24" t="s">
        <v>262</v>
      </c>
      <c s="25" t="s">
        <v>227</v>
      </c>
      <c s="26">
        <v>70</v>
      </c>
      <c s="26">
        <v>0</v>
      </c>
      <c s="26">
        <f>ROUND(ROUND(H70,2)*ROUND(G70,2),2)</f>
      </c>
      <c r="O70">
        <f>(I70*21)/100</f>
      </c>
      <c t="s">
        <v>15</v>
      </c>
    </row>
    <row r="71" spans="1:5" ht="12.75">
      <c r="A71" s="27" t="s">
        <v>43</v>
      </c>
      <c r="E71" s="28" t="s">
        <v>255</v>
      </c>
    </row>
    <row r="72" spans="1:5" ht="12.75">
      <c r="A72" s="29" t="s">
        <v>45</v>
      </c>
      <c r="E72" s="30" t="s">
        <v>263</v>
      </c>
    </row>
    <row r="73" spans="1:5" ht="25.5">
      <c r="A73" t="s">
        <v>46</v>
      </c>
      <c r="E73" s="28" t="s">
        <v>264</v>
      </c>
    </row>
    <row r="74" spans="1:16" ht="12.75">
      <c r="A74" s="18" t="s">
        <v>38</v>
      </c>
      <c s="23" t="s">
        <v>151</v>
      </c>
      <c s="23" t="s">
        <v>265</v>
      </c>
      <c s="18" t="s">
        <v>40</v>
      </c>
      <c s="24" t="s">
        <v>266</v>
      </c>
      <c s="25" t="s">
        <v>128</v>
      </c>
      <c s="26">
        <v>3</v>
      </c>
      <c s="26">
        <v>0</v>
      </c>
      <c s="26">
        <f>ROUND(ROUND(H74,2)*ROUND(G74,2),2)</f>
      </c>
      <c r="O74">
        <f>(I74*21)/100</f>
      </c>
      <c t="s">
        <v>15</v>
      </c>
    </row>
    <row r="75" spans="1:5" ht="12.75">
      <c r="A75" s="27" t="s">
        <v>43</v>
      </c>
      <c r="E75" s="28" t="s">
        <v>267</v>
      </c>
    </row>
    <row r="76" spans="1:5" ht="12.75">
      <c r="A76" s="29" t="s">
        <v>45</v>
      </c>
      <c r="E76" s="30" t="s">
        <v>268</v>
      </c>
    </row>
    <row r="77" spans="1:5" ht="76.5">
      <c r="A77" t="s">
        <v>46</v>
      </c>
      <c r="E77" s="28" t="s">
        <v>257</v>
      </c>
    </row>
    <row r="78" spans="1:16" ht="12.75">
      <c r="A78" s="18" t="s">
        <v>38</v>
      </c>
      <c s="23" t="s">
        <v>154</v>
      </c>
      <c s="23" t="s">
        <v>269</v>
      </c>
      <c s="18" t="s">
        <v>40</v>
      </c>
      <c s="24" t="s">
        <v>270</v>
      </c>
      <c s="25" t="s">
        <v>128</v>
      </c>
      <c s="26">
        <v>3</v>
      </c>
      <c s="26">
        <v>0</v>
      </c>
      <c s="26">
        <f>ROUND(ROUND(H78,2)*ROUND(G78,2),2)</f>
      </c>
      <c r="O78">
        <f>(I78*21)/100</f>
      </c>
      <c t="s">
        <v>15</v>
      </c>
    </row>
    <row r="79" spans="1:5" ht="12.75">
      <c r="A79" s="27" t="s">
        <v>43</v>
      </c>
      <c r="E79" s="28" t="s">
        <v>267</v>
      </c>
    </row>
    <row r="80" spans="1:5" ht="12.75">
      <c r="A80" s="29" t="s">
        <v>45</v>
      </c>
      <c r="E80" s="30" t="s">
        <v>268</v>
      </c>
    </row>
    <row r="81" spans="1:5" ht="25.5">
      <c r="A81" t="s">
        <v>46</v>
      </c>
      <c r="E81" s="28" t="s">
        <v>260</v>
      </c>
    </row>
    <row r="82" spans="1:16" ht="12.75">
      <c r="A82" s="18" t="s">
        <v>38</v>
      </c>
      <c s="23" t="s">
        <v>184</v>
      </c>
      <c s="23" t="s">
        <v>271</v>
      </c>
      <c s="18" t="s">
        <v>40</v>
      </c>
      <c s="24" t="s">
        <v>272</v>
      </c>
      <c s="25" t="s">
        <v>227</v>
      </c>
      <c s="26">
        <v>42</v>
      </c>
      <c s="26">
        <v>0</v>
      </c>
      <c s="26">
        <f>ROUND(ROUND(H82,2)*ROUND(G82,2),2)</f>
      </c>
      <c r="O82">
        <f>(I82*21)/100</f>
      </c>
      <c t="s">
        <v>15</v>
      </c>
    </row>
    <row r="83" spans="1:5" ht="12.75">
      <c r="A83" s="27" t="s">
        <v>43</v>
      </c>
      <c r="E83" s="28" t="s">
        <v>40</v>
      </c>
    </row>
    <row r="84" spans="1:5" ht="12.75">
      <c r="A84" s="29" t="s">
        <v>45</v>
      </c>
      <c r="E84" s="30" t="s">
        <v>273</v>
      </c>
    </row>
    <row r="85" spans="1:5" ht="25.5">
      <c r="A85" t="s">
        <v>46</v>
      </c>
      <c r="E85" s="28" t="s">
        <v>264</v>
      </c>
    </row>
    <row r="86" spans="1:16" ht="12.75">
      <c r="A86" s="18" t="s">
        <v>38</v>
      </c>
      <c s="23" t="s">
        <v>274</v>
      </c>
      <c s="23" t="s">
        <v>275</v>
      </c>
      <c s="18" t="s">
        <v>40</v>
      </c>
      <c s="24" t="s">
        <v>276</v>
      </c>
      <c s="25" t="s">
        <v>128</v>
      </c>
      <c s="26">
        <v>2</v>
      </c>
      <c s="26">
        <v>0</v>
      </c>
      <c s="26">
        <f>ROUND(ROUND(H86,2)*ROUND(G86,2),2)</f>
      </c>
      <c r="O86">
        <f>(I86*21)/100</f>
      </c>
      <c t="s">
        <v>15</v>
      </c>
    </row>
    <row r="87" spans="1:5" ht="12.75">
      <c r="A87" s="27" t="s">
        <v>43</v>
      </c>
      <c r="E87" s="28" t="s">
        <v>40</v>
      </c>
    </row>
    <row r="88" spans="1:5" ht="12.75">
      <c r="A88" s="29" t="s">
        <v>45</v>
      </c>
      <c r="E88" s="30" t="s">
        <v>40</v>
      </c>
    </row>
    <row r="89" spans="1:5" ht="63.75">
      <c r="A89" t="s">
        <v>46</v>
      </c>
      <c r="E89" s="28" t="s">
        <v>277</v>
      </c>
    </row>
    <row r="90" spans="1:16" ht="12.75">
      <c r="A90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128</v>
      </c>
      <c s="26">
        <v>2</v>
      </c>
      <c s="26">
        <v>0</v>
      </c>
      <c s="26">
        <f>ROUND(ROUND(H90,2)*ROUND(G90,2),2)</f>
      </c>
      <c r="O90">
        <f>(I90*21)/100</f>
      </c>
      <c t="s">
        <v>15</v>
      </c>
    </row>
    <row r="91" spans="1:5" ht="12.75">
      <c r="A91" s="27" t="s">
        <v>43</v>
      </c>
      <c r="E91" s="28" t="s">
        <v>40</v>
      </c>
    </row>
    <row r="92" spans="1:5" ht="12.75">
      <c r="A92" s="29" t="s">
        <v>45</v>
      </c>
      <c r="E92" s="30" t="s">
        <v>40</v>
      </c>
    </row>
    <row r="93" spans="1:5" ht="25.5">
      <c r="A93" t="s">
        <v>46</v>
      </c>
      <c r="E93" s="28" t="s">
        <v>260</v>
      </c>
    </row>
    <row r="94" spans="1:16" ht="12.75">
      <c r="A94" s="18" t="s">
        <v>38</v>
      </c>
      <c s="23" t="s">
        <v>281</v>
      </c>
      <c s="23" t="s">
        <v>282</v>
      </c>
      <c s="18" t="s">
        <v>40</v>
      </c>
      <c s="24" t="s">
        <v>283</v>
      </c>
      <c s="25" t="s">
        <v>227</v>
      </c>
      <c s="26">
        <v>28</v>
      </c>
      <c s="26">
        <v>0</v>
      </c>
      <c s="26">
        <f>ROUND(ROUND(H94,2)*ROUND(G94,2),2)</f>
      </c>
      <c r="O94">
        <f>(I94*21)/100</f>
      </c>
      <c t="s">
        <v>15</v>
      </c>
    </row>
    <row r="95" spans="1:5" ht="12.75">
      <c r="A95" s="27" t="s">
        <v>43</v>
      </c>
      <c r="E95" s="28" t="s">
        <v>40</v>
      </c>
    </row>
    <row r="96" spans="1:5" ht="12.75">
      <c r="A96" s="29" t="s">
        <v>45</v>
      </c>
      <c r="E96" s="30" t="s">
        <v>284</v>
      </c>
    </row>
    <row r="97" spans="1:5" ht="25.5">
      <c r="A97" t="s">
        <v>46</v>
      </c>
      <c r="E97" s="28" t="s">
        <v>264</v>
      </c>
    </row>
    <row r="98" spans="1:16" ht="12.75">
      <c r="A98" s="18" t="s">
        <v>38</v>
      </c>
      <c s="23" t="s">
        <v>285</v>
      </c>
      <c s="23" t="s">
        <v>286</v>
      </c>
      <c s="18" t="s">
        <v>40</v>
      </c>
      <c s="24" t="s">
        <v>287</v>
      </c>
      <c s="25" t="s">
        <v>128</v>
      </c>
      <c s="26">
        <v>90</v>
      </c>
      <c s="26">
        <v>0</v>
      </c>
      <c s="26">
        <f>ROUND(ROUND(H98,2)*ROUND(G98,2),2)</f>
      </c>
      <c r="O98">
        <f>(I98*21)/100</f>
      </c>
      <c t="s">
        <v>15</v>
      </c>
    </row>
    <row r="99" spans="1:5" ht="12.75">
      <c r="A99" s="27" t="s">
        <v>43</v>
      </c>
      <c r="E99" s="28" t="s">
        <v>288</v>
      </c>
    </row>
    <row r="100" spans="1:5" ht="12.75">
      <c r="A100" s="29" t="s">
        <v>45</v>
      </c>
      <c r="E100" s="30" t="s">
        <v>289</v>
      </c>
    </row>
    <row r="101" spans="1:5" ht="63.75">
      <c r="A101" t="s">
        <v>46</v>
      </c>
      <c r="E101" s="28" t="s">
        <v>277</v>
      </c>
    </row>
    <row r="102" spans="1:16" ht="12.75">
      <c r="A102" s="18" t="s">
        <v>38</v>
      </c>
      <c s="23" t="s">
        <v>290</v>
      </c>
      <c s="23" t="s">
        <v>291</v>
      </c>
      <c s="18" t="s">
        <v>40</v>
      </c>
      <c s="24" t="s">
        <v>292</v>
      </c>
      <c s="25" t="s">
        <v>128</v>
      </c>
      <c s="26">
        <v>90</v>
      </c>
      <c s="26">
        <v>0</v>
      </c>
      <c s="26">
        <f>ROUND(ROUND(H102,2)*ROUND(G102,2),2)</f>
      </c>
      <c r="O102">
        <f>(I102*21)/100</f>
      </c>
      <c t="s">
        <v>15</v>
      </c>
    </row>
    <row r="103" spans="1:5" ht="12.75">
      <c r="A103" s="27" t="s">
        <v>43</v>
      </c>
      <c r="E103" s="28" t="s">
        <v>288</v>
      </c>
    </row>
    <row r="104" spans="1:5" ht="12.75">
      <c r="A104" s="29" t="s">
        <v>45</v>
      </c>
      <c r="E104" s="30" t="s">
        <v>289</v>
      </c>
    </row>
    <row r="105" spans="1:5" ht="25.5">
      <c r="A105" t="s">
        <v>46</v>
      </c>
      <c r="E105" s="28" t="s">
        <v>260</v>
      </c>
    </row>
    <row r="106" spans="1:16" ht="12.75">
      <c r="A106" s="18" t="s">
        <v>38</v>
      </c>
      <c s="23" t="s">
        <v>293</v>
      </c>
      <c s="23" t="s">
        <v>294</v>
      </c>
      <c s="18" t="s">
        <v>40</v>
      </c>
      <c s="24" t="s">
        <v>295</v>
      </c>
      <c s="25" t="s">
        <v>227</v>
      </c>
      <c s="26">
        <v>1260</v>
      </c>
      <c s="26">
        <v>0</v>
      </c>
      <c s="26">
        <f>ROUND(ROUND(H106,2)*ROUND(G106,2),2)</f>
      </c>
      <c r="O106">
        <f>(I106*21)/100</f>
      </c>
      <c t="s">
        <v>15</v>
      </c>
    </row>
    <row r="107" spans="1:5" ht="12.75">
      <c r="A107" s="27" t="s">
        <v>43</v>
      </c>
      <c r="E107" s="28" t="s">
        <v>288</v>
      </c>
    </row>
    <row r="108" spans="1:5" ht="12.75">
      <c r="A108" s="29" t="s">
        <v>45</v>
      </c>
      <c r="E108" s="30" t="s">
        <v>296</v>
      </c>
    </row>
    <row r="109" spans="1:5" ht="25.5">
      <c r="A109" t="s">
        <v>46</v>
      </c>
      <c r="E109" s="28" t="s">
        <v>264</v>
      </c>
    </row>
    <row r="110" spans="1:16" ht="25.5">
      <c r="A110" s="18" t="s">
        <v>38</v>
      </c>
      <c s="23" t="s">
        <v>297</v>
      </c>
      <c s="23" t="s">
        <v>298</v>
      </c>
      <c s="18" t="s">
        <v>40</v>
      </c>
      <c s="24" t="s">
        <v>299</v>
      </c>
      <c s="25" t="s">
        <v>128</v>
      </c>
      <c s="26">
        <v>74</v>
      </c>
      <c s="26">
        <v>0</v>
      </c>
      <c s="26">
        <f>ROUND(ROUND(H110,2)*ROUND(G110,2),2)</f>
      </c>
      <c r="O110">
        <f>(I110*21)/100</f>
      </c>
      <c t="s">
        <v>15</v>
      </c>
    </row>
    <row r="111" spans="1:5" ht="12.75">
      <c r="A111" s="27" t="s">
        <v>43</v>
      </c>
      <c r="E111" s="28" t="s">
        <v>40</v>
      </c>
    </row>
    <row r="112" spans="1:5" ht="12.75">
      <c r="A112" s="29" t="s">
        <v>45</v>
      </c>
      <c r="E112" s="30" t="s">
        <v>300</v>
      </c>
    </row>
    <row r="113" spans="1:5" ht="63.75">
      <c r="A113" t="s">
        <v>46</v>
      </c>
      <c r="E113" s="28" t="s">
        <v>277</v>
      </c>
    </row>
    <row r="114" spans="1:16" ht="12.75">
      <c r="A114" s="18" t="s">
        <v>38</v>
      </c>
      <c s="23" t="s">
        <v>301</v>
      </c>
      <c s="23" t="s">
        <v>302</v>
      </c>
      <c s="18" t="s">
        <v>40</v>
      </c>
      <c s="24" t="s">
        <v>303</v>
      </c>
      <c s="25" t="s">
        <v>128</v>
      </c>
      <c s="26">
        <v>74</v>
      </c>
      <c s="26">
        <v>0</v>
      </c>
      <c s="26">
        <f>ROUND(ROUND(H114,2)*ROUND(G114,2),2)</f>
      </c>
      <c r="O114">
        <f>(I114*21)/100</f>
      </c>
      <c t="s">
        <v>15</v>
      </c>
    </row>
    <row r="115" spans="1:5" ht="12.75">
      <c r="A115" s="27" t="s">
        <v>43</v>
      </c>
      <c r="E115" s="28" t="s">
        <v>40</v>
      </c>
    </row>
    <row r="116" spans="1:5" ht="12.75">
      <c r="A116" s="29" t="s">
        <v>45</v>
      </c>
      <c r="E116" s="30" t="s">
        <v>300</v>
      </c>
    </row>
    <row r="117" spans="1:5" ht="25.5">
      <c r="A117" t="s">
        <v>46</v>
      </c>
      <c r="E117" s="28" t="s">
        <v>260</v>
      </c>
    </row>
    <row r="118" spans="1:16" ht="12.75">
      <c r="A118" s="18" t="s">
        <v>38</v>
      </c>
      <c s="23" t="s">
        <v>304</v>
      </c>
      <c s="23" t="s">
        <v>305</v>
      </c>
      <c s="18" t="s">
        <v>40</v>
      </c>
      <c s="24" t="s">
        <v>306</v>
      </c>
      <c s="25" t="s">
        <v>227</v>
      </c>
      <c s="26">
        <v>1036</v>
      </c>
      <c s="26">
        <v>0</v>
      </c>
      <c s="26">
        <f>ROUND(ROUND(H118,2)*ROUND(G118,2),2)</f>
      </c>
      <c r="O118">
        <f>(I118*21)/100</f>
      </c>
      <c t="s">
        <v>15</v>
      </c>
    </row>
    <row r="119" spans="1:5" ht="12.75">
      <c r="A119" s="27" t="s">
        <v>43</v>
      </c>
      <c r="E119" s="28" t="s">
        <v>40</v>
      </c>
    </row>
    <row r="120" spans="1:5" ht="12.75">
      <c r="A120" s="29" t="s">
        <v>45</v>
      </c>
      <c r="E120" s="30" t="s">
        <v>307</v>
      </c>
    </row>
    <row r="121" spans="1:5" ht="25.5">
      <c r="A121" t="s">
        <v>46</v>
      </c>
      <c r="E121" s="28" t="s">
        <v>264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308</v>
      </c>
      <c s="31">
        <f>0+I8+I13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308</v>
      </c>
      <c s="5"/>
      <c s="14" t="s">
        <v>309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38</v>
      </c>
      <c s="23" t="s">
        <v>22</v>
      </c>
      <c s="23" t="s">
        <v>214</v>
      </c>
      <c s="18" t="s">
        <v>40</v>
      </c>
      <c s="24" t="s">
        <v>215</v>
      </c>
      <c s="25" t="s">
        <v>42</v>
      </c>
      <c s="26">
        <v>1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40</v>
      </c>
    </row>
    <row r="11" spans="1:5" ht="12.75">
      <c r="A11" s="29" t="s">
        <v>45</v>
      </c>
      <c r="E11" s="30" t="s">
        <v>40</v>
      </c>
    </row>
    <row r="12" spans="1:5" ht="25.5">
      <c r="A12" t="s">
        <v>46</v>
      </c>
      <c r="E12" s="28" t="s">
        <v>216</v>
      </c>
    </row>
    <row r="13" spans="1:18" ht="12.75" customHeight="1">
      <c r="A13" s="5" t="s">
        <v>36</v>
      </c>
      <c s="5"/>
      <c s="34" t="s">
        <v>33</v>
      </c>
      <c s="5"/>
      <c s="21" t="s">
        <v>124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0+I14+I18+I22+I26+I30+I34+I38+I42+I46+I50+I54+I58+I62+I66+I70+I74+I78+I82+I86+I90+I94+I98+I102+I106+I110+I114+I118</f>
      </c>
      <c>
        <f>0+O14+O18+O22+O26+O30+O34+O38+O42+O46+O50+O54+O58+O62+O66+O70+O74+O78+O82+O86+O90+O94+O98+O102+O106+O110+O114+O118</f>
      </c>
    </row>
    <row r="14" spans="1:16" ht="25.5">
      <c r="A14" s="18" t="s">
        <v>38</v>
      </c>
      <c s="23" t="s">
        <v>15</v>
      </c>
      <c s="23" t="s">
        <v>217</v>
      </c>
      <c s="18" t="s">
        <v>40</v>
      </c>
      <c s="24" t="s">
        <v>218</v>
      </c>
      <c s="25" t="s">
        <v>128</v>
      </c>
      <c s="26">
        <v>56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310</v>
      </c>
    </row>
    <row r="17" spans="1:5" ht="63.75">
      <c r="A17" t="s">
        <v>46</v>
      </c>
      <c r="E17" s="28" t="s">
        <v>220</v>
      </c>
    </row>
    <row r="18" spans="1:16" ht="12.75">
      <c r="A18" s="18" t="s">
        <v>38</v>
      </c>
      <c s="23" t="s">
        <v>16</v>
      </c>
      <c s="23" t="s">
        <v>221</v>
      </c>
      <c s="18" t="s">
        <v>40</v>
      </c>
      <c s="24" t="s">
        <v>222</v>
      </c>
      <c s="25" t="s">
        <v>128</v>
      </c>
      <c s="26">
        <v>56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310</v>
      </c>
    </row>
    <row r="21" spans="1:5" ht="25.5">
      <c r="A21" t="s">
        <v>46</v>
      </c>
      <c r="E21" s="28" t="s">
        <v>224</v>
      </c>
    </row>
    <row r="22" spans="1:16" ht="12.75">
      <c r="A22" s="18" t="s">
        <v>38</v>
      </c>
      <c s="23" t="s">
        <v>26</v>
      </c>
      <c s="23" t="s">
        <v>225</v>
      </c>
      <c s="18" t="s">
        <v>40</v>
      </c>
      <c s="24" t="s">
        <v>226</v>
      </c>
      <c s="25" t="s">
        <v>227</v>
      </c>
      <c s="26">
        <v>784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311</v>
      </c>
    </row>
    <row r="25" spans="1:5" ht="25.5">
      <c r="A25" t="s">
        <v>46</v>
      </c>
      <c r="E25" s="28" t="s">
        <v>229</v>
      </c>
    </row>
    <row r="26" spans="1:16" ht="25.5">
      <c r="A26" s="18" t="s">
        <v>38</v>
      </c>
      <c s="23" t="s">
        <v>28</v>
      </c>
      <c s="23" t="s">
        <v>230</v>
      </c>
      <c s="18" t="s">
        <v>40</v>
      </c>
      <c s="24" t="s">
        <v>231</v>
      </c>
      <c s="25" t="s">
        <v>128</v>
      </c>
      <c s="26">
        <v>7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63.75">
      <c r="A29" t="s">
        <v>46</v>
      </c>
      <c r="E29" s="28" t="s">
        <v>220</v>
      </c>
    </row>
    <row r="30" spans="1:16" ht="12.75">
      <c r="A30" s="18" t="s">
        <v>38</v>
      </c>
      <c s="23" t="s">
        <v>30</v>
      </c>
      <c s="23" t="s">
        <v>232</v>
      </c>
      <c s="18" t="s">
        <v>40</v>
      </c>
      <c s="24" t="s">
        <v>233</v>
      </c>
      <c s="25" t="s">
        <v>128</v>
      </c>
      <c s="26">
        <v>7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25.5">
      <c r="A33" t="s">
        <v>46</v>
      </c>
      <c r="E33" s="28" t="s">
        <v>224</v>
      </c>
    </row>
    <row r="34" spans="1:16" ht="12.75">
      <c r="A34" s="18" t="s">
        <v>38</v>
      </c>
      <c s="23" t="s">
        <v>101</v>
      </c>
      <c s="23" t="s">
        <v>234</v>
      </c>
      <c s="18" t="s">
        <v>40</v>
      </c>
      <c s="24" t="s">
        <v>235</v>
      </c>
      <c s="25" t="s">
        <v>227</v>
      </c>
      <c s="26">
        <v>98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312</v>
      </c>
    </row>
    <row r="37" spans="1:5" ht="25.5">
      <c r="A37" t="s">
        <v>46</v>
      </c>
      <c r="E37" s="28" t="s">
        <v>229</v>
      </c>
    </row>
    <row r="38" spans="1:16" ht="12.75">
      <c r="A38" s="18" t="s">
        <v>38</v>
      </c>
      <c s="23" t="s">
        <v>62</v>
      </c>
      <c s="23" t="s">
        <v>237</v>
      </c>
      <c s="18" t="s">
        <v>40</v>
      </c>
      <c s="24" t="s">
        <v>238</v>
      </c>
      <c s="25" t="s">
        <v>128</v>
      </c>
      <c s="26">
        <v>37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40</v>
      </c>
    </row>
    <row r="40" spans="1:5" ht="12.75">
      <c r="A40" s="29" t="s">
        <v>45</v>
      </c>
      <c r="E40" s="30" t="s">
        <v>313</v>
      </c>
    </row>
    <row r="41" spans="1:5" ht="63.75">
      <c r="A41" t="s">
        <v>46</v>
      </c>
      <c r="E41" s="28" t="s">
        <v>240</v>
      </c>
    </row>
    <row r="42" spans="1:16" ht="12.75">
      <c r="A42" s="18" t="s">
        <v>38</v>
      </c>
      <c s="23" t="s">
        <v>33</v>
      </c>
      <c s="23" t="s">
        <v>241</v>
      </c>
      <c s="18" t="s">
        <v>40</v>
      </c>
      <c s="24" t="s">
        <v>242</v>
      </c>
      <c s="25" t="s">
        <v>128</v>
      </c>
      <c s="26">
        <v>37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40</v>
      </c>
    </row>
    <row r="44" spans="1:5" ht="12.75">
      <c r="A44" s="29" t="s">
        <v>45</v>
      </c>
      <c r="E44" s="30" t="s">
        <v>313</v>
      </c>
    </row>
    <row r="45" spans="1:5" ht="25.5">
      <c r="A45" t="s">
        <v>46</v>
      </c>
      <c r="E45" s="28" t="s">
        <v>224</v>
      </c>
    </row>
    <row r="46" spans="1:16" ht="12.75">
      <c r="A46" s="18" t="s">
        <v>38</v>
      </c>
      <c s="23" t="s">
        <v>35</v>
      </c>
      <c s="23" t="s">
        <v>243</v>
      </c>
      <c s="18" t="s">
        <v>40</v>
      </c>
      <c s="24" t="s">
        <v>244</v>
      </c>
      <c s="25" t="s">
        <v>227</v>
      </c>
      <c s="26">
        <v>518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12.75">
      <c r="A47" s="27" t="s">
        <v>43</v>
      </c>
      <c r="E47" s="28" t="s">
        <v>40</v>
      </c>
    </row>
    <row r="48" spans="1:5" ht="12.75">
      <c r="A48" s="29" t="s">
        <v>45</v>
      </c>
      <c r="E48" s="30" t="s">
        <v>314</v>
      </c>
    </row>
    <row r="49" spans="1:5" ht="25.5">
      <c r="A49" t="s">
        <v>46</v>
      </c>
      <c r="E49" s="28" t="s">
        <v>246</v>
      </c>
    </row>
    <row r="50" spans="1:16" ht="12.75">
      <c r="A50" s="18" t="s">
        <v>38</v>
      </c>
      <c s="23" t="s">
        <v>119</v>
      </c>
      <c s="23" t="s">
        <v>247</v>
      </c>
      <c s="18" t="s">
        <v>40</v>
      </c>
      <c s="24" t="s">
        <v>248</v>
      </c>
      <c s="25" t="s">
        <v>128</v>
      </c>
      <c s="26">
        <v>7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12.75">
      <c r="A51" s="27" t="s">
        <v>43</v>
      </c>
      <c r="E51" s="28" t="s">
        <v>40</v>
      </c>
    </row>
    <row r="52" spans="1:5" ht="12.75">
      <c r="A52" s="29" t="s">
        <v>45</v>
      </c>
      <c r="E52" s="30" t="s">
        <v>40</v>
      </c>
    </row>
    <row r="53" spans="1:5" ht="63.75">
      <c r="A53" t="s">
        <v>46</v>
      </c>
      <c r="E53" s="28" t="s">
        <v>240</v>
      </c>
    </row>
    <row r="54" spans="1:16" ht="12.75">
      <c r="A54" s="18" t="s">
        <v>38</v>
      </c>
      <c s="23" t="s">
        <v>125</v>
      </c>
      <c s="23" t="s">
        <v>249</v>
      </c>
      <c s="18" t="s">
        <v>40</v>
      </c>
      <c s="24" t="s">
        <v>250</v>
      </c>
      <c s="25" t="s">
        <v>128</v>
      </c>
      <c s="26">
        <v>7</v>
      </c>
      <c s="26">
        <v>0</v>
      </c>
      <c s="26">
        <f>ROUND(ROUND(H54,2)*ROUND(G54,2),2)</f>
      </c>
      <c r="O54">
        <f>(I54*21)/100</f>
      </c>
      <c t="s">
        <v>15</v>
      </c>
    </row>
    <row r="55" spans="1:5" ht="12.75">
      <c r="A55" s="27" t="s">
        <v>43</v>
      </c>
      <c r="E55" s="28" t="s">
        <v>40</v>
      </c>
    </row>
    <row r="56" spans="1:5" ht="12.75">
      <c r="A56" s="29" t="s">
        <v>45</v>
      </c>
      <c r="E56" s="30" t="s">
        <v>40</v>
      </c>
    </row>
    <row r="57" spans="1:5" ht="25.5">
      <c r="A57" t="s">
        <v>46</v>
      </c>
      <c r="E57" s="28" t="s">
        <v>224</v>
      </c>
    </row>
    <row r="58" spans="1:16" ht="12.75">
      <c r="A58" s="18" t="s">
        <v>38</v>
      </c>
      <c s="23" t="s">
        <v>131</v>
      </c>
      <c s="23" t="s">
        <v>251</v>
      </c>
      <c s="18" t="s">
        <v>40</v>
      </c>
      <c s="24" t="s">
        <v>252</v>
      </c>
      <c s="25" t="s">
        <v>227</v>
      </c>
      <c s="26">
        <v>98</v>
      </c>
      <c s="26">
        <v>0</v>
      </c>
      <c s="26">
        <f>ROUND(ROUND(H58,2)*ROUND(G58,2),2)</f>
      </c>
      <c r="O58">
        <f>(I58*21)/100</f>
      </c>
      <c t="s">
        <v>15</v>
      </c>
    </row>
    <row r="59" spans="1:5" ht="12.75">
      <c r="A59" s="27" t="s">
        <v>43</v>
      </c>
      <c r="E59" s="28" t="s">
        <v>40</v>
      </c>
    </row>
    <row r="60" spans="1:5" ht="12.75">
      <c r="A60" s="29" t="s">
        <v>45</v>
      </c>
      <c r="E60" s="30" t="s">
        <v>312</v>
      </c>
    </row>
    <row r="61" spans="1:5" ht="25.5">
      <c r="A61" t="s">
        <v>46</v>
      </c>
      <c r="E61" s="28" t="s">
        <v>246</v>
      </c>
    </row>
    <row r="62" spans="1:16" ht="12.75">
      <c r="A62" s="18" t="s">
        <v>38</v>
      </c>
      <c s="23" t="s">
        <v>65</v>
      </c>
      <c s="23" t="s">
        <v>253</v>
      </c>
      <c s="18" t="s">
        <v>40</v>
      </c>
      <c s="24" t="s">
        <v>254</v>
      </c>
      <c s="25" t="s">
        <v>128</v>
      </c>
      <c s="26">
        <v>4</v>
      </c>
      <c s="26">
        <v>0</v>
      </c>
      <c s="26">
        <f>ROUND(ROUND(H62,2)*ROUND(G62,2),2)</f>
      </c>
      <c r="O62">
        <f>(I62*21)/100</f>
      </c>
      <c t="s">
        <v>15</v>
      </c>
    </row>
    <row r="63" spans="1:5" ht="12.75">
      <c r="A63" s="27" t="s">
        <v>43</v>
      </c>
      <c r="E63" s="28" t="s">
        <v>255</v>
      </c>
    </row>
    <row r="64" spans="1:5" ht="12.75">
      <c r="A64" s="29" t="s">
        <v>45</v>
      </c>
      <c r="E64" s="30" t="s">
        <v>315</v>
      </c>
    </row>
    <row r="65" spans="1:5" ht="76.5">
      <c r="A65" t="s">
        <v>46</v>
      </c>
      <c r="E65" s="28" t="s">
        <v>257</v>
      </c>
    </row>
    <row r="66" spans="1:16" ht="12.75">
      <c r="A66" s="18" t="s">
        <v>38</v>
      </c>
      <c s="23" t="s">
        <v>68</v>
      </c>
      <c s="23" t="s">
        <v>258</v>
      </c>
      <c s="18" t="s">
        <v>40</v>
      </c>
      <c s="24" t="s">
        <v>259</v>
      </c>
      <c s="25" t="s">
        <v>128</v>
      </c>
      <c s="26">
        <v>4</v>
      </c>
      <c s="26">
        <v>0</v>
      </c>
      <c s="26">
        <f>ROUND(ROUND(H66,2)*ROUND(G66,2),2)</f>
      </c>
      <c r="O66">
        <f>(I66*21)/100</f>
      </c>
      <c t="s">
        <v>15</v>
      </c>
    </row>
    <row r="67" spans="1:5" ht="12.75">
      <c r="A67" s="27" t="s">
        <v>43</v>
      </c>
      <c r="E67" s="28" t="s">
        <v>255</v>
      </c>
    </row>
    <row r="68" spans="1:5" ht="12.75">
      <c r="A68" s="29" t="s">
        <v>45</v>
      </c>
      <c r="E68" s="30" t="s">
        <v>315</v>
      </c>
    </row>
    <row r="69" spans="1:5" ht="25.5">
      <c r="A69" t="s">
        <v>46</v>
      </c>
      <c r="E69" s="28" t="s">
        <v>260</v>
      </c>
    </row>
    <row r="70" spans="1:16" ht="12.75">
      <c r="A70" s="18" t="s">
        <v>38</v>
      </c>
      <c s="23" t="s">
        <v>146</v>
      </c>
      <c s="23" t="s">
        <v>261</v>
      </c>
      <c s="18" t="s">
        <v>40</v>
      </c>
      <c s="24" t="s">
        <v>262</v>
      </c>
      <c s="25" t="s">
        <v>227</v>
      </c>
      <c s="26">
        <v>56</v>
      </c>
      <c s="26">
        <v>0</v>
      </c>
      <c s="26">
        <f>ROUND(ROUND(H70,2)*ROUND(G70,2),2)</f>
      </c>
      <c r="O70">
        <f>(I70*21)/100</f>
      </c>
      <c t="s">
        <v>15</v>
      </c>
    </row>
    <row r="71" spans="1:5" ht="12.75">
      <c r="A71" s="27" t="s">
        <v>43</v>
      </c>
      <c r="E71" s="28" t="s">
        <v>255</v>
      </c>
    </row>
    <row r="72" spans="1:5" ht="12.75">
      <c r="A72" s="29" t="s">
        <v>45</v>
      </c>
      <c r="E72" s="30" t="s">
        <v>316</v>
      </c>
    </row>
    <row r="73" spans="1:5" ht="25.5">
      <c r="A73" t="s">
        <v>46</v>
      </c>
      <c r="E73" s="28" t="s">
        <v>264</v>
      </c>
    </row>
    <row r="74" spans="1:16" ht="12.75">
      <c r="A74" s="18" t="s">
        <v>38</v>
      </c>
      <c s="23" t="s">
        <v>151</v>
      </c>
      <c s="23" t="s">
        <v>265</v>
      </c>
      <c s="18" t="s">
        <v>40</v>
      </c>
      <c s="24" t="s">
        <v>266</v>
      </c>
      <c s="25" t="s">
        <v>128</v>
      </c>
      <c s="26">
        <v>2</v>
      </c>
      <c s="26">
        <v>0</v>
      </c>
      <c s="26">
        <f>ROUND(ROUND(H74,2)*ROUND(G74,2),2)</f>
      </c>
      <c r="O74">
        <f>(I74*21)/100</f>
      </c>
      <c t="s">
        <v>15</v>
      </c>
    </row>
    <row r="75" spans="1:5" ht="12.75">
      <c r="A75" s="27" t="s">
        <v>43</v>
      </c>
      <c r="E75" s="28" t="s">
        <v>267</v>
      </c>
    </row>
    <row r="76" spans="1:5" ht="12.75">
      <c r="A76" s="29" t="s">
        <v>45</v>
      </c>
      <c r="E76" s="30" t="s">
        <v>317</v>
      </c>
    </row>
    <row r="77" spans="1:5" ht="76.5">
      <c r="A77" t="s">
        <v>46</v>
      </c>
      <c r="E77" s="28" t="s">
        <v>257</v>
      </c>
    </row>
    <row r="78" spans="1:16" ht="12.75">
      <c r="A78" s="18" t="s">
        <v>38</v>
      </c>
      <c s="23" t="s">
        <v>154</v>
      </c>
      <c s="23" t="s">
        <v>269</v>
      </c>
      <c s="18" t="s">
        <v>40</v>
      </c>
      <c s="24" t="s">
        <v>270</v>
      </c>
      <c s="25" t="s">
        <v>128</v>
      </c>
      <c s="26">
        <v>2</v>
      </c>
      <c s="26">
        <v>0</v>
      </c>
      <c s="26">
        <f>ROUND(ROUND(H78,2)*ROUND(G78,2),2)</f>
      </c>
      <c r="O78">
        <f>(I78*21)/100</f>
      </c>
      <c t="s">
        <v>15</v>
      </c>
    </row>
    <row r="79" spans="1:5" ht="12.75">
      <c r="A79" s="27" t="s">
        <v>43</v>
      </c>
      <c r="E79" s="28" t="s">
        <v>267</v>
      </c>
    </row>
    <row r="80" spans="1:5" ht="12.75">
      <c r="A80" s="29" t="s">
        <v>45</v>
      </c>
      <c r="E80" s="30" t="s">
        <v>317</v>
      </c>
    </row>
    <row r="81" spans="1:5" ht="25.5">
      <c r="A81" t="s">
        <v>46</v>
      </c>
      <c r="E81" s="28" t="s">
        <v>260</v>
      </c>
    </row>
    <row r="82" spans="1:16" ht="12.75">
      <c r="A82" s="18" t="s">
        <v>38</v>
      </c>
      <c s="23" t="s">
        <v>184</v>
      </c>
      <c s="23" t="s">
        <v>271</v>
      </c>
      <c s="18" t="s">
        <v>40</v>
      </c>
      <c s="24" t="s">
        <v>272</v>
      </c>
      <c s="25" t="s">
        <v>227</v>
      </c>
      <c s="26">
        <v>28</v>
      </c>
      <c s="26">
        <v>0</v>
      </c>
      <c s="26">
        <f>ROUND(ROUND(H82,2)*ROUND(G82,2),2)</f>
      </c>
      <c r="O82">
        <f>(I82*21)/100</f>
      </c>
      <c t="s">
        <v>15</v>
      </c>
    </row>
    <row r="83" spans="1:5" ht="12.75">
      <c r="A83" s="27" t="s">
        <v>43</v>
      </c>
      <c r="E83" s="28" t="s">
        <v>40</v>
      </c>
    </row>
    <row r="84" spans="1:5" ht="12.75">
      <c r="A84" s="29" t="s">
        <v>45</v>
      </c>
      <c r="E84" s="30" t="s">
        <v>284</v>
      </c>
    </row>
    <row r="85" spans="1:5" ht="25.5">
      <c r="A85" t="s">
        <v>46</v>
      </c>
      <c r="E85" s="28" t="s">
        <v>264</v>
      </c>
    </row>
    <row r="86" spans="1:16" ht="12.75">
      <c r="A86" s="18" t="s">
        <v>38</v>
      </c>
      <c s="23" t="s">
        <v>274</v>
      </c>
      <c s="23" t="s">
        <v>275</v>
      </c>
      <c s="18" t="s">
        <v>40</v>
      </c>
      <c s="24" t="s">
        <v>276</v>
      </c>
      <c s="25" t="s">
        <v>128</v>
      </c>
      <c s="26">
        <v>2</v>
      </c>
      <c s="26">
        <v>0</v>
      </c>
      <c s="26">
        <f>ROUND(ROUND(H86,2)*ROUND(G86,2),2)</f>
      </c>
      <c r="O86">
        <f>(I86*21)/100</f>
      </c>
      <c t="s">
        <v>15</v>
      </c>
    </row>
    <row r="87" spans="1:5" ht="12.75">
      <c r="A87" s="27" t="s">
        <v>43</v>
      </c>
      <c r="E87" s="28" t="s">
        <v>40</v>
      </c>
    </row>
    <row r="88" spans="1:5" ht="12.75">
      <c r="A88" s="29" t="s">
        <v>45</v>
      </c>
      <c r="E88" s="30" t="s">
        <v>40</v>
      </c>
    </row>
    <row r="89" spans="1:5" ht="63.75">
      <c r="A89" t="s">
        <v>46</v>
      </c>
      <c r="E89" s="28" t="s">
        <v>277</v>
      </c>
    </row>
    <row r="90" spans="1:16" ht="12.75">
      <c r="A90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128</v>
      </c>
      <c s="26">
        <v>2</v>
      </c>
      <c s="26">
        <v>0</v>
      </c>
      <c s="26">
        <f>ROUND(ROUND(H90,2)*ROUND(G90,2),2)</f>
      </c>
      <c r="O90">
        <f>(I90*21)/100</f>
      </c>
      <c t="s">
        <v>15</v>
      </c>
    </row>
    <row r="91" spans="1:5" ht="12.75">
      <c r="A91" s="27" t="s">
        <v>43</v>
      </c>
      <c r="E91" s="28" t="s">
        <v>40</v>
      </c>
    </row>
    <row r="92" spans="1:5" ht="12.75">
      <c r="A92" s="29" t="s">
        <v>45</v>
      </c>
      <c r="E92" s="30" t="s">
        <v>40</v>
      </c>
    </row>
    <row r="93" spans="1:5" ht="25.5">
      <c r="A93" t="s">
        <v>46</v>
      </c>
      <c r="E93" s="28" t="s">
        <v>260</v>
      </c>
    </row>
    <row r="94" spans="1:16" ht="12.75">
      <c r="A94" s="18" t="s">
        <v>38</v>
      </c>
      <c s="23" t="s">
        <v>281</v>
      </c>
      <c s="23" t="s">
        <v>282</v>
      </c>
      <c s="18" t="s">
        <v>40</v>
      </c>
      <c s="24" t="s">
        <v>283</v>
      </c>
      <c s="25" t="s">
        <v>227</v>
      </c>
      <c s="26">
        <v>28</v>
      </c>
      <c s="26">
        <v>0</v>
      </c>
      <c s="26">
        <f>ROUND(ROUND(H94,2)*ROUND(G94,2),2)</f>
      </c>
      <c r="O94">
        <f>(I94*21)/100</f>
      </c>
      <c t="s">
        <v>15</v>
      </c>
    </row>
    <row r="95" spans="1:5" ht="12.75">
      <c r="A95" s="27" t="s">
        <v>43</v>
      </c>
      <c r="E95" s="28" t="s">
        <v>40</v>
      </c>
    </row>
    <row r="96" spans="1:5" ht="12.75">
      <c r="A96" s="29" t="s">
        <v>45</v>
      </c>
      <c r="E96" s="30" t="s">
        <v>284</v>
      </c>
    </row>
    <row r="97" spans="1:5" ht="25.5">
      <c r="A97" t="s">
        <v>46</v>
      </c>
      <c r="E97" s="28" t="s">
        <v>264</v>
      </c>
    </row>
    <row r="98" spans="1:16" ht="12.75">
      <c r="A98" s="18" t="s">
        <v>38</v>
      </c>
      <c s="23" t="s">
        <v>285</v>
      </c>
      <c s="23" t="s">
        <v>286</v>
      </c>
      <c s="18" t="s">
        <v>40</v>
      </c>
      <c s="24" t="s">
        <v>287</v>
      </c>
      <c s="25" t="s">
        <v>128</v>
      </c>
      <c s="26">
        <v>60</v>
      </c>
      <c s="26">
        <v>0</v>
      </c>
      <c s="26">
        <f>ROUND(ROUND(H98,2)*ROUND(G98,2),2)</f>
      </c>
      <c r="O98">
        <f>(I98*21)/100</f>
      </c>
      <c t="s">
        <v>15</v>
      </c>
    </row>
    <row r="99" spans="1:5" ht="12.75">
      <c r="A99" s="27" t="s">
        <v>43</v>
      </c>
      <c r="E99" s="28" t="s">
        <v>288</v>
      </c>
    </row>
    <row r="100" spans="1:5" ht="12.75">
      <c r="A100" s="29" t="s">
        <v>45</v>
      </c>
      <c r="E100" s="30" t="s">
        <v>318</v>
      </c>
    </row>
    <row r="101" spans="1:5" ht="63.75">
      <c r="A101" t="s">
        <v>46</v>
      </c>
      <c r="E101" s="28" t="s">
        <v>277</v>
      </c>
    </row>
    <row r="102" spans="1:16" ht="12.75">
      <c r="A102" s="18" t="s">
        <v>38</v>
      </c>
      <c s="23" t="s">
        <v>290</v>
      </c>
      <c s="23" t="s">
        <v>291</v>
      </c>
      <c s="18" t="s">
        <v>40</v>
      </c>
      <c s="24" t="s">
        <v>292</v>
      </c>
      <c s="25" t="s">
        <v>128</v>
      </c>
      <c s="26">
        <v>60</v>
      </c>
      <c s="26">
        <v>0</v>
      </c>
      <c s="26">
        <f>ROUND(ROUND(H102,2)*ROUND(G102,2),2)</f>
      </c>
      <c r="O102">
        <f>(I102*21)/100</f>
      </c>
      <c t="s">
        <v>15</v>
      </c>
    </row>
    <row r="103" spans="1:5" ht="12.75">
      <c r="A103" s="27" t="s">
        <v>43</v>
      </c>
      <c r="E103" s="28" t="s">
        <v>288</v>
      </c>
    </row>
    <row r="104" spans="1:5" ht="12.75">
      <c r="A104" s="29" t="s">
        <v>45</v>
      </c>
      <c r="E104" s="30" t="s">
        <v>318</v>
      </c>
    </row>
    <row r="105" spans="1:5" ht="25.5">
      <c r="A105" t="s">
        <v>46</v>
      </c>
      <c r="E105" s="28" t="s">
        <v>260</v>
      </c>
    </row>
    <row r="106" spans="1:16" ht="12.75">
      <c r="A106" s="18" t="s">
        <v>38</v>
      </c>
      <c s="23" t="s">
        <v>293</v>
      </c>
      <c s="23" t="s">
        <v>294</v>
      </c>
      <c s="18" t="s">
        <v>40</v>
      </c>
      <c s="24" t="s">
        <v>295</v>
      </c>
      <c s="25" t="s">
        <v>227</v>
      </c>
      <c s="26">
        <v>840</v>
      </c>
      <c s="26">
        <v>0</v>
      </c>
      <c s="26">
        <f>ROUND(ROUND(H106,2)*ROUND(G106,2),2)</f>
      </c>
      <c r="O106">
        <f>(I106*21)/100</f>
      </c>
      <c t="s">
        <v>15</v>
      </c>
    </row>
    <row r="107" spans="1:5" ht="12.75">
      <c r="A107" s="27" t="s">
        <v>43</v>
      </c>
      <c r="E107" s="28" t="s">
        <v>288</v>
      </c>
    </row>
    <row r="108" spans="1:5" ht="12.75">
      <c r="A108" s="29" t="s">
        <v>45</v>
      </c>
      <c r="E108" s="30" t="s">
        <v>319</v>
      </c>
    </row>
    <row r="109" spans="1:5" ht="25.5">
      <c r="A109" t="s">
        <v>46</v>
      </c>
      <c r="E109" s="28" t="s">
        <v>264</v>
      </c>
    </row>
    <row r="110" spans="1:16" ht="25.5">
      <c r="A110" s="18" t="s">
        <v>38</v>
      </c>
      <c s="23" t="s">
        <v>297</v>
      </c>
      <c s="23" t="s">
        <v>298</v>
      </c>
      <c s="18" t="s">
        <v>40</v>
      </c>
      <c s="24" t="s">
        <v>299</v>
      </c>
      <c s="25" t="s">
        <v>128</v>
      </c>
      <c s="26">
        <v>51</v>
      </c>
      <c s="26">
        <v>0</v>
      </c>
      <c s="26">
        <f>ROUND(ROUND(H110,2)*ROUND(G110,2),2)</f>
      </c>
      <c r="O110">
        <f>(I110*21)/100</f>
      </c>
      <c t="s">
        <v>15</v>
      </c>
    </row>
    <row r="111" spans="1:5" ht="12.75">
      <c r="A111" s="27" t="s">
        <v>43</v>
      </c>
      <c r="E111" s="28" t="s">
        <v>40</v>
      </c>
    </row>
    <row r="112" spans="1:5" ht="12.75">
      <c r="A112" s="29" t="s">
        <v>45</v>
      </c>
      <c r="E112" s="30" t="s">
        <v>320</v>
      </c>
    </row>
    <row r="113" spans="1:5" ht="63.75">
      <c r="A113" t="s">
        <v>46</v>
      </c>
      <c r="E113" s="28" t="s">
        <v>277</v>
      </c>
    </row>
    <row r="114" spans="1:16" ht="12.75">
      <c r="A114" s="18" t="s">
        <v>38</v>
      </c>
      <c s="23" t="s">
        <v>301</v>
      </c>
      <c s="23" t="s">
        <v>302</v>
      </c>
      <c s="18" t="s">
        <v>40</v>
      </c>
      <c s="24" t="s">
        <v>303</v>
      </c>
      <c s="25" t="s">
        <v>128</v>
      </c>
      <c s="26">
        <v>51</v>
      </c>
      <c s="26">
        <v>0</v>
      </c>
      <c s="26">
        <f>ROUND(ROUND(H114,2)*ROUND(G114,2),2)</f>
      </c>
      <c r="O114">
        <f>(I114*21)/100</f>
      </c>
      <c t="s">
        <v>15</v>
      </c>
    </row>
    <row r="115" spans="1:5" ht="12.75">
      <c r="A115" s="27" t="s">
        <v>43</v>
      </c>
      <c r="E115" s="28" t="s">
        <v>40</v>
      </c>
    </row>
    <row r="116" spans="1:5" ht="12.75">
      <c r="A116" s="29" t="s">
        <v>45</v>
      </c>
      <c r="E116" s="30" t="s">
        <v>320</v>
      </c>
    </row>
    <row r="117" spans="1:5" ht="25.5">
      <c r="A117" t="s">
        <v>46</v>
      </c>
      <c r="E117" s="28" t="s">
        <v>260</v>
      </c>
    </row>
    <row r="118" spans="1:16" ht="12.75">
      <c r="A118" s="18" t="s">
        <v>38</v>
      </c>
      <c s="23" t="s">
        <v>304</v>
      </c>
      <c s="23" t="s">
        <v>305</v>
      </c>
      <c s="18" t="s">
        <v>40</v>
      </c>
      <c s="24" t="s">
        <v>306</v>
      </c>
      <c s="25" t="s">
        <v>227</v>
      </c>
      <c s="26">
        <v>714</v>
      </c>
      <c s="26">
        <v>0</v>
      </c>
      <c s="26">
        <f>ROUND(ROUND(H118,2)*ROUND(G118,2),2)</f>
      </c>
      <c r="O118">
        <f>(I118*21)/100</f>
      </c>
      <c t="s">
        <v>15</v>
      </c>
    </row>
    <row r="119" spans="1:5" ht="12.75">
      <c r="A119" s="27" t="s">
        <v>43</v>
      </c>
      <c r="E119" s="28" t="s">
        <v>40</v>
      </c>
    </row>
    <row r="120" spans="1:5" ht="12.75">
      <c r="A120" s="29" t="s">
        <v>45</v>
      </c>
      <c r="E120" s="30" t="s">
        <v>321</v>
      </c>
    </row>
    <row r="121" spans="1:5" ht="25.5">
      <c r="A121" t="s">
        <v>46</v>
      </c>
      <c r="E121" s="28" t="s">
        <v>264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322</v>
      </c>
      <c s="31">
        <f>0+I8+I13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322</v>
      </c>
      <c s="5"/>
      <c s="14" t="s">
        <v>323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38</v>
      </c>
      <c s="23" t="s">
        <v>22</v>
      </c>
      <c s="23" t="s">
        <v>214</v>
      </c>
      <c s="18" t="s">
        <v>40</v>
      </c>
      <c s="24" t="s">
        <v>215</v>
      </c>
      <c s="25" t="s">
        <v>42</v>
      </c>
      <c s="26">
        <v>1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40</v>
      </c>
    </row>
    <row r="11" spans="1:5" ht="12.75">
      <c r="A11" s="29" t="s">
        <v>45</v>
      </c>
      <c r="E11" s="30" t="s">
        <v>40</v>
      </c>
    </row>
    <row r="12" spans="1:5" ht="25.5">
      <c r="A12" t="s">
        <v>46</v>
      </c>
      <c r="E12" s="28" t="s">
        <v>216</v>
      </c>
    </row>
    <row r="13" spans="1:18" ht="12.75" customHeight="1">
      <c r="A13" s="5" t="s">
        <v>36</v>
      </c>
      <c s="5"/>
      <c s="34" t="s">
        <v>33</v>
      </c>
      <c s="5"/>
      <c s="21" t="s">
        <v>124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0+I14+I18+I22+I26+I30+I34+I38+I42+I46+I50+I54+I58+I62+I66+I70+I74+I78+I82+I86+I90+I94+I98+I102+I106+I110+I114+I118</f>
      </c>
      <c>
        <f>0+O14+O18+O22+O26+O30+O34+O38+O42+O46+O50+O54+O58+O62+O66+O70+O74+O78+O82+O86+O90+O94+O98+O102+O106+O110+O114+O118</f>
      </c>
    </row>
    <row r="14" spans="1:16" ht="25.5">
      <c r="A14" s="18" t="s">
        <v>38</v>
      </c>
      <c s="23" t="s">
        <v>15</v>
      </c>
      <c s="23" t="s">
        <v>217</v>
      </c>
      <c s="18" t="s">
        <v>40</v>
      </c>
      <c s="24" t="s">
        <v>218</v>
      </c>
      <c s="25" t="s">
        <v>128</v>
      </c>
      <c s="26">
        <v>69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324</v>
      </c>
    </row>
    <row r="17" spans="1:5" ht="63.75">
      <c r="A17" t="s">
        <v>46</v>
      </c>
      <c r="E17" s="28" t="s">
        <v>220</v>
      </c>
    </row>
    <row r="18" spans="1:16" ht="12.75">
      <c r="A18" s="18" t="s">
        <v>38</v>
      </c>
      <c s="23" t="s">
        <v>16</v>
      </c>
      <c s="23" t="s">
        <v>221</v>
      </c>
      <c s="18" t="s">
        <v>40</v>
      </c>
      <c s="24" t="s">
        <v>222</v>
      </c>
      <c s="25" t="s">
        <v>128</v>
      </c>
      <c s="26">
        <v>69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324</v>
      </c>
    </row>
    <row r="21" spans="1:5" ht="25.5">
      <c r="A21" t="s">
        <v>46</v>
      </c>
      <c r="E21" s="28" t="s">
        <v>224</v>
      </c>
    </row>
    <row r="22" spans="1:16" ht="12.75">
      <c r="A22" s="18" t="s">
        <v>38</v>
      </c>
      <c s="23" t="s">
        <v>26</v>
      </c>
      <c s="23" t="s">
        <v>225</v>
      </c>
      <c s="18" t="s">
        <v>40</v>
      </c>
      <c s="24" t="s">
        <v>226</v>
      </c>
      <c s="25" t="s">
        <v>227</v>
      </c>
      <c s="26">
        <v>966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325</v>
      </c>
    </row>
    <row r="25" spans="1:5" ht="25.5">
      <c r="A25" t="s">
        <v>46</v>
      </c>
      <c r="E25" s="28" t="s">
        <v>229</v>
      </c>
    </row>
    <row r="26" spans="1:16" ht="25.5">
      <c r="A26" s="18" t="s">
        <v>38</v>
      </c>
      <c s="23" t="s">
        <v>28</v>
      </c>
      <c s="23" t="s">
        <v>230</v>
      </c>
      <c s="18" t="s">
        <v>40</v>
      </c>
      <c s="24" t="s">
        <v>231</v>
      </c>
      <c s="25" t="s">
        <v>128</v>
      </c>
      <c s="26">
        <v>7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63.75">
      <c r="A29" t="s">
        <v>46</v>
      </c>
      <c r="E29" s="28" t="s">
        <v>220</v>
      </c>
    </row>
    <row r="30" spans="1:16" ht="12.75">
      <c r="A30" s="18" t="s">
        <v>38</v>
      </c>
      <c s="23" t="s">
        <v>30</v>
      </c>
      <c s="23" t="s">
        <v>232</v>
      </c>
      <c s="18" t="s">
        <v>40</v>
      </c>
      <c s="24" t="s">
        <v>233</v>
      </c>
      <c s="25" t="s">
        <v>128</v>
      </c>
      <c s="26">
        <v>7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25.5">
      <c r="A33" t="s">
        <v>46</v>
      </c>
      <c r="E33" s="28" t="s">
        <v>224</v>
      </c>
    </row>
    <row r="34" spans="1:16" ht="12.75">
      <c r="A34" s="18" t="s">
        <v>38</v>
      </c>
      <c s="23" t="s">
        <v>101</v>
      </c>
      <c s="23" t="s">
        <v>234</v>
      </c>
      <c s="18" t="s">
        <v>40</v>
      </c>
      <c s="24" t="s">
        <v>235</v>
      </c>
      <c s="25" t="s">
        <v>227</v>
      </c>
      <c s="26">
        <v>98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312</v>
      </c>
    </row>
    <row r="37" spans="1:5" ht="25.5">
      <c r="A37" t="s">
        <v>46</v>
      </c>
      <c r="E37" s="28" t="s">
        <v>229</v>
      </c>
    </row>
    <row r="38" spans="1:16" ht="12.75">
      <c r="A38" s="18" t="s">
        <v>38</v>
      </c>
      <c s="23" t="s">
        <v>62</v>
      </c>
      <c s="23" t="s">
        <v>237</v>
      </c>
      <c s="18" t="s">
        <v>40</v>
      </c>
      <c s="24" t="s">
        <v>238</v>
      </c>
      <c s="25" t="s">
        <v>128</v>
      </c>
      <c s="26">
        <v>41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40</v>
      </c>
    </row>
    <row r="40" spans="1:5" ht="12.75">
      <c r="A40" s="29" t="s">
        <v>45</v>
      </c>
      <c r="E40" s="30" t="s">
        <v>326</v>
      </c>
    </row>
    <row r="41" spans="1:5" ht="63.75">
      <c r="A41" t="s">
        <v>46</v>
      </c>
      <c r="E41" s="28" t="s">
        <v>240</v>
      </c>
    </row>
    <row r="42" spans="1:16" ht="12.75">
      <c r="A42" s="18" t="s">
        <v>38</v>
      </c>
      <c s="23" t="s">
        <v>33</v>
      </c>
      <c s="23" t="s">
        <v>241</v>
      </c>
      <c s="18" t="s">
        <v>40</v>
      </c>
      <c s="24" t="s">
        <v>242</v>
      </c>
      <c s="25" t="s">
        <v>128</v>
      </c>
      <c s="26">
        <v>41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40</v>
      </c>
    </row>
    <row r="44" spans="1:5" ht="12.75">
      <c r="A44" s="29" t="s">
        <v>45</v>
      </c>
      <c r="E44" s="30" t="s">
        <v>326</v>
      </c>
    </row>
    <row r="45" spans="1:5" ht="25.5">
      <c r="A45" t="s">
        <v>46</v>
      </c>
      <c r="E45" s="28" t="s">
        <v>224</v>
      </c>
    </row>
    <row r="46" spans="1:16" ht="12.75">
      <c r="A46" s="18" t="s">
        <v>38</v>
      </c>
      <c s="23" t="s">
        <v>35</v>
      </c>
      <c s="23" t="s">
        <v>243</v>
      </c>
      <c s="18" t="s">
        <v>40</v>
      </c>
      <c s="24" t="s">
        <v>244</v>
      </c>
      <c s="25" t="s">
        <v>227</v>
      </c>
      <c s="26">
        <v>574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12.75">
      <c r="A47" s="27" t="s">
        <v>43</v>
      </c>
      <c r="E47" s="28" t="s">
        <v>40</v>
      </c>
    </row>
    <row r="48" spans="1:5" ht="12.75">
      <c r="A48" s="29" t="s">
        <v>45</v>
      </c>
      <c r="E48" s="30" t="s">
        <v>327</v>
      </c>
    </row>
    <row r="49" spans="1:5" ht="25.5">
      <c r="A49" t="s">
        <v>46</v>
      </c>
      <c r="E49" s="28" t="s">
        <v>246</v>
      </c>
    </row>
    <row r="50" spans="1:16" ht="12.75">
      <c r="A50" s="18" t="s">
        <v>38</v>
      </c>
      <c s="23" t="s">
        <v>119</v>
      </c>
      <c s="23" t="s">
        <v>247</v>
      </c>
      <c s="18" t="s">
        <v>40</v>
      </c>
      <c s="24" t="s">
        <v>248</v>
      </c>
      <c s="25" t="s">
        <v>128</v>
      </c>
      <c s="26">
        <v>7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12.75">
      <c r="A51" s="27" t="s">
        <v>43</v>
      </c>
      <c r="E51" s="28" t="s">
        <v>40</v>
      </c>
    </row>
    <row r="52" spans="1:5" ht="12.75">
      <c r="A52" s="29" t="s">
        <v>45</v>
      </c>
      <c r="E52" s="30" t="s">
        <v>40</v>
      </c>
    </row>
    <row r="53" spans="1:5" ht="63.75">
      <c r="A53" t="s">
        <v>46</v>
      </c>
      <c r="E53" s="28" t="s">
        <v>240</v>
      </c>
    </row>
    <row r="54" spans="1:16" ht="12.75">
      <c r="A54" s="18" t="s">
        <v>38</v>
      </c>
      <c s="23" t="s">
        <v>125</v>
      </c>
      <c s="23" t="s">
        <v>249</v>
      </c>
      <c s="18" t="s">
        <v>40</v>
      </c>
      <c s="24" t="s">
        <v>250</v>
      </c>
      <c s="25" t="s">
        <v>128</v>
      </c>
      <c s="26">
        <v>7</v>
      </c>
      <c s="26">
        <v>0</v>
      </c>
      <c s="26">
        <f>ROUND(ROUND(H54,2)*ROUND(G54,2),2)</f>
      </c>
      <c r="O54">
        <f>(I54*21)/100</f>
      </c>
      <c t="s">
        <v>15</v>
      </c>
    </row>
    <row r="55" spans="1:5" ht="12.75">
      <c r="A55" s="27" t="s">
        <v>43</v>
      </c>
      <c r="E55" s="28" t="s">
        <v>40</v>
      </c>
    </row>
    <row r="56" spans="1:5" ht="12.75">
      <c r="A56" s="29" t="s">
        <v>45</v>
      </c>
      <c r="E56" s="30" t="s">
        <v>40</v>
      </c>
    </row>
    <row r="57" spans="1:5" ht="25.5">
      <c r="A57" t="s">
        <v>46</v>
      </c>
      <c r="E57" s="28" t="s">
        <v>224</v>
      </c>
    </row>
    <row r="58" spans="1:16" ht="12.75">
      <c r="A58" s="18" t="s">
        <v>38</v>
      </c>
      <c s="23" t="s">
        <v>131</v>
      </c>
      <c s="23" t="s">
        <v>251</v>
      </c>
      <c s="18" t="s">
        <v>40</v>
      </c>
      <c s="24" t="s">
        <v>252</v>
      </c>
      <c s="25" t="s">
        <v>227</v>
      </c>
      <c s="26">
        <v>98</v>
      </c>
      <c s="26">
        <v>0</v>
      </c>
      <c s="26">
        <f>ROUND(ROUND(H58,2)*ROUND(G58,2),2)</f>
      </c>
      <c r="O58">
        <f>(I58*21)/100</f>
      </c>
      <c t="s">
        <v>15</v>
      </c>
    </row>
    <row r="59" spans="1:5" ht="12.75">
      <c r="A59" s="27" t="s">
        <v>43</v>
      </c>
      <c r="E59" s="28" t="s">
        <v>40</v>
      </c>
    </row>
    <row r="60" spans="1:5" ht="12.75">
      <c r="A60" s="29" t="s">
        <v>45</v>
      </c>
      <c r="E60" s="30" t="s">
        <v>312</v>
      </c>
    </row>
    <row r="61" spans="1:5" ht="25.5">
      <c r="A61" t="s">
        <v>46</v>
      </c>
      <c r="E61" s="28" t="s">
        <v>246</v>
      </c>
    </row>
    <row r="62" spans="1:16" ht="12.75">
      <c r="A62" s="18" t="s">
        <v>38</v>
      </c>
      <c s="23" t="s">
        <v>65</v>
      </c>
      <c s="23" t="s">
        <v>253</v>
      </c>
      <c s="18" t="s">
        <v>40</v>
      </c>
      <c s="24" t="s">
        <v>254</v>
      </c>
      <c s="25" t="s">
        <v>128</v>
      </c>
      <c s="26">
        <v>4</v>
      </c>
      <c s="26">
        <v>0</v>
      </c>
      <c s="26">
        <f>ROUND(ROUND(H62,2)*ROUND(G62,2),2)</f>
      </c>
      <c r="O62">
        <f>(I62*21)/100</f>
      </c>
      <c t="s">
        <v>15</v>
      </c>
    </row>
    <row r="63" spans="1:5" ht="12.75">
      <c r="A63" s="27" t="s">
        <v>43</v>
      </c>
      <c r="E63" s="28" t="s">
        <v>255</v>
      </c>
    </row>
    <row r="64" spans="1:5" ht="12.75">
      <c r="A64" s="29" t="s">
        <v>45</v>
      </c>
      <c r="E64" s="30" t="s">
        <v>315</v>
      </c>
    </row>
    <row r="65" spans="1:5" ht="76.5">
      <c r="A65" t="s">
        <v>46</v>
      </c>
      <c r="E65" s="28" t="s">
        <v>257</v>
      </c>
    </row>
    <row r="66" spans="1:16" ht="12.75">
      <c r="A66" s="18" t="s">
        <v>38</v>
      </c>
      <c s="23" t="s">
        <v>68</v>
      </c>
      <c s="23" t="s">
        <v>258</v>
      </c>
      <c s="18" t="s">
        <v>40</v>
      </c>
      <c s="24" t="s">
        <v>259</v>
      </c>
      <c s="25" t="s">
        <v>128</v>
      </c>
      <c s="26">
        <v>4</v>
      </c>
      <c s="26">
        <v>0</v>
      </c>
      <c s="26">
        <f>ROUND(ROUND(H66,2)*ROUND(G66,2),2)</f>
      </c>
      <c r="O66">
        <f>(I66*21)/100</f>
      </c>
      <c t="s">
        <v>15</v>
      </c>
    </row>
    <row r="67" spans="1:5" ht="12.75">
      <c r="A67" s="27" t="s">
        <v>43</v>
      </c>
      <c r="E67" s="28" t="s">
        <v>255</v>
      </c>
    </row>
    <row r="68" spans="1:5" ht="12.75">
      <c r="A68" s="29" t="s">
        <v>45</v>
      </c>
      <c r="E68" s="30" t="s">
        <v>315</v>
      </c>
    </row>
    <row r="69" spans="1:5" ht="25.5">
      <c r="A69" t="s">
        <v>46</v>
      </c>
      <c r="E69" s="28" t="s">
        <v>260</v>
      </c>
    </row>
    <row r="70" spans="1:16" ht="12.75">
      <c r="A70" s="18" t="s">
        <v>38</v>
      </c>
      <c s="23" t="s">
        <v>146</v>
      </c>
      <c s="23" t="s">
        <v>261</v>
      </c>
      <c s="18" t="s">
        <v>40</v>
      </c>
      <c s="24" t="s">
        <v>262</v>
      </c>
      <c s="25" t="s">
        <v>227</v>
      </c>
      <c s="26">
        <v>56</v>
      </c>
      <c s="26">
        <v>0</v>
      </c>
      <c s="26">
        <f>ROUND(ROUND(H70,2)*ROUND(G70,2),2)</f>
      </c>
      <c r="O70">
        <f>(I70*21)/100</f>
      </c>
      <c t="s">
        <v>15</v>
      </c>
    </row>
    <row r="71" spans="1:5" ht="12.75">
      <c r="A71" s="27" t="s">
        <v>43</v>
      </c>
      <c r="E71" s="28" t="s">
        <v>255</v>
      </c>
    </row>
    <row r="72" spans="1:5" ht="12.75">
      <c r="A72" s="29" t="s">
        <v>45</v>
      </c>
      <c r="E72" s="30" t="s">
        <v>316</v>
      </c>
    </row>
    <row r="73" spans="1:5" ht="25.5">
      <c r="A73" t="s">
        <v>46</v>
      </c>
      <c r="E73" s="28" t="s">
        <v>264</v>
      </c>
    </row>
    <row r="74" spans="1:16" ht="12.75">
      <c r="A74" s="18" t="s">
        <v>38</v>
      </c>
      <c s="23" t="s">
        <v>151</v>
      </c>
      <c s="23" t="s">
        <v>265</v>
      </c>
      <c s="18" t="s">
        <v>40</v>
      </c>
      <c s="24" t="s">
        <v>266</v>
      </c>
      <c s="25" t="s">
        <v>128</v>
      </c>
      <c s="26">
        <v>2</v>
      </c>
      <c s="26">
        <v>0</v>
      </c>
      <c s="26">
        <f>ROUND(ROUND(H74,2)*ROUND(G74,2),2)</f>
      </c>
      <c r="O74">
        <f>(I74*21)/100</f>
      </c>
      <c t="s">
        <v>15</v>
      </c>
    </row>
    <row r="75" spans="1:5" ht="12.75">
      <c r="A75" s="27" t="s">
        <v>43</v>
      </c>
      <c r="E75" s="28" t="s">
        <v>267</v>
      </c>
    </row>
    <row r="76" spans="1:5" ht="12.75">
      <c r="A76" s="29" t="s">
        <v>45</v>
      </c>
      <c r="E76" s="30" t="s">
        <v>317</v>
      </c>
    </row>
    <row r="77" spans="1:5" ht="76.5">
      <c r="A77" t="s">
        <v>46</v>
      </c>
      <c r="E77" s="28" t="s">
        <v>257</v>
      </c>
    </row>
    <row r="78" spans="1:16" ht="12.75">
      <c r="A78" s="18" t="s">
        <v>38</v>
      </c>
      <c s="23" t="s">
        <v>154</v>
      </c>
      <c s="23" t="s">
        <v>269</v>
      </c>
      <c s="18" t="s">
        <v>40</v>
      </c>
      <c s="24" t="s">
        <v>270</v>
      </c>
      <c s="25" t="s">
        <v>128</v>
      </c>
      <c s="26">
        <v>2</v>
      </c>
      <c s="26">
        <v>0</v>
      </c>
      <c s="26">
        <f>ROUND(ROUND(H78,2)*ROUND(G78,2),2)</f>
      </c>
      <c r="O78">
        <f>(I78*21)/100</f>
      </c>
      <c t="s">
        <v>15</v>
      </c>
    </row>
    <row r="79" spans="1:5" ht="12.75">
      <c r="A79" s="27" t="s">
        <v>43</v>
      </c>
      <c r="E79" s="28" t="s">
        <v>267</v>
      </c>
    </row>
    <row r="80" spans="1:5" ht="12.75">
      <c r="A80" s="29" t="s">
        <v>45</v>
      </c>
      <c r="E80" s="30" t="s">
        <v>317</v>
      </c>
    </row>
    <row r="81" spans="1:5" ht="25.5">
      <c r="A81" t="s">
        <v>46</v>
      </c>
      <c r="E81" s="28" t="s">
        <v>260</v>
      </c>
    </row>
    <row r="82" spans="1:16" ht="12.75">
      <c r="A82" s="18" t="s">
        <v>38</v>
      </c>
      <c s="23" t="s">
        <v>184</v>
      </c>
      <c s="23" t="s">
        <v>271</v>
      </c>
      <c s="18" t="s">
        <v>40</v>
      </c>
      <c s="24" t="s">
        <v>272</v>
      </c>
      <c s="25" t="s">
        <v>227</v>
      </c>
      <c s="26">
        <v>28</v>
      </c>
      <c s="26">
        <v>0</v>
      </c>
      <c s="26">
        <f>ROUND(ROUND(H82,2)*ROUND(G82,2),2)</f>
      </c>
      <c r="O82">
        <f>(I82*21)/100</f>
      </c>
      <c t="s">
        <v>15</v>
      </c>
    </row>
    <row r="83" spans="1:5" ht="12.75">
      <c r="A83" s="27" t="s">
        <v>43</v>
      </c>
      <c r="E83" s="28" t="s">
        <v>40</v>
      </c>
    </row>
    <row r="84" spans="1:5" ht="12.75">
      <c r="A84" s="29" t="s">
        <v>45</v>
      </c>
      <c r="E84" s="30" t="s">
        <v>284</v>
      </c>
    </row>
    <row r="85" spans="1:5" ht="25.5">
      <c r="A85" t="s">
        <v>46</v>
      </c>
      <c r="E85" s="28" t="s">
        <v>264</v>
      </c>
    </row>
    <row r="86" spans="1:16" ht="12.75">
      <c r="A86" s="18" t="s">
        <v>38</v>
      </c>
      <c s="23" t="s">
        <v>274</v>
      </c>
      <c s="23" t="s">
        <v>275</v>
      </c>
      <c s="18" t="s">
        <v>40</v>
      </c>
      <c s="24" t="s">
        <v>276</v>
      </c>
      <c s="25" t="s">
        <v>128</v>
      </c>
      <c s="26">
        <v>2</v>
      </c>
      <c s="26">
        <v>0</v>
      </c>
      <c s="26">
        <f>ROUND(ROUND(H86,2)*ROUND(G86,2),2)</f>
      </c>
      <c r="O86">
        <f>(I86*21)/100</f>
      </c>
      <c t="s">
        <v>15</v>
      </c>
    </row>
    <row r="87" spans="1:5" ht="12.75">
      <c r="A87" s="27" t="s">
        <v>43</v>
      </c>
      <c r="E87" s="28" t="s">
        <v>40</v>
      </c>
    </row>
    <row r="88" spans="1:5" ht="12.75">
      <c r="A88" s="29" t="s">
        <v>45</v>
      </c>
      <c r="E88" s="30" t="s">
        <v>40</v>
      </c>
    </row>
    <row r="89" spans="1:5" ht="63.75">
      <c r="A89" t="s">
        <v>46</v>
      </c>
      <c r="E89" s="28" t="s">
        <v>277</v>
      </c>
    </row>
    <row r="90" spans="1:16" ht="12.75">
      <c r="A90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128</v>
      </c>
      <c s="26">
        <v>2</v>
      </c>
      <c s="26">
        <v>0</v>
      </c>
      <c s="26">
        <f>ROUND(ROUND(H90,2)*ROUND(G90,2),2)</f>
      </c>
      <c r="O90">
        <f>(I90*21)/100</f>
      </c>
      <c t="s">
        <v>15</v>
      </c>
    </row>
    <row r="91" spans="1:5" ht="12.75">
      <c r="A91" s="27" t="s">
        <v>43</v>
      </c>
      <c r="E91" s="28" t="s">
        <v>40</v>
      </c>
    </row>
    <row r="92" spans="1:5" ht="12.75">
      <c r="A92" s="29" t="s">
        <v>45</v>
      </c>
      <c r="E92" s="30" t="s">
        <v>40</v>
      </c>
    </row>
    <row r="93" spans="1:5" ht="25.5">
      <c r="A93" t="s">
        <v>46</v>
      </c>
      <c r="E93" s="28" t="s">
        <v>260</v>
      </c>
    </row>
    <row r="94" spans="1:16" ht="12.75">
      <c r="A94" s="18" t="s">
        <v>38</v>
      </c>
      <c s="23" t="s">
        <v>281</v>
      </c>
      <c s="23" t="s">
        <v>282</v>
      </c>
      <c s="18" t="s">
        <v>40</v>
      </c>
      <c s="24" t="s">
        <v>283</v>
      </c>
      <c s="25" t="s">
        <v>227</v>
      </c>
      <c s="26">
        <v>28</v>
      </c>
      <c s="26">
        <v>0</v>
      </c>
      <c s="26">
        <f>ROUND(ROUND(H94,2)*ROUND(G94,2),2)</f>
      </c>
      <c r="O94">
        <f>(I94*21)/100</f>
      </c>
      <c t="s">
        <v>15</v>
      </c>
    </row>
    <row r="95" spans="1:5" ht="12.75">
      <c r="A95" s="27" t="s">
        <v>43</v>
      </c>
      <c r="E95" s="28" t="s">
        <v>40</v>
      </c>
    </row>
    <row r="96" spans="1:5" ht="12.75">
      <c r="A96" s="29" t="s">
        <v>45</v>
      </c>
      <c r="E96" s="30" t="s">
        <v>284</v>
      </c>
    </row>
    <row r="97" spans="1:5" ht="25.5">
      <c r="A97" t="s">
        <v>46</v>
      </c>
      <c r="E97" s="28" t="s">
        <v>264</v>
      </c>
    </row>
    <row r="98" spans="1:16" ht="12.75">
      <c r="A98" s="18" t="s">
        <v>38</v>
      </c>
      <c s="23" t="s">
        <v>285</v>
      </c>
      <c s="23" t="s">
        <v>286</v>
      </c>
      <c s="18" t="s">
        <v>40</v>
      </c>
      <c s="24" t="s">
        <v>287</v>
      </c>
      <c s="25" t="s">
        <v>128</v>
      </c>
      <c s="26">
        <v>60</v>
      </c>
      <c s="26">
        <v>0</v>
      </c>
      <c s="26">
        <f>ROUND(ROUND(H98,2)*ROUND(G98,2),2)</f>
      </c>
      <c r="O98">
        <f>(I98*21)/100</f>
      </c>
      <c t="s">
        <v>15</v>
      </c>
    </row>
    <row r="99" spans="1:5" ht="12.75">
      <c r="A99" s="27" t="s">
        <v>43</v>
      </c>
      <c r="E99" s="28" t="s">
        <v>288</v>
      </c>
    </row>
    <row r="100" spans="1:5" ht="12.75">
      <c r="A100" s="29" t="s">
        <v>45</v>
      </c>
      <c r="E100" s="30" t="s">
        <v>318</v>
      </c>
    </row>
    <row r="101" spans="1:5" ht="63.75">
      <c r="A101" t="s">
        <v>46</v>
      </c>
      <c r="E101" s="28" t="s">
        <v>277</v>
      </c>
    </row>
    <row r="102" spans="1:16" ht="12.75">
      <c r="A102" s="18" t="s">
        <v>38</v>
      </c>
      <c s="23" t="s">
        <v>290</v>
      </c>
      <c s="23" t="s">
        <v>291</v>
      </c>
      <c s="18" t="s">
        <v>40</v>
      </c>
      <c s="24" t="s">
        <v>292</v>
      </c>
      <c s="25" t="s">
        <v>128</v>
      </c>
      <c s="26">
        <v>60</v>
      </c>
      <c s="26">
        <v>0</v>
      </c>
      <c s="26">
        <f>ROUND(ROUND(H102,2)*ROUND(G102,2),2)</f>
      </c>
      <c r="O102">
        <f>(I102*21)/100</f>
      </c>
      <c t="s">
        <v>15</v>
      </c>
    </row>
    <row r="103" spans="1:5" ht="12.75">
      <c r="A103" s="27" t="s">
        <v>43</v>
      </c>
      <c r="E103" s="28" t="s">
        <v>288</v>
      </c>
    </row>
    <row r="104" spans="1:5" ht="12.75">
      <c r="A104" s="29" t="s">
        <v>45</v>
      </c>
      <c r="E104" s="30" t="s">
        <v>318</v>
      </c>
    </row>
    <row r="105" spans="1:5" ht="25.5">
      <c r="A105" t="s">
        <v>46</v>
      </c>
      <c r="E105" s="28" t="s">
        <v>260</v>
      </c>
    </row>
    <row r="106" spans="1:16" ht="12.75">
      <c r="A106" s="18" t="s">
        <v>38</v>
      </c>
      <c s="23" t="s">
        <v>293</v>
      </c>
      <c s="23" t="s">
        <v>294</v>
      </c>
      <c s="18" t="s">
        <v>40</v>
      </c>
      <c s="24" t="s">
        <v>295</v>
      </c>
      <c s="25" t="s">
        <v>227</v>
      </c>
      <c s="26">
        <v>840</v>
      </c>
      <c s="26">
        <v>0</v>
      </c>
      <c s="26">
        <f>ROUND(ROUND(H106,2)*ROUND(G106,2),2)</f>
      </c>
      <c r="O106">
        <f>(I106*21)/100</f>
      </c>
      <c t="s">
        <v>15</v>
      </c>
    </row>
    <row r="107" spans="1:5" ht="12.75">
      <c r="A107" s="27" t="s">
        <v>43</v>
      </c>
      <c r="E107" s="28" t="s">
        <v>288</v>
      </c>
    </row>
    <row r="108" spans="1:5" ht="12.75">
      <c r="A108" s="29" t="s">
        <v>45</v>
      </c>
      <c r="E108" s="30" t="s">
        <v>319</v>
      </c>
    </row>
    <row r="109" spans="1:5" ht="25.5">
      <c r="A109" t="s">
        <v>46</v>
      </c>
      <c r="E109" s="28" t="s">
        <v>264</v>
      </c>
    </row>
    <row r="110" spans="1:16" ht="25.5">
      <c r="A110" s="18" t="s">
        <v>38</v>
      </c>
      <c s="23" t="s">
        <v>297</v>
      </c>
      <c s="23" t="s">
        <v>298</v>
      </c>
      <c s="18" t="s">
        <v>40</v>
      </c>
      <c s="24" t="s">
        <v>299</v>
      </c>
      <c s="25" t="s">
        <v>128</v>
      </c>
      <c s="26">
        <v>55</v>
      </c>
      <c s="26">
        <v>0</v>
      </c>
      <c s="26">
        <f>ROUND(ROUND(H110,2)*ROUND(G110,2),2)</f>
      </c>
      <c r="O110">
        <f>(I110*21)/100</f>
      </c>
      <c t="s">
        <v>15</v>
      </c>
    </row>
    <row r="111" spans="1:5" ht="12.75">
      <c r="A111" s="27" t="s">
        <v>43</v>
      </c>
      <c r="E111" s="28" t="s">
        <v>40</v>
      </c>
    </row>
    <row r="112" spans="1:5" ht="12.75">
      <c r="A112" s="29" t="s">
        <v>45</v>
      </c>
      <c r="E112" s="30" t="s">
        <v>328</v>
      </c>
    </row>
    <row r="113" spans="1:5" ht="63.75">
      <c r="A113" t="s">
        <v>46</v>
      </c>
      <c r="E113" s="28" t="s">
        <v>277</v>
      </c>
    </row>
    <row r="114" spans="1:16" ht="12.75">
      <c r="A114" s="18" t="s">
        <v>38</v>
      </c>
      <c s="23" t="s">
        <v>301</v>
      </c>
      <c s="23" t="s">
        <v>302</v>
      </c>
      <c s="18" t="s">
        <v>40</v>
      </c>
      <c s="24" t="s">
        <v>303</v>
      </c>
      <c s="25" t="s">
        <v>128</v>
      </c>
      <c s="26">
        <v>55</v>
      </c>
      <c s="26">
        <v>0</v>
      </c>
      <c s="26">
        <f>ROUND(ROUND(H114,2)*ROUND(G114,2),2)</f>
      </c>
      <c r="O114">
        <f>(I114*21)/100</f>
      </c>
      <c t="s">
        <v>15</v>
      </c>
    </row>
    <row r="115" spans="1:5" ht="12.75">
      <c r="A115" s="27" t="s">
        <v>43</v>
      </c>
      <c r="E115" s="28" t="s">
        <v>40</v>
      </c>
    </row>
    <row r="116" spans="1:5" ht="12.75">
      <c r="A116" s="29" t="s">
        <v>45</v>
      </c>
      <c r="E116" s="30" t="s">
        <v>328</v>
      </c>
    </row>
    <row r="117" spans="1:5" ht="25.5">
      <c r="A117" t="s">
        <v>46</v>
      </c>
      <c r="E117" s="28" t="s">
        <v>260</v>
      </c>
    </row>
    <row r="118" spans="1:16" ht="12.75">
      <c r="A118" s="18" t="s">
        <v>38</v>
      </c>
      <c s="23" t="s">
        <v>304</v>
      </c>
      <c s="23" t="s">
        <v>305</v>
      </c>
      <c s="18" t="s">
        <v>40</v>
      </c>
      <c s="24" t="s">
        <v>306</v>
      </c>
      <c s="25" t="s">
        <v>227</v>
      </c>
      <c s="26">
        <v>770</v>
      </c>
      <c s="26">
        <v>0</v>
      </c>
      <c s="26">
        <f>ROUND(ROUND(H118,2)*ROUND(G118,2),2)</f>
      </c>
      <c r="O118">
        <f>(I118*21)/100</f>
      </c>
      <c t="s">
        <v>15</v>
      </c>
    </row>
    <row r="119" spans="1:5" ht="12.75">
      <c r="A119" s="27" t="s">
        <v>43</v>
      </c>
      <c r="E119" s="28" t="s">
        <v>40</v>
      </c>
    </row>
    <row r="120" spans="1:5" ht="12.75">
      <c r="A120" s="29" t="s">
        <v>45</v>
      </c>
      <c r="E120" s="30" t="s">
        <v>329</v>
      </c>
    </row>
    <row r="121" spans="1:5" ht="25.5">
      <c r="A121" t="s">
        <v>46</v>
      </c>
      <c r="E121" s="28" t="s">
        <v>264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