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0" sheetId="3" r:id="rId3"/>
  </sheets>
  <definedNames/>
  <calcPr/>
  <webPublishing/>
</workbook>
</file>

<file path=xl/sharedStrings.xml><?xml version="1.0" encoding="utf-8"?>
<sst xmlns="http://schemas.openxmlformats.org/spreadsheetml/2006/main" count="990" uniqueCount="364">
  <si>
    <t>ASPE10</t>
  </si>
  <si>
    <t>S</t>
  </si>
  <si>
    <t>Soupis prací objektu</t>
  </si>
  <si>
    <t xml:space="preserve">Stavba: </t>
  </si>
  <si>
    <t>III/3972</t>
  </si>
  <si>
    <t>BŘEŽANY MOST 3972-2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</si>
  <si>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</si>
  <si>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</si>
  <si>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</si>
  <si>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</si>
  <si>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</si>
  <si>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</si>
  <si>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</si>
  <si>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</si>
  <si>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</si>
  <si>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</si>
  <si>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</si>
  <si>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</si>
  <si>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</si>
  <si>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</si>
  <si>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</si>
  <si>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</si>
  <si>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</si>
  <si>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</si>
  <si>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</si>
  <si>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</si>
  <si>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</si>
  <si>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</si>
  <si>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</si>
  <si>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</si>
  <si>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</si>
  <si>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</si>
  <si>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</si>
  <si>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</si>
  <si>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</si>
  <si>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</si>
  <si>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</si>
  <si>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</si>
  <si>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</si>
  <si>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</si>
  <si>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>R</t>
  </si>
  <si>
    <t>POMOC PRÁCE - PROVIZORNÍ DOPRAVNÍ ZNAČENÍ</t>
  </si>
  <si>
    <t>KPL</t>
  </si>
  <si>
    <t>PP</t>
  </si>
  <si>
    <t>Přechodná úprava dopravního značení a objízdných tras, včetně údržby a úprav 
během stavebních prací v souladu s TP66 - II.vydání "Zásady pro označování 
pracovních míst na PK" a s platnými předpisy pro navrhování DZ na PK, vč. 
vyhlášky č. 294/2015 Sb. 
Stávající svislé dopravní značky se pro potřeby PDZ zachovají a dle potřeby 
zakryjí, upraví nebo doplní. 
Přechodné SDZ (značky, směrovací desky, závory, semaforová souprava, světla) 
se umístí na nosičích a podkladních deskách včetně nutných přesunů dle 
jednotlivých fází (etap) výstavby. Zahrnuje dodávku, montáž, údržbu, demontáž a 
nájem. 
Položka zahrnuje případně i instalaci a demontáž dočasných betonových svodidel. 
Vše v režii zhotovitele.</t>
  </si>
  <si>
    <t>VV</t>
  </si>
  <si>
    <t>1=1,000 [A]</t>
  </si>
  <si>
    <t>TS</t>
  </si>
  <si>
    <t>zahrnuje veškeré náklady spojené s objednatelem požadovanými zařízeními</t>
  </si>
  <si>
    <t>029113</t>
  </si>
  <si>
    <t/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</si>
  <si>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</si>
  <si>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</si>
  <si>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</si>
  <si>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</si>
  <si>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</si>
  <si>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</si>
  <si>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</si>
  <si>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</si>
  <si>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</si>
  <si>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</si>
  <si>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</si>
  <si>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</si>
  <si>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</si>
  <si>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</si>
  <si>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</si>
  <si>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</si>
  <si>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</si>
  <si>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</si>
  <si>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</si>
  <si>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</si>
  <si>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</si>
  <si>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</si>
  <si>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</si>
  <si>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</si>
  <si>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</si>
  <si>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</si>
  <si>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</si>
  <si>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včetně zápisu do BMS</t>
  </si>
  <si>
    <t>7</t>
  </si>
  <si>
    <t>00014</t>
  </si>
  <si>
    <t>Zajištění provedení a výstupů veškerých zkoušek a revizí - popsáno v obchodních podmínkách, technických podmínkách a normách ČSN</t>
  </si>
  <si>
    <t>8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</si>
  <si>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</si>
  <si>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</si>
  <si>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</si>
  <si>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</si>
  <si>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200</t>
  </si>
  <si>
    <t>Most ev. č. 3972-2</t>
  </si>
  <si>
    <t>014102</t>
  </si>
  <si>
    <t>a</t>
  </si>
  <si>
    <t>POPLATKY ZA SKLÁDKU</t>
  </si>
  <si>
    <t>T</t>
  </si>
  <si>
    <t>zemina, kamení</t>
  </si>
  <si>
    <t>"113323" 
3,157*2,00=6,314 [A] 
"131733" 
42,376*2,00=84,752 [B] 
celkem: A+B=91,066 [C]</t>
  </si>
  <si>
    <t>zahrnuje veškeré poplatky provozovateli skládky související s uložením odpadu na skládce.</t>
  </si>
  <si>
    <t>b</t>
  </si>
  <si>
    <t>stavební suť</t>
  </si>
  <si>
    <t>"966153" 
1,664*2,30=3,827 [A] 
"966163" 
1,241*2,50=3,103 [B] 
celkem: A+B=6,930 [C]</t>
  </si>
  <si>
    <t>Zemní práce</t>
  </si>
  <si>
    <t>11313</t>
  </si>
  <si>
    <t>ODSTRANĚNÍ KRYTU ZPEVNĚNÝCH PLOCH S ASFALTOVÝM POJIVEM</t>
  </si>
  <si>
    <t>M3</t>
  </si>
  <si>
    <t>včetně odvozu a likvidace v režii zhotovitele</t>
  </si>
  <si>
    <t>"ložná vrstva podél stávající římsy" 
18,30*0,50*0,05=0,458 [A] 
"podkladní vrstva podél stávající římsy" 
18,30*0,50*0,05=0,458 [B] 
celkem: A+B=0,916 [C]</t>
  </si>
  <si>
    <t>Položka zahrnuje veškerou manipulaci s vybouranou sutí a s vybouranými hmotami.</t>
  </si>
  <si>
    <t>113323</t>
  </si>
  <si>
    <t>ODSTRAN PODKL ZPEVNĚNÝCH PLOCH Z KAMENIVA NESTMEL, ODVOZ DO 3KM</t>
  </si>
  <si>
    <t>"podkladní vrstva podél stávající římsy" 
18,30*0,50*0,345=3,157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</si>
  <si>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</si>
  <si>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</si>
  <si>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</si>
  <si>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"obrusná vrstva podél stávající římsy" 
18,30*0,65*0,05=0,595 [A]</t>
  </si>
  <si>
    <t>131733</t>
  </si>
  <si>
    <t>HLOUBENÍ JAM ZAPAŽ I NEPAŽ TŘ. I, ODVOZ DO 3KM</t>
  </si>
  <si>
    <t>"pod mostem" 
7,90*3,00*0,50=11,850 [A] 
"za mostem na výtoku" 
(23,10+7,30+7,90+3,10)*0,50=20,700 [B] 
"pro železobetonový práh pod římsou" 
3,90*1,50*1,00=5,850 [C]      
"pro železobetonovou zídku s vyústěním odvodnění vozovky do skluzu" 
1,40*0,80*1,90=2,128 [D]        
"pro uliční vpusť" 
1,40*1,10*1,20=1,848 [E] 
celkem: A+B+C+D+E=42,376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</si>
  <si>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</si>
  <si>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</si>
  <si>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</si>
  <si>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"131733" 
42,376=42,376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</si>
  <si>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</si>
  <si>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</si>
  <si>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</si>
  <si>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štěrkodrť fr. 0/32</t>
  </si>
  <si>
    <t>"za železobetonovým prahem pod římsou" 
4,50*0,50*0,95=2,138 [A] 
"za železobetonovou zídkou s vývodem odvodnění do skluzu" 
1,40*0,50*1,20=0,840 [B] 
celkem: A+B=2,978 [C]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</si>
  <si>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</si>
  <si>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Zakládání</t>
  </si>
  <si>
    <t>21264</t>
  </si>
  <si>
    <t>TRATIVODY KOMPLET Z TRUB Z PLAST HMOT DN DO 200MM</t>
  </si>
  <si>
    <t>M</t>
  </si>
  <si>
    <t>z drenážní perforované trubky DN160 s prostupy přes betonové prahy  
včetně obsypu trubky štěrkem 16/32</t>
  </si>
  <si>
    <t>"příčné trativody v korytě" 
3,00+3,00+4,50=10,500 [A] 
"podelný trativod v korytě vč. prostupů prahy" 
12=12,000 [B] 
celkem: A+B=22,500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</si>
  <si>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</si>
  <si>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261312</t>
  </si>
  <si>
    <t>VRTY PRO KOTVENÍ A INJEKTÁŽ TŘ III NA POVRCHU D DO 16MM</t>
  </si>
  <si>
    <t>stávající cihelná křídla nad novými zesilujícími stěnami a stávající cihelné opěry  
průměr 16 mm, hloubky 200 mm</t>
  </si>
  <si>
    <t>"křídlo 1L" 
43 ks*0,20=8,600 [A] 
"křídlo 1P" 
43 ks*0,20=8,600 [B] 
"opěra 1L" 
152 ks*0,20=30,400 [C] 
"opěra 1P" 
152 ks*0,20=30,400 [D] 
celkem: A+B+C+D=78,000 [E]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</si>
  <si>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</si>
  <si>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11</t>
  </si>
  <si>
    <t>281661</t>
  </si>
  <si>
    <t>INJEKTOVÁNÍ NÍZKOTLAKÉ Z CHEMICKÝCH POJIV NA POVRCHU</t>
  </si>
  <si>
    <t>stávající cihelná křídla nad novými zesilujícími stěnami a stávající cihelné opěry  
rastr 0,3 m *0,3 m, průměr 16 mm, hloubky 200 mm</t>
  </si>
  <si>
    <t>"křídlo 1L" 
43 ks*(3,14*0,08*0,08*0,20)=0,173 [A] 
"křídlo 1P" 
43 ks*(3,14*0,08*0,08*0,20)=0,173 [B] 
"opěra 1L" 
152 ks*(3,14*0,08*0,08*0,20)=0,611 [C] 
"opěra 1P" 
152 ks*(3,14*0,08*0,08*0,20)=0,611 [D] 
celkem: A+B+C+D=1,568 [E]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</si>
  <si>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</si>
  <si>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12</t>
  </si>
  <si>
    <t>285392</t>
  </si>
  <si>
    <t>DODATEČNÉ KOTVENÍ VLEPENÍM BETONÁŘSKÉ VÝZTUŽE D DO 16MM DO VRTŮ</t>
  </si>
  <si>
    <t>KUS</t>
  </si>
  <si>
    <t>kotvy průměru 12 mm do vrtů průměr 16 mm pro kotvení zesílení křídla betonovou stěnou - 4 ks/m2 
"křídlo 1L" 
(4,845*(0,90+1,123))*4=39,206 [A] 
40=40,000 [A] 
"křídlo 1P" 
(4,785*(0,90+1,123))*4=38,720 [B] 
39=39,000 [B] 
kotvy průměru 12 mm do vrtů průměr 16 mm, 2 ks ve vzdálenosti po 0,50 m pro kotvení hlavy křídla 
"křídlo 1L" 
2*4,845/0,50=19,380 [C] 
20=20,000 [C] 
"křídlo 1P" 
2*4,785/0,50=19,140 [D] 
20=20,000 [D] 
kotvy průměru 16 mm do vrtů průměr 20 mm, 2 ks ve vzdálenosti po 0,30 m pro kotvení římsy na mostě 
2*6,80/0,30=45,333 [E] 
46=46,000 [E] 
celkem: A+B+C+D+E=165,000 [F]</t>
  </si>
  <si>
    <t>Položka zahrnuje:  
dodání výztuže předepsaného profilu a předepsané délky  
provedení vrtu předepsaného profilu a předepsané délky  
vsunutí výztuže do vyvrtaného profilu a její zalepení předepsaným pojivem  
případně nutné lešení</t>
  </si>
  <si>
    <t>Svislé a kompletní konstrukce</t>
  </si>
  <si>
    <t>13</t>
  </si>
  <si>
    <t>317325</t>
  </si>
  <si>
    <t>ŘÍMSY ZE ŽELEZOBETONU DO C30/37</t>
  </si>
  <si>
    <t>beton C30/37 - XF4</t>
  </si>
  <si>
    <t>"nová železobetonová monolitická hlava křídla 1L" 
4,845*0,70*0,12=0,407 [A] 
"nová železobetonová monolitická hlava křídla 1P" 
4,785*0,70*0,12=0,402 [B] 
"nová římsa v místě odbourání stávající římsy" 
0,36*6,80=2,448 [C] 
"nová římsa nad železobetonovým prahem" 
0,263*3,90=1,026 [D] 
celkem: A+B+C+D=4,283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</si>
  <si>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</si>
  <si>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14</t>
  </si>
  <si>
    <t>317365</t>
  </si>
  <si>
    <t>VÝZTUŽ ŘÍMS Z OCELI 10505, B500B</t>
  </si>
  <si>
    <t>k pol. č. 317325, parametrická spotřeba 250 kg/m3</t>
  </si>
  <si>
    <t>4,283*0,25=1,071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</si>
  <si>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</si>
  <si>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15</t>
  </si>
  <si>
    <t>327325</t>
  </si>
  <si>
    <t>ZDI OPĚRNÉ, ZÁRUBNÍ, NÁBŘEŽNÍ ZE ŽELEZOVÉHO BETONU DO C30/37</t>
  </si>
  <si>
    <t>z betonu C30/37 - XF4  
včetně úpravy na prostup pro vyústění z uliční bet. vpusti</t>
  </si>
  <si>
    <t>"železobetonová zídka s vyústěním odvodnění do skluzu" 
1,40*0,65*(0,70+1,205)=1,734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</si>
  <si>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</si>
  <si>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16</t>
  </si>
  <si>
    <t>327365</t>
  </si>
  <si>
    <t>VÝZTUŽ ZDÍ OPĚRNÝCH, ZÁRUBNÍCH, NÁBŘEŽNÍCH Z OCELI 10505, B500B</t>
  </si>
  <si>
    <t>k pol. č. 327325, parametrická spotřeba 80 kg/m3</t>
  </si>
  <si>
    <t>1,734*0,08=0,139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</si>
  <si>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</si>
  <si>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17</t>
  </si>
  <si>
    <t>333324</t>
  </si>
  <si>
    <t>MOSTNÍ OPĚRY A KŘÍDLA ZE ŽELEZOVÉHO BETONU DO C25/30</t>
  </si>
  <si>
    <t>zesílení křídla železobetonovou stěnou z betonu C25/30-  XF3</t>
  </si>
  <si>
    <t>"křídlo 1L" 
4,845*0,38*(0,90+1,123)=3,725 [A] 
"křídlo 1P" 
4,785*0,285*(0,90+1,123)=2,759 [B] 
celkem: A+B=6,484 [C]</t>
  </si>
  <si>
    <t>18</t>
  </si>
  <si>
    <t>333365</t>
  </si>
  <si>
    <t>VÝZTUŽ MOSTNÍCH OPĚR A KŘÍDEL Z OCELI 10505, B500B</t>
  </si>
  <si>
    <t>"zesílení křídla železobetonovou stěnou C25/30-XF4 - 100kg/m3" 
6,484*0,10=0,648 [A]</t>
  </si>
  <si>
    <t>Vodorovné konstrukce</t>
  </si>
  <si>
    <t>19</t>
  </si>
  <si>
    <t>451312</t>
  </si>
  <si>
    <t>PODKLADNÍ A VÝPLŇOVÉ VRSTVY Z PROSTÉHO BETONU C12/15</t>
  </si>
  <si>
    <t>beton C 12/15 - XO</t>
  </si>
  <si>
    <t>podkladní beton pod nový betonový práh před křídlem a zesílení křídla betonovou stěnou na výtoku 
"křídlo 1L" 
4,845*(0,38+0,40+0,10)*0,10=0,426 [A] 
"křídlo 1P" 
4,785*(0,285+0,40+0,10)*0,10=0,376 [B] 
"podkladní beton pod železobetoný práh pod římsou" 
3,90*0,80*0,10=0,312 [C] 
"podkladní beton pod železobetonovu zídku s vyústěním odvodnění vozovky do skluzu" 
1,40*0,75*0,10=0,105 [D] 
celkem: A+B+C+D=1,219 [E]</t>
  </si>
  <si>
    <t>20</t>
  </si>
  <si>
    <t>451314</t>
  </si>
  <si>
    <t>PODKLADNÍ A VÝPLŇOVÉ VRSTVY Z PROSTÉHO BETONU C25/30</t>
  </si>
  <si>
    <t>beton C25/30 XF3n tl. 100mm - lože odláždění</t>
  </si>
  <si>
    <t>dno přepadu 
1,60*3,90*0,10=0,624 [A] 
dlažba z lomového kamene pod mostem 
((5,35+5,12)/2)*3,02*0,10=1,581 [B] 
na výtoku 
((1,965+1,28)/2)*3,02*0,10=0,490 [C] 
((4,295+4,425)/2)*((3,30+4,40)/2)*0,10=1,679 [D] 
před skluzem 
2,20*1,80*0,10=0,396 [E] 
pod skluzem 
2,60*3,40*0,10=0,884 [F] 
pod skluzem a vedle skluzu 
4,50*2,00*0,10=0,900 [G] 
celkem: A+B+C+D+E+F+G=6,554 [H]</t>
  </si>
  <si>
    <t>21</t>
  </si>
  <si>
    <t>465512</t>
  </si>
  <si>
    <t>DLAŽBY Z LOMOVÉHO KAMENE NA MC</t>
  </si>
  <si>
    <t>dno přepadu 
1,60*3,90*0,20=1,248 [A] 
dlažba z lomového kamene pod mostem 
((5,35+5,12)/2)*3,02*0,20=3,162 [B] 
na výtoku 
((1,965+1,28)/2)*3,02*0,20=0,980 [C] 
((4,295+4,425)/2)*((3,30+4,40)/2)*0,20=3,357 [D] 
před skluzem 
2,20*1,80*0,20=0,792 [E] 
pod skluzem 
2,60*3,40*0,20=1,768 [F] 
pod skluzem a vedle skluzu 
4,50*2,00*0,20=1,800 [G] 
celkem: A+B+C+D+E+F+G=13,107 [H]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</si>
  <si>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</si>
  <si>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22</t>
  </si>
  <si>
    <t>467314</t>
  </si>
  <si>
    <t>STUPNĚ A PRAHY VODNÍCH KORYT Z PROSTÉHO BETONU C25/30</t>
  </si>
  <si>
    <t>beton C25/30 XF3</t>
  </si>
  <si>
    <t>"příčný betonový práh na výtoku" 
4,619*0,40*1,00=1,848 [A] 
"příčný betonový práh pod mostem" 
(3,00*0,40*0,55)+(3,00*0,40*0,75)=1,560 [B] 
celkem: A+B=3,408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</si>
  <si>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</si>
  <si>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23</t>
  </si>
  <si>
    <t>467384</t>
  </si>
  <si>
    <t>STUPNĚ A PRAHY VOD KORYT ZE ŽELBET DO C25/30 VČET VÝZT</t>
  </si>
  <si>
    <t>beton C25/30-XF3  
včetně výztuže...práh před křídly a před opěrou (parametrická spotřeba 100 kg/m3)  
včetně výztuže...práh pod římsou (parametrická spotřeba 80 kg/m3)</t>
  </si>
  <si>
    <t>nový železobetonový práh před křídlem 
"křídlo 1L" 
4,845*0,40*1,00=1,938 [A] 
"křídlo 1P" 
4,785*0,40*1,00=1,914 [B] 
nový železobetonový práh před opěrou 
"opěra L" 
7,862*0,40*1,00=3,145 [C] 
"opěra P" 
7,862*0,40*1,00=3,145 [D] 
"železobetonový práh pod římsou" 
3,90*0,70*0,95=2,594 [E] 
celkem: A+B+C+D+E=12,736 [F]</t>
  </si>
  <si>
    <t>položka zahrnuje:  
- nutné zemní práce (hloubení rýh apod.)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</si>
  <si>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Komunikace pozemní</t>
  </si>
  <si>
    <t>24</t>
  </si>
  <si>
    <t>56130</t>
  </si>
  <si>
    <t>VOZOVKOVÉ VRSTVY Z MEZEROVITÉHO BETONU</t>
  </si>
  <si>
    <t>výplň mezerovitým beton podél římsy</t>
  </si>
  <si>
    <t>6,80*0,345=2,346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</si>
  <si>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</si>
  <si>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25</t>
  </si>
  <si>
    <t>572213</t>
  </si>
  <si>
    <t>SPOJOVACÍ POSTŘIK Z EMULZE DO 0,5KG/M2</t>
  </si>
  <si>
    <t>M2</t>
  </si>
  <si>
    <t>"pro ložní vrstvu" 
9,25=9,250 [A] 
"pro obrusnou vrstvu" 
9,25+12,025=21,275 [B] 
celkem: A+B=30,525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</si>
  <si>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</si>
  <si>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26</t>
  </si>
  <si>
    <t>574A44</t>
  </si>
  <si>
    <t>ASFALTOVÝ BETON PRO OBRUSNÉ VRSTVY ACO 11+, 11S TL. 50MM</t>
  </si>
  <si>
    <t>ACO 11+ tl. 50 mm  
doplnění vozovky podél římsy a obruby</t>
  </si>
  <si>
    <t>18,50*0,50=9,250 [A] 
18,50*0,65=12,025 [B] 
celkem: A+B=21,275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</si>
  <si>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</si>
  <si>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</si>
  <si>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574C46</t>
  </si>
  <si>
    <t>ASFALTOVÝ BETON PRO LOŽNÍ VRSTVY ACL 16+, 16S TL. 50MM</t>
  </si>
  <si>
    <t>ACL 16+ tl. 50 mm  
doplnění vozovky podél římsy a obruby</t>
  </si>
  <si>
    <t>18,50*0,50=9,250 [A]</t>
  </si>
  <si>
    <t>28</t>
  </si>
  <si>
    <t>57791A</t>
  </si>
  <si>
    <t>VÝSPRAVA VÝTLUKŮ SMĚSÍ ACO (HMOTNOST)</t>
  </si>
  <si>
    <t>přesná místa budou určena po domluvě, "čerpáno se souhlasem investora"  
vyspravení výtluků vozovky asfaltovým betonem ACO 11 tl. vrstvy do 50 mm, spojovací nátěr z asf. emulze v množství 0,50 kg/m2, včetně odvozu a likvidace vybouraného materiálu v režii zhotovitele</t>
  </si>
  <si>
    <t>33=33,000 [A]</t>
  </si>
  <si>
    <t>- odfrézování nebo jiné odstranění poškozených vozovkových vrstev  
- zaříznutí hran  
- vyčištění  
- nátěr  
- dodání a výplň předepsanou zhutněnou balenou asfaltovou směsí  
- řezání vozovky v tl. 50 mm  
- asfaltová zálivka</t>
  </si>
  <si>
    <t>29</t>
  </si>
  <si>
    <t>58920</t>
  </si>
  <si>
    <t>VÝPLŇ SPAR MODIFIKOVANÝM ASFALTEM</t>
  </si>
  <si>
    <t>k pol. č. 919112</t>
  </si>
  <si>
    <t>38,30=38,300 [A]</t>
  </si>
  <si>
    <t>položka zahrnuje:  
- dodávku předepsaného materiálu  
- vyčištění a výplň spar tímto materiálem</t>
  </si>
  <si>
    <t>Úpravy povrchů, podlahy a osazování výplní</t>
  </si>
  <si>
    <t>30</t>
  </si>
  <si>
    <t>626112</t>
  </si>
  <si>
    <t>REPROFILACE PODHLEDŮ, SVISLÝCH PLOCH SANAČNÍ MALTOU JEDNOVRST TL 20MM</t>
  </si>
  <si>
    <t>stávající betonová opěra 
"opěra 1L" 
1,90*((3,20+3,40)/2)=6,270 [A] 
"opěra 1P" 
1,90*((3,20+3,40)/2)=6,270 [B] 
stávající nosná konstrukce - spodní a boční líc 
7,90*3,00*0,30=7,110 [C] 
stávající část římsy 
0,50*5,64+0,50*0,30*2=3,120 [D] 
celkem: A+B+C+D=22,770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</si>
  <si>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</si>
  <si>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31</t>
  </si>
  <si>
    <t>62631</t>
  </si>
  <si>
    <t>SPOJOVACÍ MŮSTEK MEZI STARÝM A NOVÝM BETONEM</t>
  </si>
  <si>
    <t>k pol. č. 626112</t>
  </si>
  <si>
    <t>22,77=22,770 [A]</t>
  </si>
  <si>
    <t>32</t>
  </si>
  <si>
    <t>62652</t>
  </si>
  <si>
    <t>OCHRANA VÝZTUŽE PŘI NEDOSTATEČNÉM KRYTÍ</t>
  </si>
  <si>
    <t>pasivační a antikorozní nátěry</t>
  </si>
  <si>
    <t>2,00=2,000 [A]</t>
  </si>
  <si>
    <t>položka zahrnuje:  
dodávku veškerého materiálu potřebného pro předepsanou úpravu v předepsané kvalitě  
položení vrstvy v předepsané tloušťce  
potřebná lešení a podpěrné konstrukce</t>
  </si>
  <si>
    <t>33</t>
  </si>
  <si>
    <t>62745</t>
  </si>
  <si>
    <t>SPÁROVÁNÍ STARÉHO ZDIVA CEMENTOVOU MALTOU</t>
  </si>
  <si>
    <t>stávající cihelná křídla nad novými zesilujícími stěnami  a stávající cihelné opěry  
včetně proškrábání spár zdiva, odklizení a likvidaci vzniklého odpadu v režii zhotovitele</t>
  </si>
  <si>
    <t>"křídlo 1L" 
2,476*3,127/2=3,871 [A] 
"křídlo 1P" 
2,476*3,127/2=3,871 [B] 
"opěra 1L" 
5,715*((1,60+3,20)/2)=13,716 [C] 
"opěra 1P" 
5,715*((1,60+3,20)/2)=13,716 [D] 
celkem: A+B+C+D=35,174 [E]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</si>
  <si>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</si>
  <si>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</si>
  <si>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34</t>
  </si>
  <si>
    <t>711432</t>
  </si>
  <si>
    <t>IZOLACE MOSTOVEK POD ŘÍMSOU ASFALTOVÝMI PÁSY</t>
  </si>
  <si>
    <t>izolace v místě odbourání stávající římsy (izolace mostovky NAIP s hliníkovou vložkou)</t>
  </si>
  <si>
    <t>6,80*0,50=3,400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</si>
  <si>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</si>
  <si>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Trubní vedení</t>
  </si>
  <si>
    <t>35</t>
  </si>
  <si>
    <t>87433</t>
  </si>
  <si>
    <t>POTRUBÍ Z TRUB PLASTOVÝCH ODPADNÍCH DN DO 150MM</t>
  </si>
  <si>
    <t>kanalizační přípojka k uliční vpusti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</si>
  <si>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</si>
  <si>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36</t>
  </si>
  <si>
    <t>89712</t>
  </si>
  <si>
    <t>VPUSŤ KANALIZAČNÍ ULIČNÍ KOMPLETNÍ Z BETONOVÝCH DÍLCŮ</t>
  </si>
  <si>
    <t>včetně litinové mříže a podkladního betonu C 12/15 - XO v tl. 100 mm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</si>
  <si>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</si>
  <si>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konstrukce a práce, bourání</t>
  </si>
  <si>
    <t>37</t>
  </si>
  <si>
    <t>9112A3</t>
  </si>
  <si>
    <t>ZÁBRADLÍ MOSTNÍ S VODOR MADLY - DEMONTÁŽ S PŘESUNEM</t>
  </si>
  <si>
    <t>6,80=6,800 [A]</t>
  </si>
  <si>
    <t>položka zahrnuje:  
- demontáž a odstranění zařízení  
- jeho odvoz na předepsané místo</t>
  </si>
  <si>
    <t>38</t>
  </si>
  <si>
    <t>9113B1</t>
  </si>
  <si>
    <t>SVODIDLO OCEL SILNIČ JEDNOSTR, ÚROVEŇ ZADRŽ H1 - DODÁVKA A MONTÁŽ</t>
  </si>
  <si>
    <t>včetně náběhů</t>
  </si>
  <si>
    <t>levá strana: 
8,00+4,00+9,10=21,100 [A] 
pravá strana:  
16,00+15,00=31,000 [B] 
celkem: A+B=52,100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</si>
  <si>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prací)  
- ukončení zapuštěním do betonových bloků (včetně betonového bloku a nutných zemních prací) nebo koncovkou  
- přechod na jiný typ svodidla nebo přes mostní závěr  
nezahrnuje odrazky nebo retroreflexní fólie</t>
  </si>
  <si>
    <t>39</t>
  </si>
  <si>
    <t>9113B3</t>
  </si>
  <si>
    <t>SVODIDLO OCEL SILNIČ JEDNOSTR, ÚROVEŇ ZADRŽ H1 - DEMONTÁŽ S PŘESUNEM</t>
  </si>
  <si>
    <t>levá strana: 
8,00+4,00+14,00+9,10=35,100 [A] 
pravá strana: 
16,00+5,00=21,000 [B] 
celkem: A+B=56,100 [C]</t>
  </si>
  <si>
    <t>40</t>
  </si>
  <si>
    <t>9117C1</t>
  </si>
  <si>
    <t>SVOD OCEL ZÁBRADEL ÚROVEŇ ZADRŽ H2 - DODÁVKA A MONTÁŽ</t>
  </si>
  <si>
    <t>levá strana: 
14,00=14,000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</si>
  <si>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</si>
  <si>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41</t>
  </si>
  <si>
    <t>91267</t>
  </si>
  <si>
    <t>ODRAZKY NA SVODIDLA</t>
  </si>
  <si>
    <t>30=30,000 [A]</t>
  </si>
  <si>
    <t>- kompletní dodávka se všemi pomocnými a doplňujícími pracemi a součástmi</t>
  </si>
  <si>
    <t>42</t>
  </si>
  <si>
    <t>917224</t>
  </si>
  <si>
    <t>SILNIČNÍ A CHODNÍKOVÉ OBRUBY Z BETONOVÝCH OBRUBNÍKŮ ŠÍŘ 150MM</t>
  </si>
  <si>
    <t>včetně betonové lože a betonové boční opěrky z C25/30n XF3</t>
  </si>
  <si>
    <t>"150x250x1000 - obruba u uliční vpusti" 
4,80+1,20=6,000 [A]</t>
  </si>
  <si>
    <t>Položka zahrnuje:  
dodání a pokládku betonových obrubníků o rozměrech předepsaných zadávací dokumentací  
betonové lože i boční betonovou opěrku.</t>
  </si>
  <si>
    <t>43</t>
  </si>
  <si>
    <t>91726</t>
  </si>
  <si>
    <t>KO OBRUBNÍKY BETONOVÉ</t>
  </si>
  <si>
    <t>"obruba u uliční vpusti" 
4,50=4,500 [A]</t>
  </si>
  <si>
    <t>44</t>
  </si>
  <si>
    <t>919112</t>
  </si>
  <si>
    <t>ŘEZÁNÍ ASFALTOVÉHO KRYTU VOZOVEK TL DO 100MM</t>
  </si>
  <si>
    <t>(18,50+0,65+0,65)+18,50=38,300 [A]</t>
  </si>
  <si>
    <t>položka zahrnuje řezání vozovkové vrstvy v předepsané tloušťce, včetně spotřeby vody</t>
  </si>
  <si>
    <t>45</t>
  </si>
  <si>
    <t>935222</t>
  </si>
  <si>
    <t>PŘÍKOPOVÉ ŽLABY Z BETON TVÁRNIC ŠÍŘ DO 900MM DO BETONU TL 100MM</t>
  </si>
  <si>
    <t>do betonu C25/30n XF3</t>
  </si>
  <si>
    <t>6,90+6,00=12,900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</si>
  <si>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</si>
  <si>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46</t>
  </si>
  <si>
    <t>93639</t>
  </si>
  <si>
    <t>ZAÚSTĚNÍ SKLUZŮ (VČET DLAŽBY Z LOM KAMENE)</t>
  </si>
  <si>
    <t>2=2,000 [A]</t>
  </si>
  <si>
    <t>Položka zahrnuje veškerý materiál, výrobky a polotovary, včetně mimostaveništní a vnitrostaveništní dopravy (rovněž přesuny), včetně naložení a složení,případně s uložením.</t>
  </si>
  <si>
    <t>47</t>
  </si>
  <si>
    <t>938443</t>
  </si>
  <si>
    <t>OČIŠTĚNÍ ZDIVA OTRYSKÁNÍM TLAKOVOU VODOU DO 1000 BARŮ</t>
  </si>
  <si>
    <t>včetně odstranění a likvidace vzniklého odpadu v režii zhotovitele</t>
  </si>
  <si>
    <t>stávající cihelná křídla nad novými zesilujícími stěnami  
"křídlo 1L" 
2,476*3,127/2=3,871 [A] 
"křídlo 1P" 
2,476*3,127/2=3,871 [B] 
stávající cihelná opěra 
"opěra 1L" 
5,715*((1,60+3,20)/2)=13,716 [C] 
"opěra 1P" 
5,715*((1,60+3,20)/2)=13,716 [D] 
stávající betonová opěra 
"opěra 1L" 
1,90*((3,20+3,40)/2)=6,270 [E] 
"opěra 1P" 
1,90*((3,20+3,40)/2)=6,270 [F] 
stávající nosná konstrukce - spodní a boční líc 
7,90*3,00=23,700 [G] 
stávající část římsy 
0,50*5,64+0,50*0,30*2=3,120 [H] 
celkem: A+B+C+D+E+F+G+H=74,534 [I]</t>
  </si>
  <si>
    <t>položka zahrnuje očištění předepsaným způsobem včetně odklizení vzniklého odpadu</t>
  </si>
  <si>
    <t>48</t>
  </si>
  <si>
    <t>966153</t>
  </si>
  <si>
    <t>BOURÁNÍ KONSTRUKCÍ Z PROST BETONU S ODVOZEM DO 3KM</t>
  </si>
  <si>
    <t>rozpadlých betonových říms křídel</t>
  </si>
  <si>
    <t>křídlo 1L 
4,845*0,70*0,12=0,407 [A] 
křídlo 1P 
4,785*0,70*0,12=0,402 [B] 
stávající žlaby a silniční obrubníky 
5,70*0,60*0,25=0,855 [C] 
celkem: A+B+C=1,664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</si>
  <si>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</si>
  <si>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49</t>
  </si>
  <si>
    <t>966163</t>
  </si>
  <si>
    <t>BOURÁNÍ KONSTRUKCÍ ZE ŽELEZOBETONU S ODVOZEM DO 3KM</t>
  </si>
  <si>
    <t>bourání části římsy</t>
  </si>
  <si>
    <t>0,22*5,64=1,241 [A]</t>
  </si>
  <si>
    <t>50</t>
  </si>
  <si>
    <t>97811</t>
  </si>
  <si>
    <t>OTLUČENÍ OMÍTKY</t>
  </si>
  <si>
    <t>stávající cihelná křídla nad novými zesilujícími stěnami a stávající cihelné opěry  
včetně odvozu a likvidace vzniklého odpadu v režii zhotovitele</t>
  </si>
  <si>
    <t>"křídlo 1L" 
2,476*3,127/2*0,70=2,710 [A] 
"křídlo 1P" 
2,476*3,127/2*0,70=2,710 [B] 
"opěra 1L" 
5,715*((1,60+3,20)/2)*0,70=9,601 [C] 
"opěra 1P" 
5,715*((1,60+3,20)/2)*0,70=9,601 [D] 
celkem: A+B+C+D=24,622 [E]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</si>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</sst>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53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16</v>
      </c>
      <c s="23" t="s">
        <v>49</v>
      </c>
      <c s="18" t="s">
        <v>50</v>
      </c>
      <c s="24" t="s">
        <v>51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52</v>
      </c>
    </row>
    <row r="16" spans="1:5" ht="12.75">
      <c r="A16" s="30" t="s">
        <v>45</v>
      </c>
      <c r="E16" s="31" t="s">
        <v>50</v>
      </c>
    </row>
    <row r="17" spans="1:5" ht="12.75">
      <c r="A17" t="s">
        <v>47</v>
      </c>
      <c r="E17" s="29" t="s">
        <v>53</v>
      </c>
    </row>
    <row r="18" spans="1:16" ht="12.75">
      <c r="A18" s="18" t="s">
        <v>38</v>
      </c>
      <c s="23" t="s">
        <v>15</v>
      </c>
      <c s="23" t="s">
        <v>54</v>
      </c>
      <c s="18" t="s">
        <v>50</v>
      </c>
      <c s="24" t="s">
        <v>55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56</v>
      </c>
    </row>
    <row r="20" spans="1:5" ht="12.75">
      <c r="A20" s="30" t="s">
        <v>45</v>
      </c>
      <c r="E20" s="31" t="s">
        <v>50</v>
      </c>
    </row>
    <row r="21" spans="1:5" ht="12.75">
      <c r="A21" t="s">
        <v>47</v>
      </c>
      <c r="E21" s="29" t="s">
        <v>53</v>
      </c>
    </row>
    <row r="22" spans="1:16" ht="12.75">
      <c r="A22" s="18" t="s">
        <v>38</v>
      </c>
      <c s="23" t="s">
        <v>26</v>
      </c>
      <c s="23" t="s">
        <v>57</v>
      </c>
      <c s="18" t="s">
        <v>50</v>
      </c>
      <c s="24" t="s">
        <v>58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59</v>
      </c>
    </row>
    <row r="24" spans="1:5" ht="12.75">
      <c r="A24" s="30" t="s">
        <v>45</v>
      </c>
      <c r="E24" s="31" t="s">
        <v>50</v>
      </c>
    </row>
    <row r="25" spans="1:5" ht="12.75">
      <c r="A25" t="s">
        <v>47</v>
      </c>
      <c r="E25" s="29" t="s">
        <v>53</v>
      </c>
    </row>
    <row r="26" spans="1:16" ht="12.75">
      <c r="A26" s="18" t="s">
        <v>38</v>
      </c>
      <c s="23" t="s">
        <v>28</v>
      </c>
      <c s="23" t="s">
        <v>60</v>
      </c>
      <c s="18" t="s">
        <v>50</v>
      </c>
      <c s="24" t="s">
        <v>61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62</v>
      </c>
    </row>
    <row r="28" spans="1:5" ht="12.75">
      <c r="A28" s="30" t="s">
        <v>45</v>
      </c>
      <c r="E28" s="31" t="s">
        <v>50</v>
      </c>
    </row>
    <row r="29" spans="1:5" ht="63.75">
      <c r="A29" t="s">
        <v>47</v>
      </c>
      <c r="E29" s="29" t="s">
        <v>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64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65</v>
      </c>
      <c s="18" t="s">
        <v>40</v>
      </c>
      <c s="24" t="s">
        <v>66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50</v>
      </c>
    </row>
    <row r="12" spans="1:5" ht="12.75">
      <c r="A12" s="30" t="s">
        <v>45</v>
      </c>
      <c r="E12" s="31" t="s">
        <v>50</v>
      </c>
    </row>
    <row r="13" spans="1:5" ht="12.75">
      <c r="A13" t="s">
        <v>47</v>
      </c>
      <c r="E13" s="29" t="s">
        <v>50</v>
      </c>
    </row>
    <row r="14" spans="1:16" ht="12.75">
      <c r="A14" s="18" t="s">
        <v>38</v>
      </c>
      <c s="23" t="s">
        <v>16</v>
      </c>
      <c s="23" t="s">
        <v>67</v>
      </c>
      <c s="18" t="s">
        <v>40</v>
      </c>
      <c s="24" t="s">
        <v>68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50</v>
      </c>
    </row>
    <row r="17" spans="1:5" ht="12.75">
      <c r="A17" t="s">
        <v>47</v>
      </c>
      <c r="E17" s="29" t="s">
        <v>50</v>
      </c>
    </row>
    <row r="18" spans="1:16" ht="25.5">
      <c r="A18" s="18" t="s">
        <v>38</v>
      </c>
      <c s="23" t="s">
        <v>15</v>
      </c>
      <c s="23" t="s">
        <v>69</v>
      </c>
      <c s="18" t="s">
        <v>40</v>
      </c>
      <c s="24" t="s">
        <v>70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50</v>
      </c>
    </row>
    <row r="20" spans="1:5" ht="12.75">
      <c r="A20" s="30" t="s">
        <v>45</v>
      </c>
      <c r="E20" s="31" t="s">
        <v>50</v>
      </c>
    </row>
    <row r="21" spans="1:5" ht="12.75">
      <c r="A21" t="s">
        <v>47</v>
      </c>
      <c r="E21" s="29" t="s">
        <v>50</v>
      </c>
    </row>
    <row r="22" spans="1:16" ht="25.5">
      <c r="A22" s="18" t="s">
        <v>38</v>
      </c>
      <c s="23" t="s">
        <v>26</v>
      </c>
      <c s="23" t="s">
        <v>71</v>
      </c>
      <c s="18" t="s">
        <v>40</v>
      </c>
      <c s="24" t="s">
        <v>72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50</v>
      </c>
    </row>
    <row r="24" spans="1:5" ht="12.75">
      <c r="A24" s="30" t="s">
        <v>45</v>
      </c>
      <c r="E24" s="31" t="s">
        <v>50</v>
      </c>
    </row>
    <row r="25" spans="1:5" ht="12.75">
      <c r="A25" t="s">
        <v>47</v>
      </c>
      <c r="E25" s="29" t="s">
        <v>50</v>
      </c>
    </row>
    <row r="26" spans="1:16" ht="25.5">
      <c r="A26" s="18" t="s">
        <v>38</v>
      </c>
      <c s="23" t="s">
        <v>28</v>
      </c>
      <c s="23" t="s">
        <v>73</v>
      </c>
      <c s="18" t="s">
        <v>40</v>
      </c>
      <c s="24" t="s">
        <v>74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75</v>
      </c>
    </row>
    <row r="28" spans="1:5" ht="12.75">
      <c r="A28" s="30" t="s">
        <v>45</v>
      </c>
      <c r="E28" s="31" t="s">
        <v>50</v>
      </c>
    </row>
    <row r="29" spans="1:5" ht="12.75">
      <c r="A29" t="s">
        <v>47</v>
      </c>
      <c r="E29" s="29" t="s">
        <v>50</v>
      </c>
    </row>
    <row r="30" spans="1:16" ht="12.75">
      <c r="A30" s="18" t="s">
        <v>38</v>
      </c>
      <c s="23" t="s">
        <v>30</v>
      </c>
      <c s="23" t="s">
        <v>76</v>
      </c>
      <c s="18" t="s">
        <v>40</v>
      </c>
      <c s="24" t="s">
        <v>77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78</v>
      </c>
    </row>
    <row r="32" spans="1:5" ht="12.75">
      <c r="A32" s="30" t="s">
        <v>45</v>
      </c>
      <c r="E32" s="31" t="s">
        <v>50</v>
      </c>
    </row>
    <row r="33" spans="1:5" ht="12.75">
      <c r="A33" t="s">
        <v>47</v>
      </c>
      <c r="E33" s="29" t="s">
        <v>50</v>
      </c>
    </row>
    <row r="34" spans="1:16" ht="25.5">
      <c r="A34" s="18" t="s">
        <v>38</v>
      </c>
      <c s="23" t="s">
        <v>79</v>
      </c>
      <c s="23" t="s">
        <v>80</v>
      </c>
      <c s="18" t="s">
        <v>40</v>
      </c>
      <c s="24" t="s">
        <v>81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50</v>
      </c>
    </row>
    <row r="36" spans="1:5" ht="12.75">
      <c r="A36" s="30" t="s">
        <v>45</v>
      </c>
      <c r="E36" s="31" t="s">
        <v>50</v>
      </c>
    </row>
    <row r="37" spans="1:5" ht="12.75">
      <c r="A37" t="s">
        <v>47</v>
      </c>
      <c r="E37" s="29" t="s">
        <v>50</v>
      </c>
    </row>
    <row r="38" spans="1:16" ht="12.75">
      <c r="A38" s="18" t="s">
        <v>38</v>
      </c>
      <c s="23" t="s">
        <v>82</v>
      </c>
      <c s="23" t="s">
        <v>83</v>
      </c>
      <c s="18" t="s">
        <v>40</v>
      </c>
      <c s="24" t="s">
        <v>84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50</v>
      </c>
    </row>
    <row r="40" spans="1:5" ht="12.75">
      <c r="A40" s="30" t="s">
        <v>45</v>
      </c>
      <c r="E40" s="31" t="s">
        <v>50</v>
      </c>
    </row>
    <row r="41" spans="1:5" ht="12.75">
      <c r="A41" t="s">
        <v>47</v>
      </c>
      <c r="E41" s="29" t="s">
        <v>50</v>
      </c>
    </row>
    <row r="42" spans="1:16" ht="12.75">
      <c r="A42" s="18" t="s">
        <v>38</v>
      </c>
      <c s="23" t="s">
        <v>33</v>
      </c>
      <c s="23" t="s">
        <v>85</v>
      </c>
      <c s="18" t="s">
        <v>40</v>
      </c>
      <c s="24" t="s">
        <v>86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50</v>
      </c>
    </row>
    <row r="44" spans="1:5" ht="12.75">
      <c r="A44" s="30" t="s">
        <v>45</v>
      </c>
      <c r="E44" s="31" t="s">
        <v>50</v>
      </c>
    </row>
    <row r="45" spans="1:5" ht="12.75">
      <c r="A45" t="s">
        <v>47</v>
      </c>
      <c r="E45" s="29" t="s">
        <v>50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0+O8+O17+O42+O59+O84+O105+O130+O147+O152+O161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87</v>
      </c>
      <c s="32">
        <f>0+I8+I17+I42+I59+I84+I105+I130+I147+I152+I161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87</v>
      </c>
      <c s="5"/>
      <c s="14" t="s">
        <v>88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89</v>
      </c>
      <c s="18" t="s">
        <v>90</v>
      </c>
      <c s="24" t="s">
        <v>91</v>
      </c>
      <c s="25" t="s">
        <v>92</v>
      </c>
      <c s="26">
        <v>91.066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93</v>
      </c>
    </row>
    <row r="11" spans="1:5" ht="89.25">
      <c r="A11" s="30" t="s">
        <v>45</v>
      </c>
      <c r="E11" s="31" t="s">
        <v>94</v>
      </c>
    </row>
    <row r="12" spans="1:5" ht="25.5">
      <c r="A12" t="s">
        <v>47</v>
      </c>
      <c r="E12" s="29" t="s">
        <v>95</v>
      </c>
    </row>
    <row r="13" spans="1:16" ht="12.75">
      <c r="A13" s="18" t="s">
        <v>38</v>
      </c>
      <c s="23" t="s">
        <v>16</v>
      </c>
      <c s="23" t="s">
        <v>89</v>
      </c>
      <c s="18" t="s">
        <v>96</v>
      </c>
      <c s="24" t="s">
        <v>91</v>
      </c>
      <c s="25" t="s">
        <v>92</v>
      </c>
      <c s="26">
        <v>6.93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97</v>
      </c>
    </row>
    <row r="15" spans="1:5" ht="89.25">
      <c r="A15" s="30" t="s">
        <v>45</v>
      </c>
      <c r="E15" s="31" t="s">
        <v>98</v>
      </c>
    </row>
    <row r="16" spans="1:5" ht="25.5">
      <c r="A16" t="s">
        <v>47</v>
      </c>
      <c r="E16" s="29" t="s">
        <v>95</v>
      </c>
    </row>
    <row r="17" spans="1:18" ht="12.75" customHeight="1">
      <c r="A17" s="5" t="s">
        <v>36</v>
      </c>
      <c s="5"/>
      <c s="35" t="s">
        <v>22</v>
      </c>
      <c s="5"/>
      <c s="21" t="s">
        <v>99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38</v>
      </c>
      <c s="23" t="s">
        <v>15</v>
      </c>
      <c s="23" t="s">
        <v>100</v>
      </c>
      <c s="18" t="s">
        <v>50</v>
      </c>
      <c s="24" t="s">
        <v>101</v>
      </c>
      <c s="25" t="s">
        <v>102</v>
      </c>
      <c s="26">
        <v>0.916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103</v>
      </c>
    </row>
    <row r="20" spans="1:5" ht="89.25">
      <c r="A20" s="30" t="s">
        <v>45</v>
      </c>
      <c r="E20" s="31" t="s">
        <v>104</v>
      </c>
    </row>
    <row r="21" spans="1:5" ht="12.75">
      <c r="A21" t="s">
        <v>47</v>
      </c>
      <c r="E21" s="29" t="s">
        <v>105</v>
      </c>
    </row>
    <row r="22" spans="1:16" ht="25.5">
      <c r="A22" s="18" t="s">
        <v>38</v>
      </c>
      <c s="23" t="s">
        <v>26</v>
      </c>
      <c s="23" t="s">
        <v>106</v>
      </c>
      <c s="18" t="s">
        <v>50</v>
      </c>
      <c s="24" t="s">
        <v>107</v>
      </c>
      <c s="25" t="s">
        <v>102</v>
      </c>
      <c s="26">
        <v>3.157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50</v>
      </c>
    </row>
    <row r="24" spans="1:5" ht="25.5">
      <c r="A24" s="30" t="s">
        <v>45</v>
      </c>
      <c r="E24" s="31" t="s">
        <v>108</v>
      </c>
    </row>
    <row r="25" spans="1:5" ht="63.75">
      <c r="A25" t="s">
        <v>47</v>
      </c>
      <c r="E25" s="29" t="s">
        <v>109</v>
      </c>
    </row>
    <row r="26" spans="1:16" ht="12.75">
      <c r="A26" s="18" t="s">
        <v>38</v>
      </c>
      <c s="23" t="s">
        <v>28</v>
      </c>
      <c s="23" t="s">
        <v>110</v>
      </c>
      <c s="18" t="s">
        <v>50</v>
      </c>
      <c s="24" t="s">
        <v>111</v>
      </c>
      <c s="25" t="s">
        <v>102</v>
      </c>
      <c s="26">
        <v>0.595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103</v>
      </c>
    </row>
    <row r="28" spans="1:5" ht="25.5">
      <c r="A28" s="30" t="s">
        <v>45</v>
      </c>
      <c r="E28" s="31" t="s">
        <v>112</v>
      </c>
    </row>
    <row r="29" spans="1:5" ht="12.75">
      <c r="A29" t="s">
        <v>47</v>
      </c>
      <c r="E29" s="29" t="s">
        <v>105</v>
      </c>
    </row>
    <row r="30" spans="1:16" ht="12.75">
      <c r="A30" s="18" t="s">
        <v>38</v>
      </c>
      <c s="23" t="s">
        <v>30</v>
      </c>
      <c s="23" t="s">
        <v>113</v>
      </c>
      <c s="18" t="s">
        <v>50</v>
      </c>
      <c s="24" t="s">
        <v>114</v>
      </c>
      <c s="25" t="s">
        <v>102</v>
      </c>
      <c s="26">
        <v>42.376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50</v>
      </c>
    </row>
    <row r="32" spans="1:5" ht="204">
      <c r="A32" s="30" t="s">
        <v>45</v>
      </c>
      <c r="E32" s="31" t="s">
        <v>115</v>
      </c>
    </row>
    <row r="33" spans="1:5" ht="318.75">
      <c r="A33" t="s">
        <v>47</v>
      </c>
      <c r="E33" s="29" t="s">
        <v>116</v>
      </c>
    </row>
    <row r="34" spans="1:16" ht="12.75">
      <c r="A34" s="18" t="s">
        <v>38</v>
      </c>
      <c s="23" t="s">
        <v>79</v>
      </c>
      <c s="23" t="s">
        <v>117</v>
      </c>
      <c s="18" t="s">
        <v>50</v>
      </c>
      <c s="24" t="s">
        <v>118</v>
      </c>
      <c s="25" t="s">
        <v>102</v>
      </c>
      <c s="26">
        <v>42.376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50</v>
      </c>
    </row>
    <row r="36" spans="1:5" ht="25.5">
      <c r="A36" s="30" t="s">
        <v>45</v>
      </c>
      <c r="E36" s="31" t="s">
        <v>119</v>
      </c>
    </row>
    <row r="37" spans="1:5" ht="191.25">
      <c r="A37" t="s">
        <v>47</v>
      </c>
      <c r="E37" s="29" t="s">
        <v>120</v>
      </c>
    </row>
    <row r="38" spans="1:16" ht="12.75">
      <c r="A38" s="18" t="s">
        <v>38</v>
      </c>
      <c s="23" t="s">
        <v>82</v>
      </c>
      <c s="23" t="s">
        <v>121</v>
      </c>
      <c s="18" t="s">
        <v>50</v>
      </c>
      <c s="24" t="s">
        <v>122</v>
      </c>
      <c s="25" t="s">
        <v>102</v>
      </c>
      <c s="26">
        <v>2.978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123</v>
      </c>
    </row>
    <row r="40" spans="1:5" ht="89.25">
      <c r="A40" s="30" t="s">
        <v>45</v>
      </c>
      <c r="E40" s="31" t="s">
        <v>124</v>
      </c>
    </row>
    <row r="41" spans="1:5" ht="293.25">
      <c r="A41" t="s">
        <v>47</v>
      </c>
      <c r="E41" s="29" t="s">
        <v>125</v>
      </c>
    </row>
    <row r="42" spans="1:18" ht="12.75" customHeight="1">
      <c r="A42" s="5" t="s">
        <v>36</v>
      </c>
      <c s="5"/>
      <c s="35" t="s">
        <v>16</v>
      </c>
      <c s="5"/>
      <c s="21" t="s">
        <v>126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38</v>
      </c>
      <c s="23" t="s">
        <v>33</v>
      </c>
      <c s="23" t="s">
        <v>127</v>
      </c>
      <c s="18" t="s">
        <v>50</v>
      </c>
      <c s="24" t="s">
        <v>128</v>
      </c>
      <c s="25" t="s">
        <v>129</v>
      </c>
      <c s="26">
        <v>22.5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130</v>
      </c>
    </row>
    <row r="45" spans="1:5" ht="89.25">
      <c r="A45" s="30" t="s">
        <v>45</v>
      </c>
      <c r="E45" s="31" t="s">
        <v>131</v>
      </c>
    </row>
    <row r="46" spans="1:5" ht="165.75">
      <c r="A46" t="s">
        <v>47</v>
      </c>
      <c r="E46" s="29" t="s">
        <v>132</v>
      </c>
    </row>
    <row r="47" spans="1:16" ht="12.75">
      <c r="A47" s="18" t="s">
        <v>38</v>
      </c>
      <c s="23" t="s">
        <v>35</v>
      </c>
      <c s="23" t="s">
        <v>133</v>
      </c>
      <c s="18" t="s">
        <v>50</v>
      </c>
      <c s="24" t="s">
        <v>134</v>
      </c>
      <c s="25" t="s">
        <v>129</v>
      </c>
      <c s="26">
        <v>78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135</v>
      </c>
    </row>
    <row r="49" spans="1:5" ht="165.75">
      <c r="A49" s="30" t="s">
        <v>45</v>
      </c>
      <c r="E49" s="31" t="s">
        <v>136</v>
      </c>
    </row>
    <row r="50" spans="1:5" ht="63.75">
      <c r="A50" t="s">
        <v>47</v>
      </c>
      <c r="E50" s="29" t="s">
        <v>137</v>
      </c>
    </row>
    <row r="51" spans="1:16" ht="12.75">
      <c r="A51" s="18" t="s">
        <v>38</v>
      </c>
      <c s="23" t="s">
        <v>138</v>
      </c>
      <c s="23" t="s">
        <v>139</v>
      </c>
      <c s="18" t="s">
        <v>50</v>
      </c>
      <c s="24" t="s">
        <v>140</v>
      </c>
      <c s="25" t="s">
        <v>102</v>
      </c>
      <c s="26">
        <v>1.568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25.5">
      <c r="A52" s="28" t="s">
        <v>43</v>
      </c>
      <c r="E52" s="29" t="s">
        <v>141</v>
      </c>
    </row>
    <row r="53" spans="1:5" ht="165.75">
      <c r="A53" s="30" t="s">
        <v>45</v>
      </c>
      <c r="E53" s="31" t="s">
        <v>142</v>
      </c>
    </row>
    <row r="54" spans="1:5" ht="76.5">
      <c r="A54" t="s">
        <v>47</v>
      </c>
      <c r="E54" s="29" t="s">
        <v>143</v>
      </c>
    </row>
    <row r="55" spans="1:16" ht="25.5">
      <c r="A55" s="18" t="s">
        <v>38</v>
      </c>
      <c s="23" t="s">
        <v>144</v>
      </c>
      <c s="23" t="s">
        <v>145</v>
      </c>
      <c s="18" t="s">
        <v>50</v>
      </c>
      <c s="24" t="s">
        <v>146</v>
      </c>
      <c s="25" t="s">
        <v>147</v>
      </c>
      <c s="26">
        <v>165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50</v>
      </c>
    </row>
    <row r="57" spans="1:5" ht="357">
      <c r="A57" s="30" t="s">
        <v>45</v>
      </c>
      <c r="E57" s="31" t="s">
        <v>148</v>
      </c>
    </row>
    <row r="58" spans="1:5" ht="63.75">
      <c r="A58" t="s">
        <v>47</v>
      </c>
      <c r="E58" s="29" t="s">
        <v>149</v>
      </c>
    </row>
    <row r="59" spans="1:18" ht="12.75" customHeight="1">
      <c r="A59" s="5" t="s">
        <v>36</v>
      </c>
      <c s="5"/>
      <c s="35" t="s">
        <v>15</v>
      </c>
      <c s="5"/>
      <c s="21" t="s">
        <v>150</v>
      </c>
      <c s="5"/>
      <c s="5"/>
      <c s="5"/>
      <c s="36">
        <f>0+Q59</f>
      </c>
      <c r="O59">
        <f>0+R59</f>
      </c>
      <c r="Q59">
        <f>0+I60+I64+I68+I72+I76+I80</f>
      </c>
      <c>
        <f>0+O60+O64+O68+O72+O76+O80</f>
      </c>
    </row>
    <row r="60" spans="1:16" ht="12.75">
      <c r="A60" s="18" t="s">
        <v>38</v>
      </c>
      <c s="23" t="s">
        <v>151</v>
      </c>
      <c s="23" t="s">
        <v>152</v>
      </c>
      <c s="18" t="s">
        <v>50</v>
      </c>
      <c s="24" t="s">
        <v>153</v>
      </c>
      <c s="25" t="s">
        <v>102</v>
      </c>
      <c s="26">
        <v>4.283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154</v>
      </c>
    </row>
    <row r="62" spans="1:5" ht="165.75">
      <c r="A62" s="30" t="s">
        <v>45</v>
      </c>
      <c r="E62" s="31" t="s">
        <v>155</v>
      </c>
    </row>
    <row r="63" spans="1:5" ht="382.5">
      <c r="A63" t="s">
        <v>47</v>
      </c>
      <c r="E63" s="29" t="s">
        <v>156</v>
      </c>
    </row>
    <row r="64" spans="1:16" ht="12.75">
      <c r="A64" s="18" t="s">
        <v>38</v>
      </c>
      <c s="23" t="s">
        <v>157</v>
      </c>
      <c s="23" t="s">
        <v>158</v>
      </c>
      <c s="18" t="s">
        <v>50</v>
      </c>
      <c s="24" t="s">
        <v>159</v>
      </c>
      <c s="25" t="s">
        <v>92</v>
      </c>
      <c s="26">
        <v>1.071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160</v>
      </c>
    </row>
    <row r="66" spans="1:5" ht="12.75">
      <c r="A66" s="30" t="s">
        <v>45</v>
      </c>
      <c r="E66" s="31" t="s">
        <v>161</v>
      </c>
    </row>
    <row r="67" spans="1:5" ht="242.25">
      <c r="A67" t="s">
        <v>47</v>
      </c>
      <c r="E67" s="29" t="s">
        <v>162</v>
      </c>
    </row>
    <row r="68" spans="1:16" ht="12.75">
      <c r="A68" s="18" t="s">
        <v>38</v>
      </c>
      <c s="23" t="s">
        <v>163</v>
      </c>
      <c s="23" t="s">
        <v>164</v>
      </c>
      <c s="18" t="s">
        <v>50</v>
      </c>
      <c s="24" t="s">
        <v>165</v>
      </c>
      <c s="25" t="s">
        <v>102</v>
      </c>
      <c s="26">
        <v>1.734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25.5">
      <c r="A69" s="28" t="s">
        <v>43</v>
      </c>
      <c r="E69" s="29" t="s">
        <v>166</v>
      </c>
    </row>
    <row r="70" spans="1:5" ht="25.5">
      <c r="A70" s="30" t="s">
        <v>45</v>
      </c>
      <c r="E70" s="31" t="s">
        <v>167</v>
      </c>
    </row>
    <row r="71" spans="1:5" ht="369.75">
      <c r="A71" t="s">
        <v>47</v>
      </c>
      <c r="E71" s="29" t="s">
        <v>168</v>
      </c>
    </row>
    <row r="72" spans="1:16" ht="12.75">
      <c r="A72" s="18" t="s">
        <v>38</v>
      </c>
      <c s="23" t="s">
        <v>169</v>
      </c>
      <c s="23" t="s">
        <v>170</v>
      </c>
      <c s="18" t="s">
        <v>50</v>
      </c>
      <c s="24" t="s">
        <v>171</v>
      </c>
      <c s="25" t="s">
        <v>92</v>
      </c>
      <c s="26">
        <v>0.139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172</v>
      </c>
    </row>
    <row r="74" spans="1:5" ht="12.75">
      <c r="A74" s="30" t="s">
        <v>45</v>
      </c>
      <c r="E74" s="31" t="s">
        <v>173</v>
      </c>
    </row>
    <row r="75" spans="1:5" ht="267.75">
      <c r="A75" t="s">
        <v>47</v>
      </c>
      <c r="E75" s="29" t="s">
        <v>174</v>
      </c>
    </row>
    <row r="76" spans="1:16" ht="12.75">
      <c r="A76" s="18" t="s">
        <v>38</v>
      </c>
      <c s="23" t="s">
        <v>175</v>
      </c>
      <c s="23" t="s">
        <v>176</v>
      </c>
      <c s="18" t="s">
        <v>50</v>
      </c>
      <c s="24" t="s">
        <v>177</v>
      </c>
      <c s="25" t="s">
        <v>102</v>
      </c>
      <c s="26">
        <v>6.484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178</v>
      </c>
    </row>
    <row r="78" spans="1:5" ht="89.25">
      <c r="A78" s="30" t="s">
        <v>45</v>
      </c>
      <c r="E78" s="31" t="s">
        <v>179</v>
      </c>
    </row>
    <row r="79" spans="1:5" ht="369.75">
      <c r="A79" t="s">
        <v>47</v>
      </c>
      <c r="E79" s="29" t="s">
        <v>168</v>
      </c>
    </row>
    <row r="80" spans="1:16" ht="12.75">
      <c r="A80" s="18" t="s">
        <v>38</v>
      </c>
      <c s="23" t="s">
        <v>180</v>
      </c>
      <c s="23" t="s">
        <v>181</v>
      </c>
      <c s="18" t="s">
        <v>50</v>
      </c>
      <c s="24" t="s">
        <v>182</v>
      </c>
      <c s="25" t="s">
        <v>92</v>
      </c>
      <c s="26">
        <v>0.648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50</v>
      </c>
    </row>
    <row r="82" spans="1:5" ht="25.5">
      <c r="A82" s="30" t="s">
        <v>45</v>
      </c>
      <c r="E82" s="31" t="s">
        <v>183</v>
      </c>
    </row>
    <row r="83" spans="1:5" ht="267.75">
      <c r="A83" t="s">
        <v>47</v>
      </c>
      <c r="E83" s="29" t="s">
        <v>174</v>
      </c>
    </row>
    <row r="84" spans="1:18" ht="12.75" customHeight="1">
      <c r="A84" s="5" t="s">
        <v>36</v>
      </c>
      <c s="5"/>
      <c s="35" t="s">
        <v>26</v>
      </c>
      <c s="5"/>
      <c s="21" t="s">
        <v>184</v>
      </c>
      <c s="5"/>
      <c s="5"/>
      <c s="5"/>
      <c s="36">
        <f>0+Q84</f>
      </c>
      <c r="O84">
        <f>0+R84</f>
      </c>
      <c r="Q84">
        <f>0+I85+I89+I93+I97+I101</f>
      </c>
      <c>
        <f>0+O85+O89+O93+O97+O101</f>
      </c>
    </row>
    <row r="85" spans="1:16" ht="12.75">
      <c r="A85" s="18" t="s">
        <v>38</v>
      </c>
      <c s="23" t="s">
        <v>185</v>
      </c>
      <c s="23" t="s">
        <v>186</v>
      </c>
      <c s="18" t="s">
        <v>50</v>
      </c>
      <c s="24" t="s">
        <v>187</v>
      </c>
      <c s="25" t="s">
        <v>102</v>
      </c>
      <c s="26">
        <v>1.219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188</v>
      </c>
    </row>
    <row r="87" spans="1:5" ht="216.75">
      <c r="A87" s="30" t="s">
        <v>45</v>
      </c>
      <c r="E87" s="31" t="s">
        <v>189</v>
      </c>
    </row>
    <row r="88" spans="1:5" ht="369.75">
      <c r="A88" t="s">
        <v>47</v>
      </c>
      <c r="E88" s="29" t="s">
        <v>168</v>
      </c>
    </row>
    <row r="89" spans="1:16" ht="12.75">
      <c r="A89" s="18" t="s">
        <v>38</v>
      </c>
      <c s="23" t="s">
        <v>190</v>
      </c>
      <c s="23" t="s">
        <v>191</v>
      </c>
      <c s="18" t="s">
        <v>50</v>
      </c>
      <c s="24" t="s">
        <v>192</v>
      </c>
      <c s="25" t="s">
        <v>102</v>
      </c>
      <c s="26">
        <v>6.554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193</v>
      </c>
    </row>
    <row r="91" spans="1:5" ht="255">
      <c r="A91" s="30" t="s">
        <v>45</v>
      </c>
      <c r="E91" s="31" t="s">
        <v>194</v>
      </c>
    </row>
    <row r="92" spans="1:5" ht="369.75">
      <c r="A92" t="s">
        <v>47</v>
      </c>
      <c r="E92" s="29" t="s">
        <v>168</v>
      </c>
    </row>
    <row r="93" spans="1:16" ht="12.75">
      <c r="A93" s="18" t="s">
        <v>38</v>
      </c>
      <c s="23" t="s">
        <v>195</v>
      </c>
      <c s="23" t="s">
        <v>196</v>
      </c>
      <c s="18" t="s">
        <v>50</v>
      </c>
      <c s="24" t="s">
        <v>197</v>
      </c>
      <c s="25" t="s">
        <v>102</v>
      </c>
      <c s="26">
        <v>13.107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50</v>
      </c>
    </row>
    <row r="95" spans="1:5" ht="255">
      <c r="A95" s="30" t="s">
        <v>45</v>
      </c>
      <c r="E95" s="31" t="s">
        <v>198</v>
      </c>
    </row>
    <row r="96" spans="1:5" ht="102">
      <c r="A96" t="s">
        <v>47</v>
      </c>
      <c r="E96" s="29" t="s">
        <v>199</v>
      </c>
    </row>
    <row r="97" spans="1:16" ht="12.75">
      <c r="A97" s="18" t="s">
        <v>38</v>
      </c>
      <c s="23" t="s">
        <v>200</v>
      </c>
      <c s="23" t="s">
        <v>201</v>
      </c>
      <c s="18" t="s">
        <v>50</v>
      </c>
      <c s="24" t="s">
        <v>202</v>
      </c>
      <c s="25" t="s">
        <v>102</v>
      </c>
      <c s="26">
        <v>3.408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203</v>
      </c>
    </row>
    <row r="99" spans="1:5" ht="89.25">
      <c r="A99" s="30" t="s">
        <v>45</v>
      </c>
      <c r="E99" s="31" t="s">
        <v>204</v>
      </c>
    </row>
    <row r="100" spans="1:5" ht="357">
      <c r="A100" t="s">
        <v>47</v>
      </c>
      <c r="E100" s="29" t="s">
        <v>205</v>
      </c>
    </row>
    <row r="101" spans="1:16" ht="12.75">
      <c r="A101" s="18" t="s">
        <v>38</v>
      </c>
      <c s="23" t="s">
        <v>206</v>
      </c>
      <c s="23" t="s">
        <v>207</v>
      </c>
      <c s="18" t="s">
        <v>50</v>
      </c>
      <c s="24" t="s">
        <v>208</v>
      </c>
      <c s="25" t="s">
        <v>102</v>
      </c>
      <c s="26">
        <v>12.736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38.25">
      <c r="A102" s="28" t="s">
        <v>43</v>
      </c>
      <c r="E102" s="29" t="s">
        <v>209</v>
      </c>
    </row>
    <row r="103" spans="1:5" ht="255">
      <c r="A103" s="30" t="s">
        <v>45</v>
      </c>
      <c r="E103" s="31" t="s">
        <v>210</v>
      </c>
    </row>
    <row r="104" spans="1:5" ht="409.5">
      <c r="A104" t="s">
        <v>47</v>
      </c>
      <c r="E104" s="29" t="s">
        <v>211</v>
      </c>
    </row>
    <row r="105" spans="1:18" ht="12.75" customHeight="1">
      <c r="A105" s="5" t="s">
        <v>36</v>
      </c>
      <c s="5"/>
      <c s="35" t="s">
        <v>28</v>
      </c>
      <c s="5"/>
      <c s="21" t="s">
        <v>212</v>
      </c>
      <c s="5"/>
      <c s="5"/>
      <c s="5"/>
      <c s="36">
        <f>0+Q105</f>
      </c>
      <c r="O105">
        <f>0+R105</f>
      </c>
      <c r="Q105">
        <f>0+I106+I110+I114+I118+I122+I126</f>
      </c>
      <c>
        <f>0+O106+O110+O114+O118+O122+O126</f>
      </c>
    </row>
    <row r="106" spans="1:16" ht="12.75">
      <c r="A106" s="18" t="s">
        <v>38</v>
      </c>
      <c s="23" t="s">
        <v>213</v>
      </c>
      <c s="23" t="s">
        <v>214</v>
      </c>
      <c s="18" t="s">
        <v>50</v>
      </c>
      <c s="24" t="s">
        <v>215</v>
      </c>
      <c s="25" t="s">
        <v>102</v>
      </c>
      <c s="26">
        <v>2.346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216</v>
      </c>
    </row>
    <row r="108" spans="1:5" ht="12.75">
      <c r="A108" s="30" t="s">
        <v>45</v>
      </c>
      <c r="E108" s="31" t="s">
        <v>217</v>
      </c>
    </row>
    <row r="109" spans="1:5" ht="127.5">
      <c r="A109" t="s">
        <v>47</v>
      </c>
      <c r="E109" s="29" t="s">
        <v>218</v>
      </c>
    </row>
    <row r="110" spans="1:16" ht="12.75">
      <c r="A110" s="18" t="s">
        <v>38</v>
      </c>
      <c s="23" t="s">
        <v>219</v>
      </c>
      <c s="23" t="s">
        <v>220</v>
      </c>
      <c s="18" t="s">
        <v>50</v>
      </c>
      <c s="24" t="s">
        <v>221</v>
      </c>
      <c s="25" t="s">
        <v>222</v>
      </c>
      <c s="26">
        <v>30.525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50</v>
      </c>
    </row>
    <row r="112" spans="1:5" ht="89.25">
      <c r="A112" s="30" t="s">
        <v>45</v>
      </c>
      <c r="E112" s="31" t="s">
        <v>223</v>
      </c>
    </row>
    <row r="113" spans="1:5" ht="51">
      <c r="A113" t="s">
        <v>47</v>
      </c>
      <c r="E113" s="29" t="s">
        <v>224</v>
      </c>
    </row>
    <row r="114" spans="1:16" ht="12.75">
      <c r="A114" s="18" t="s">
        <v>38</v>
      </c>
      <c s="23" t="s">
        <v>225</v>
      </c>
      <c s="23" t="s">
        <v>226</v>
      </c>
      <c s="18" t="s">
        <v>50</v>
      </c>
      <c s="24" t="s">
        <v>227</v>
      </c>
      <c s="25" t="s">
        <v>222</v>
      </c>
      <c s="26">
        <v>21.275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25.5">
      <c r="A115" s="28" t="s">
        <v>43</v>
      </c>
      <c r="E115" s="29" t="s">
        <v>228</v>
      </c>
    </row>
    <row r="116" spans="1:5" ht="63.75">
      <c r="A116" s="30" t="s">
        <v>45</v>
      </c>
      <c r="E116" s="31" t="s">
        <v>229</v>
      </c>
    </row>
    <row r="117" spans="1:5" ht="140.25">
      <c r="A117" t="s">
        <v>47</v>
      </c>
      <c r="E117" s="29" t="s">
        <v>230</v>
      </c>
    </row>
    <row r="118" spans="1:16" ht="12.75">
      <c r="A118" s="18" t="s">
        <v>38</v>
      </c>
      <c s="23" t="s">
        <v>231</v>
      </c>
      <c s="23" t="s">
        <v>232</v>
      </c>
      <c s="18" t="s">
        <v>50</v>
      </c>
      <c s="24" t="s">
        <v>233</v>
      </c>
      <c s="25" t="s">
        <v>222</v>
      </c>
      <c s="26">
        <v>9.25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25.5">
      <c r="A119" s="28" t="s">
        <v>43</v>
      </c>
      <c r="E119" s="29" t="s">
        <v>234</v>
      </c>
    </row>
    <row r="120" spans="1:5" ht="12.75">
      <c r="A120" s="30" t="s">
        <v>45</v>
      </c>
      <c r="E120" s="31" t="s">
        <v>235</v>
      </c>
    </row>
    <row r="121" spans="1:5" ht="140.25">
      <c r="A121" t="s">
        <v>47</v>
      </c>
      <c r="E121" s="29" t="s">
        <v>230</v>
      </c>
    </row>
    <row r="122" spans="1:16" ht="12.75">
      <c r="A122" s="18" t="s">
        <v>38</v>
      </c>
      <c s="23" t="s">
        <v>236</v>
      </c>
      <c s="23" t="s">
        <v>237</v>
      </c>
      <c s="18" t="s">
        <v>50</v>
      </c>
      <c s="24" t="s">
        <v>238</v>
      </c>
      <c s="25" t="s">
        <v>92</v>
      </c>
      <c s="26">
        <v>33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63.75">
      <c r="A123" s="28" t="s">
        <v>43</v>
      </c>
      <c r="E123" s="29" t="s">
        <v>239</v>
      </c>
    </row>
    <row r="124" spans="1:5" ht="12.75">
      <c r="A124" s="30" t="s">
        <v>45</v>
      </c>
      <c r="E124" s="31" t="s">
        <v>240</v>
      </c>
    </row>
    <row r="125" spans="1:5" ht="89.25">
      <c r="A125" t="s">
        <v>47</v>
      </c>
      <c r="E125" s="29" t="s">
        <v>241</v>
      </c>
    </row>
    <row r="126" spans="1:16" ht="12.75">
      <c r="A126" s="18" t="s">
        <v>38</v>
      </c>
      <c s="23" t="s">
        <v>242</v>
      </c>
      <c s="23" t="s">
        <v>243</v>
      </c>
      <c s="18" t="s">
        <v>50</v>
      </c>
      <c s="24" t="s">
        <v>244</v>
      </c>
      <c s="25" t="s">
        <v>129</v>
      </c>
      <c s="26">
        <v>38.3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245</v>
      </c>
    </row>
    <row r="128" spans="1:5" ht="12.75">
      <c r="A128" s="30" t="s">
        <v>45</v>
      </c>
      <c r="E128" s="31" t="s">
        <v>246</v>
      </c>
    </row>
    <row r="129" spans="1:5" ht="38.25">
      <c r="A129" t="s">
        <v>47</v>
      </c>
      <c r="E129" s="29" t="s">
        <v>247</v>
      </c>
    </row>
    <row r="130" spans="1:18" ht="12.75" customHeight="1">
      <c r="A130" s="5" t="s">
        <v>36</v>
      </c>
      <c s="5"/>
      <c s="35" t="s">
        <v>30</v>
      </c>
      <c s="5"/>
      <c s="21" t="s">
        <v>248</v>
      </c>
      <c s="5"/>
      <c s="5"/>
      <c s="5"/>
      <c s="36">
        <f>0+Q130</f>
      </c>
      <c r="O130">
        <f>0+R130</f>
      </c>
      <c r="Q130">
        <f>0+I131+I135+I139+I143</f>
      </c>
      <c>
        <f>0+O131+O135+O139+O143</f>
      </c>
    </row>
    <row r="131" spans="1:16" ht="25.5">
      <c r="A131" s="18" t="s">
        <v>38</v>
      </c>
      <c s="23" t="s">
        <v>249</v>
      </c>
      <c s="23" t="s">
        <v>250</v>
      </c>
      <c s="18" t="s">
        <v>50</v>
      </c>
      <c s="24" t="s">
        <v>251</v>
      </c>
      <c s="25" t="s">
        <v>222</v>
      </c>
      <c s="26">
        <v>22.77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50</v>
      </c>
    </row>
    <row r="133" spans="1:5" ht="191.25">
      <c r="A133" s="30" t="s">
        <v>45</v>
      </c>
      <c r="E133" s="31" t="s">
        <v>252</v>
      </c>
    </row>
    <row r="134" spans="1:5" ht="76.5">
      <c r="A134" t="s">
        <v>47</v>
      </c>
      <c r="E134" s="29" t="s">
        <v>253</v>
      </c>
    </row>
    <row r="135" spans="1:16" ht="12.75">
      <c r="A135" s="18" t="s">
        <v>38</v>
      </c>
      <c s="23" t="s">
        <v>254</v>
      </c>
      <c s="23" t="s">
        <v>255</v>
      </c>
      <c s="18" t="s">
        <v>50</v>
      </c>
      <c s="24" t="s">
        <v>256</v>
      </c>
      <c s="25" t="s">
        <v>222</v>
      </c>
      <c s="26">
        <v>22.77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257</v>
      </c>
    </row>
    <row r="137" spans="1:5" ht="12.75">
      <c r="A137" s="30" t="s">
        <v>45</v>
      </c>
      <c r="E137" s="31" t="s">
        <v>258</v>
      </c>
    </row>
    <row r="138" spans="1:5" ht="76.5">
      <c r="A138" t="s">
        <v>47</v>
      </c>
      <c r="E138" s="29" t="s">
        <v>253</v>
      </c>
    </row>
    <row r="139" spans="1:16" ht="12.75">
      <c r="A139" s="18" t="s">
        <v>38</v>
      </c>
      <c s="23" t="s">
        <v>259</v>
      </c>
      <c s="23" t="s">
        <v>260</v>
      </c>
      <c s="18" t="s">
        <v>50</v>
      </c>
      <c s="24" t="s">
        <v>261</v>
      </c>
      <c s="25" t="s">
        <v>222</v>
      </c>
      <c s="26">
        <v>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262</v>
      </c>
    </row>
    <row r="141" spans="1:5" ht="12.75">
      <c r="A141" s="30" t="s">
        <v>45</v>
      </c>
      <c r="E141" s="31" t="s">
        <v>263</v>
      </c>
    </row>
    <row r="142" spans="1:5" ht="63.75">
      <c r="A142" t="s">
        <v>47</v>
      </c>
      <c r="E142" s="29" t="s">
        <v>264</v>
      </c>
    </row>
    <row r="143" spans="1:16" ht="12.75">
      <c r="A143" s="18" t="s">
        <v>38</v>
      </c>
      <c s="23" t="s">
        <v>265</v>
      </c>
      <c s="23" t="s">
        <v>266</v>
      </c>
      <c s="18" t="s">
        <v>50</v>
      </c>
      <c s="24" t="s">
        <v>267</v>
      </c>
      <c s="25" t="s">
        <v>222</v>
      </c>
      <c s="26">
        <v>35.174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38.25">
      <c r="A144" s="28" t="s">
        <v>43</v>
      </c>
      <c r="E144" s="29" t="s">
        <v>268</v>
      </c>
    </row>
    <row r="145" spans="1:5" ht="165.75">
      <c r="A145" s="30" t="s">
        <v>45</v>
      </c>
      <c r="E145" s="31" t="s">
        <v>269</v>
      </c>
    </row>
    <row r="146" spans="1:5" ht="89.25">
      <c r="A146" t="s">
        <v>47</v>
      </c>
      <c r="E146" s="29" t="s">
        <v>270</v>
      </c>
    </row>
    <row r="147" spans="1:18" ht="12.75" customHeight="1">
      <c r="A147" s="5" t="s">
        <v>36</v>
      </c>
      <c s="5"/>
      <c s="35" t="s">
        <v>79</v>
      </c>
      <c s="5"/>
      <c s="21" t="s">
        <v>271</v>
      </c>
      <c s="5"/>
      <c s="5"/>
      <c s="5"/>
      <c s="36">
        <f>0+Q147</f>
      </c>
      <c r="O147">
        <f>0+R147</f>
      </c>
      <c r="Q147">
        <f>0+I148</f>
      </c>
      <c>
        <f>0+O148</f>
      </c>
    </row>
    <row r="148" spans="1:16" ht="12.75">
      <c r="A148" s="18" t="s">
        <v>38</v>
      </c>
      <c s="23" t="s">
        <v>272</v>
      </c>
      <c s="23" t="s">
        <v>273</v>
      </c>
      <c s="18" t="s">
        <v>50</v>
      </c>
      <c s="24" t="s">
        <v>274</v>
      </c>
      <c s="25" t="s">
        <v>222</v>
      </c>
      <c s="26">
        <v>3.4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25.5">
      <c r="A149" s="28" t="s">
        <v>43</v>
      </c>
      <c r="E149" s="29" t="s">
        <v>275</v>
      </c>
    </row>
    <row r="150" spans="1:5" ht="12.75">
      <c r="A150" s="30" t="s">
        <v>45</v>
      </c>
      <c r="E150" s="31" t="s">
        <v>276</v>
      </c>
    </row>
    <row r="151" spans="1:5" ht="204">
      <c r="A151" t="s">
        <v>47</v>
      </c>
      <c r="E151" s="29" t="s">
        <v>277</v>
      </c>
    </row>
    <row r="152" spans="1:18" ht="12.75" customHeight="1">
      <c r="A152" s="5" t="s">
        <v>36</v>
      </c>
      <c s="5"/>
      <c s="35" t="s">
        <v>82</v>
      </c>
      <c s="5"/>
      <c s="21" t="s">
        <v>278</v>
      </c>
      <c s="5"/>
      <c s="5"/>
      <c s="5"/>
      <c s="36">
        <f>0+Q152</f>
      </c>
      <c r="O152">
        <f>0+R152</f>
      </c>
      <c r="Q152">
        <f>0+I153+I157</f>
      </c>
      <c>
        <f>0+O153+O157</f>
      </c>
    </row>
    <row r="153" spans="1:16" ht="12.75">
      <c r="A153" s="18" t="s">
        <v>38</v>
      </c>
      <c s="23" t="s">
        <v>279</v>
      </c>
      <c s="23" t="s">
        <v>280</v>
      </c>
      <c s="18" t="s">
        <v>50</v>
      </c>
      <c s="24" t="s">
        <v>281</v>
      </c>
      <c s="25" t="s">
        <v>129</v>
      </c>
      <c s="26">
        <v>1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282</v>
      </c>
    </row>
    <row r="155" spans="1:5" ht="12.75">
      <c r="A155" s="30" t="s">
        <v>45</v>
      </c>
      <c r="E155" s="31" t="s">
        <v>46</v>
      </c>
    </row>
    <row r="156" spans="1:5" ht="255">
      <c r="A156" t="s">
        <v>47</v>
      </c>
      <c r="E156" s="29" t="s">
        <v>283</v>
      </c>
    </row>
    <row r="157" spans="1:16" ht="12.75">
      <c r="A157" s="18" t="s">
        <v>38</v>
      </c>
      <c s="23" t="s">
        <v>284</v>
      </c>
      <c s="23" t="s">
        <v>285</v>
      </c>
      <c s="18" t="s">
        <v>50</v>
      </c>
      <c s="24" t="s">
        <v>286</v>
      </c>
      <c s="25" t="s">
        <v>147</v>
      </c>
      <c s="26">
        <v>1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287</v>
      </c>
    </row>
    <row r="159" spans="1:5" ht="12.75">
      <c r="A159" s="30" t="s">
        <v>45</v>
      </c>
      <c r="E159" s="31" t="s">
        <v>46</v>
      </c>
    </row>
    <row r="160" spans="1:5" ht="76.5">
      <c r="A160" t="s">
        <v>47</v>
      </c>
      <c r="E160" s="29" t="s">
        <v>288</v>
      </c>
    </row>
    <row r="161" spans="1:18" ht="12.75" customHeight="1">
      <c r="A161" s="5" t="s">
        <v>36</v>
      </c>
      <c s="5"/>
      <c s="35" t="s">
        <v>33</v>
      </c>
      <c s="5"/>
      <c s="21" t="s">
        <v>289</v>
      </c>
      <c s="5"/>
      <c s="5"/>
      <c s="5"/>
      <c s="36">
        <f>0+Q161</f>
      </c>
      <c r="O161">
        <f>0+R161</f>
      </c>
      <c r="Q161">
        <f>0+I162+I166+I170+I174+I178+I182+I186+I190+I194+I198+I202+I206+I210+I214</f>
      </c>
      <c>
        <f>0+O162+O166+O170+O174+O178+O182+O186+O190+O194+O198+O202+O206+O210+O214</f>
      </c>
    </row>
    <row r="162" spans="1:16" ht="12.75">
      <c r="A162" s="18" t="s">
        <v>38</v>
      </c>
      <c s="23" t="s">
        <v>290</v>
      </c>
      <c s="23" t="s">
        <v>291</v>
      </c>
      <c s="18" t="s">
        <v>50</v>
      </c>
      <c s="24" t="s">
        <v>292</v>
      </c>
      <c s="25" t="s">
        <v>129</v>
      </c>
      <c s="26">
        <v>6.8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103</v>
      </c>
    </row>
    <row r="164" spans="1:5" ht="12.75">
      <c r="A164" s="30" t="s">
        <v>45</v>
      </c>
      <c r="E164" s="31" t="s">
        <v>293</v>
      </c>
    </row>
    <row r="165" spans="1:5" ht="38.25">
      <c r="A165" t="s">
        <v>47</v>
      </c>
      <c r="E165" s="29" t="s">
        <v>294</v>
      </c>
    </row>
    <row r="166" spans="1:16" ht="25.5">
      <c r="A166" s="18" t="s">
        <v>38</v>
      </c>
      <c s="23" t="s">
        <v>295</v>
      </c>
      <c s="23" t="s">
        <v>296</v>
      </c>
      <c s="18" t="s">
        <v>50</v>
      </c>
      <c s="24" t="s">
        <v>297</v>
      </c>
      <c s="25" t="s">
        <v>129</v>
      </c>
      <c s="26">
        <v>52.1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298</v>
      </c>
    </row>
    <row r="168" spans="1:5" ht="89.25">
      <c r="A168" s="30" t="s">
        <v>45</v>
      </c>
      <c r="E168" s="31" t="s">
        <v>299</v>
      </c>
    </row>
    <row r="169" spans="1:5" ht="127.5">
      <c r="A169" t="s">
        <v>47</v>
      </c>
      <c r="E169" s="29" t="s">
        <v>300</v>
      </c>
    </row>
    <row r="170" spans="1:16" ht="25.5">
      <c r="A170" s="18" t="s">
        <v>38</v>
      </c>
      <c s="23" t="s">
        <v>301</v>
      </c>
      <c s="23" t="s">
        <v>302</v>
      </c>
      <c s="18" t="s">
        <v>50</v>
      </c>
      <c s="24" t="s">
        <v>303</v>
      </c>
      <c s="25" t="s">
        <v>129</v>
      </c>
      <c s="26">
        <v>56.1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103</v>
      </c>
    </row>
    <row r="172" spans="1:5" ht="89.25">
      <c r="A172" s="30" t="s">
        <v>45</v>
      </c>
      <c r="E172" s="31" t="s">
        <v>304</v>
      </c>
    </row>
    <row r="173" spans="1:5" ht="38.25">
      <c r="A173" t="s">
        <v>47</v>
      </c>
      <c r="E173" s="29" t="s">
        <v>294</v>
      </c>
    </row>
    <row r="174" spans="1:16" ht="12.75">
      <c r="A174" s="18" t="s">
        <v>38</v>
      </c>
      <c s="23" t="s">
        <v>305</v>
      </c>
      <c s="23" t="s">
        <v>306</v>
      </c>
      <c s="18" t="s">
        <v>50</v>
      </c>
      <c s="24" t="s">
        <v>307</v>
      </c>
      <c s="25" t="s">
        <v>129</v>
      </c>
      <c s="26">
        <v>14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50</v>
      </c>
    </row>
    <row r="176" spans="1:5" ht="25.5">
      <c r="A176" s="30" t="s">
        <v>45</v>
      </c>
      <c r="E176" s="31" t="s">
        <v>308</v>
      </c>
    </row>
    <row r="177" spans="1:5" ht="114.75">
      <c r="A177" t="s">
        <v>47</v>
      </c>
      <c r="E177" s="29" t="s">
        <v>309</v>
      </c>
    </row>
    <row r="178" spans="1:16" ht="12.75">
      <c r="A178" s="18" t="s">
        <v>38</v>
      </c>
      <c s="23" t="s">
        <v>310</v>
      </c>
      <c s="23" t="s">
        <v>311</v>
      </c>
      <c s="18" t="s">
        <v>50</v>
      </c>
      <c s="24" t="s">
        <v>312</v>
      </c>
      <c s="25" t="s">
        <v>147</v>
      </c>
      <c s="26">
        <v>30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50</v>
      </c>
    </row>
    <row r="180" spans="1:5" ht="12.75">
      <c r="A180" s="30" t="s">
        <v>45</v>
      </c>
      <c r="E180" s="31" t="s">
        <v>313</v>
      </c>
    </row>
    <row r="181" spans="1:5" ht="12.75">
      <c r="A181" t="s">
        <v>47</v>
      </c>
      <c r="E181" s="29" t="s">
        <v>314</v>
      </c>
    </row>
    <row r="182" spans="1:16" ht="12.75">
      <c r="A182" s="18" t="s">
        <v>38</v>
      </c>
      <c s="23" t="s">
        <v>315</v>
      </c>
      <c s="23" t="s">
        <v>316</v>
      </c>
      <c s="18" t="s">
        <v>50</v>
      </c>
      <c s="24" t="s">
        <v>317</v>
      </c>
      <c s="25" t="s">
        <v>129</v>
      </c>
      <c s="26">
        <v>6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318</v>
      </c>
    </row>
    <row r="184" spans="1:5" ht="25.5">
      <c r="A184" s="30" t="s">
        <v>45</v>
      </c>
      <c r="E184" s="31" t="s">
        <v>319</v>
      </c>
    </row>
    <row r="185" spans="1:5" ht="51">
      <c r="A185" t="s">
        <v>47</v>
      </c>
      <c r="E185" s="29" t="s">
        <v>320</v>
      </c>
    </row>
    <row r="186" spans="1:16" ht="12.75">
      <c r="A186" s="18" t="s">
        <v>38</v>
      </c>
      <c s="23" t="s">
        <v>321</v>
      </c>
      <c s="23" t="s">
        <v>322</v>
      </c>
      <c s="18" t="s">
        <v>50</v>
      </c>
      <c s="24" t="s">
        <v>323</v>
      </c>
      <c s="25" t="s">
        <v>129</v>
      </c>
      <c s="26">
        <v>4.5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318</v>
      </c>
    </row>
    <row r="188" spans="1:5" ht="25.5">
      <c r="A188" s="30" t="s">
        <v>45</v>
      </c>
      <c r="E188" s="31" t="s">
        <v>324</v>
      </c>
    </row>
    <row r="189" spans="1:5" ht="51">
      <c r="A189" t="s">
        <v>47</v>
      </c>
      <c r="E189" s="29" t="s">
        <v>320</v>
      </c>
    </row>
    <row r="190" spans="1:16" ht="12.75">
      <c r="A190" s="18" t="s">
        <v>38</v>
      </c>
      <c s="23" t="s">
        <v>325</v>
      </c>
      <c s="23" t="s">
        <v>326</v>
      </c>
      <c s="18" t="s">
        <v>50</v>
      </c>
      <c s="24" t="s">
        <v>327</v>
      </c>
      <c s="25" t="s">
        <v>129</v>
      </c>
      <c s="26">
        <v>38.3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50</v>
      </c>
    </row>
    <row r="192" spans="1:5" ht="12.75">
      <c r="A192" s="30" t="s">
        <v>45</v>
      </c>
      <c r="E192" s="31" t="s">
        <v>328</v>
      </c>
    </row>
    <row r="193" spans="1:5" ht="25.5">
      <c r="A193" t="s">
        <v>47</v>
      </c>
      <c r="E193" s="29" t="s">
        <v>329</v>
      </c>
    </row>
    <row r="194" spans="1:16" ht="12.75">
      <c r="A194" s="18" t="s">
        <v>38</v>
      </c>
      <c s="23" t="s">
        <v>330</v>
      </c>
      <c s="23" t="s">
        <v>331</v>
      </c>
      <c s="18" t="s">
        <v>50</v>
      </c>
      <c s="24" t="s">
        <v>332</v>
      </c>
      <c s="25" t="s">
        <v>129</v>
      </c>
      <c s="26">
        <v>12.9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12.75">
      <c r="A195" s="28" t="s">
        <v>43</v>
      </c>
      <c r="E195" s="29" t="s">
        <v>333</v>
      </c>
    </row>
    <row r="196" spans="1:5" ht="12.75">
      <c r="A196" s="30" t="s">
        <v>45</v>
      </c>
      <c r="E196" s="31" t="s">
        <v>334</v>
      </c>
    </row>
    <row r="197" spans="1:5" ht="89.25">
      <c r="A197" t="s">
        <v>47</v>
      </c>
      <c r="E197" s="29" t="s">
        <v>335</v>
      </c>
    </row>
    <row r="198" spans="1:16" ht="12.75">
      <c r="A198" s="18" t="s">
        <v>38</v>
      </c>
      <c s="23" t="s">
        <v>336</v>
      </c>
      <c s="23" t="s">
        <v>337</v>
      </c>
      <c s="18" t="s">
        <v>50</v>
      </c>
      <c s="24" t="s">
        <v>338</v>
      </c>
      <c s="25" t="s">
        <v>147</v>
      </c>
      <c s="26">
        <v>2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50</v>
      </c>
    </row>
    <row r="200" spans="1:5" ht="12.75">
      <c r="A200" s="30" t="s">
        <v>45</v>
      </c>
      <c r="E200" s="31" t="s">
        <v>339</v>
      </c>
    </row>
    <row r="201" spans="1:5" ht="38.25">
      <c r="A201" t="s">
        <v>47</v>
      </c>
      <c r="E201" s="29" t="s">
        <v>340</v>
      </c>
    </row>
    <row r="202" spans="1:16" ht="12.75">
      <c r="A202" s="18" t="s">
        <v>38</v>
      </c>
      <c s="23" t="s">
        <v>341</v>
      </c>
      <c s="23" t="s">
        <v>342</v>
      </c>
      <c s="18" t="s">
        <v>50</v>
      </c>
      <c s="24" t="s">
        <v>343</v>
      </c>
      <c s="25" t="s">
        <v>222</v>
      </c>
      <c s="26">
        <v>74.534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12.75">
      <c r="A203" s="28" t="s">
        <v>43</v>
      </c>
      <c r="E203" s="29" t="s">
        <v>344</v>
      </c>
    </row>
    <row r="204" spans="1:5" ht="395.25">
      <c r="A204" s="30" t="s">
        <v>45</v>
      </c>
      <c r="E204" s="31" t="s">
        <v>345</v>
      </c>
    </row>
    <row r="205" spans="1:5" ht="25.5">
      <c r="A205" t="s">
        <v>47</v>
      </c>
      <c r="E205" s="29" t="s">
        <v>346</v>
      </c>
    </row>
    <row r="206" spans="1:16" ht="12.75">
      <c r="A206" s="18" t="s">
        <v>38</v>
      </c>
      <c s="23" t="s">
        <v>347</v>
      </c>
      <c s="23" t="s">
        <v>348</v>
      </c>
      <c s="18" t="s">
        <v>50</v>
      </c>
      <c s="24" t="s">
        <v>349</v>
      </c>
      <c s="25" t="s">
        <v>102</v>
      </c>
      <c s="26">
        <v>1.664</v>
      </c>
      <c s="27">
        <v>0</v>
      </c>
      <c s="27">
        <f>ROUND(ROUND(H206,2)*ROUND(G206,3),2)</f>
      </c>
      <c r="O206">
        <f>(I206*21)/100</f>
      </c>
      <c t="s">
        <v>16</v>
      </c>
    </row>
    <row r="207" spans="1:5" ht="12.75">
      <c r="A207" s="28" t="s">
        <v>43</v>
      </c>
      <c r="E207" s="29" t="s">
        <v>350</v>
      </c>
    </row>
    <row r="208" spans="1:5" ht="127.5">
      <c r="A208" s="30" t="s">
        <v>45</v>
      </c>
      <c r="E208" s="31" t="s">
        <v>351</v>
      </c>
    </row>
    <row r="209" spans="1:5" ht="102">
      <c r="A209" t="s">
        <v>47</v>
      </c>
      <c r="E209" s="29" t="s">
        <v>352</v>
      </c>
    </row>
    <row r="210" spans="1:16" ht="12.75">
      <c r="A210" s="18" t="s">
        <v>38</v>
      </c>
      <c s="23" t="s">
        <v>353</v>
      </c>
      <c s="23" t="s">
        <v>354</v>
      </c>
      <c s="18" t="s">
        <v>50</v>
      </c>
      <c s="24" t="s">
        <v>355</v>
      </c>
      <c s="25" t="s">
        <v>102</v>
      </c>
      <c s="26">
        <v>1.241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12.75">
      <c r="A211" s="28" t="s">
        <v>43</v>
      </c>
      <c r="E211" s="29" t="s">
        <v>356</v>
      </c>
    </row>
    <row r="212" spans="1:5" ht="12.75">
      <c r="A212" s="30" t="s">
        <v>45</v>
      </c>
      <c r="E212" s="31" t="s">
        <v>357</v>
      </c>
    </row>
    <row r="213" spans="1:5" ht="102">
      <c r="A213" t="s">
        <v>47</v>
      </c>
      <c r="E213" s="29" t="s">
        <v>352</v>
      </c>
    </row>
    <row r="214" spans="1:16" ht="12.75">
      <c r="A214" s="18" t="s">
        <v>38</v>
      </c>
      <c s="23" t="s">
        <v>358</v>
      </c>
      <c s="23" t="s">
        <v>359</v>
      </c>
      <c s="18" t="s">
        <v>50</v>
      </c>
      <c s="24" t="s">
        <v>360</v>
      </c>
      <c s="25" t="s">
        <v>222</v>
      </c>
      <c s="26">
        <v>24.622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25.5">
      <c r="A215" s="28" t="s">
        <v>43</v>
      </c>
      <c r="E215" s="29" t="s">
        <v>361</v>
      </c>
    </row>
    <row r="216" spans="1:5" ht="165.75">
      <c r="A216" s="30" t="s">
        <v>45</v>
      </c>
      <c r="E216" s="31" t="s">
        <v>362</v>
      </c>
    </row>
    <row r="217" spans="1:5" ht="76.5">
      <c r="A217" t="s">
        <v>47</v>
      </c>
      <c r="E217" s="29" t="s">
        <v>363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