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81_SO 181" sheetId="4" r:id="rId4"/>
  </sheets>
  <definedNames/>
  <calcPr/>
  <webPublishing/>
</workbook>
</file>

<file path=xl/sharedStrings.xml><?xml version="1.0" encoding="utf-8"?>
<sst xmlns="http://schemas.openxmlformats.org/spreadsheetml/2006/main" count="952" uniqueCount="294">
  <si>
    <t>ASPE10</t>
  </si>
  <si>
    <t>S</t>
  </si>
  <si>
    <t>Soupis prací objektu</t>
  </si>
  <si>
    <t xml:space="preserve">Stavba: </t>
  </si>
  <si>
    <t>L-23-094-000</t>
  </si>
  <si>
    <t>III/37918 Brno, ul. Blanenská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</si>
  <si>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</si>
  <si>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</si>
  <si>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</si>
  <si>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</si>
  <si>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</si>
  <si>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</si>
  <si>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</si>
  <si>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</si>
  <si>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</si>
  <si>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</si>
  <si>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</si>
  <si>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</si>
  <si>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</si>
  <si>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</si>
  <si>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</si>
  <si>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</si>
  <si>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</si>
  <si>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</si>
  <si>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</si>
  <si>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</si>
  <si>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</si>
  <si>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</si>
  <si>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</si>
  <si>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</si>
  <si>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</si>
  <si>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</si>
  <si>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</si>
  <si>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</si>
  <si>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</si>
  <si>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</si>
  <si>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</si>
  <si>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</si>
  <si>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</si>
  <si>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</si>
  <si>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</si>
  <si>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</si>
  <si>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</si>
  <si>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</si>
  <si>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</si>
  <si>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</si>
  <si>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</si>
  <si>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</si>
  <si>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</si>
  <si>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</si>
  <si>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</si>
  <si>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</si>
  <si>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</si>
  <si>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00003</t>
  </si>
  <si>
    <t>R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</si>
  <si>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</si>
  <si>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</si>
  <si>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</si>
  <si>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</si>
  <si>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</si>
  <si>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00014</t>
  </si>
  <si>
    <t>Zajištění provedení a výstupů veškerých zkoušek a revizí - popsáno v obchodních podmínkách, technických podmínkách a normách ČSN</t>
  </si>
  <si>
    <t>00018</t>
  </si>
  <si>
    <t>Návrh technologického postupu prací - popsáno v obchodních podmínkách</t>
  </si>
  <si>
    <t>SO 101</t>
  </si>
  <si>
    <t>Silnice III/37918</t>
  </si>
  <si>
    <t>014102</t>
  </si>
  <si>
    <t>POPLATKY ZA SKLÁDKU</t>
  </si>
  <si>
    <t>T</t>
  </si>
  <si>
    <t>část mat. z krajnic</t>
  </si>
  <si>
    <t>"12920" 94,36*2,0=188,72 [A]</t>
  </si>
  <si>
    <t>zahrnuje veškeré poplatky provozovateli skládky související s uložením odpadu na skládce.</t>
  </si>
  <si>
    <t>"123738" 652,95*2,0=1 305,90 [A]</t>
  </si>
  <si>
    <t>17 03 02 Asfaltové směsi neuvedené pod číslem 17 03 01</t>
  </si>
  <si>
    <t>"113338.B" 122,61*2,4=294,26 [B]</t>
  </si>
  <si>
    <t>014132</t>
  </si>
  <si>
    <t>POPLATKY ZA SKLÁDKU TYP S-NO (NEBEZPEČNÝ ODPAD)</t>
  </si>
  <si>
    <t>"113338.A" 167,34*2,4=401,62 [A]</t>
  </si>
  <si>
    <t>Zemní práce</t>
  </si>
  <si>
    <t>113338</t>
  </si>
  <si>
    <t>A</t>
  </si>
  <si>
    <t>ODSTRAN PODKL ZPEVNĚNÝCH PLOCH S ASFALT POJIVEM, ODVOZ DO 20KM</t>
  </si>
  <si>
    <t>M3</t>
  </si>
  <si>
    <t>V oblasti sanace v 0,100 - 1,200 byl v části nalezen jako podklad PM vrty 2; 3 a 5. viz. zprávy č. 0821 V225051  "Diagnostika vozovky a návrh opravy na vybraném úseku silnice III/37918" Brno, ul. Blanenská km 3,292 -5,292.</t>
  </si>
  <si>
    <t>průměrná tloušťka PM 
(63+42+115)/3=73,3mm 
na délce 761m 
odstraňovaná šířka v sanaci 2*1,5m 
761*0,0733*2*1,5=167,34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</si>
  <si>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</si>
  <si>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</si>
  <si>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Odstranění zbývajících asfaltů v oblasti sanací po provedení celoplošného frézování viz. pol. "11372.A"  
Včetně odvozu v režii zhotovitele, odvozná vzdálenost v režii zhotovitele.  
poplatek v položce "015130"</t>
  </si>
  <si>
    <t>sanace km 0,100 - 1,200 vpravo; délky 1099m 
tloušťka asf. dle diagnostiky (12,6+10,4+8,8+15,8+11,6+18,7)/6=13 cm 
tloušťka zbývajících asf po celoploš. frézování 13-9=4cm 
sanace km 0,100 - 1,200 vpravo; délky 1099m 
tloušťka asf. dle diagnostiky (12,6+10,4+8,8+15,8+11,6+18,7)/6=13 cm 
tloušťka zbývajících asf po frézování (4+5cm) 13-9=4cm 
2559*0,04=102,36 [A] 
sanace km 1,640 - 1,710 vlevo; délky 69m 
tloušťka asf. dle diagnostiky asf. 24 cm 
tloušťka zbývajících asf po celoploš. frézování: 24-9=15cm 
sanace km 1,920 - 1,960 vpravo; délky 40m 
tloušťka asf. dle diagnostiky asf. 24 cm 
tloušťka zbývajících asf po frézování (4+5cm): 24-9=15cm 
135*0,15=20,25 [B] 
Celkem: A+B=122,61 [C]</t>
  </si>
  <si>
    <t>7</t>
  </si>
  <si>
    <t>11333B</t>
  </si>
  <si>
    <t>ODSTRANĚNÍ PODKLADU ZPEVNĚNÝCH PLOCH S ASFALT POJIVEM - DOPRAVA</t>
  </si>
  <si>
    <t>tkm</t>
  </si>
  <si>
    <t>167,34*2,4*40=16 064,64 [A]</t>
  </si>
  <si>
    <t>Položka zahrnuje samostatnou dopravu suti a vybouraných hmot. Množství se určí jako součin hmotnosti [t] a požadované vzdálenosti [km].</t>
  </si>
  <si>
    <t>8</t>
  </si>
  <si>
    <t>11372</t>
  </si>
  <si>
    <t>FRÉZOVÁNÍ ZPEVNĚNÝCH PLOCH ASFALTOVÝCH</t>
  </si>
  <si>
    <t>Včetně odvozu a likvidace v režii zhotoviteel, odvozná vzdálenost v režii zhotovitele. 
Dle zprávy č. 0821 V225051 "Diagnostika vozovky a návrh opravy na vybraném úseku silnice III/37918" Brno, ul. Blanenská km 3,292 -5,292 
jde o materiál  spadající do kvalitativní třídy dle vyhlášky 130/2019 Sb. ZAS-T1</t>
  </si>
  <si>
    <t>celková frézovaná plocha 11106=11 106,00 [A] 
A*0,04=444,24 [B]m3 
z toho přechodový úsek 192m2 tl. frézy 11cm (ACL 16+ tl. 7-9 cm)  
192*0,01=1,92 [C]m3  
tedy: 
Celkem: B+C=446,16 [D] 
D-229,1=217,06 [E] Celková kubatura mínus kubatura z položky "11372.B" materiál jenž bude použit zpět na stavbě</t>
  </si>
  <si>
    <t>Položka zahrnuje veškerou manipulaci s vybouranou sutí a s vybouranými hmotami vč. uložení</t>
  </si>
  <si>
    <t>Včetně odvozu na mezidepónii zhotovitele. Včetně manipulace a  v režii zhotovitel, odvozná vzdálenost v režii zhotovitele.  
Zajištění mezidepónie v režii zhotovitele.  
Včetně složení na meziskládku.  
Další potřebná manipulace v položce "12573"</t>
  </si>
  <si>
    <t>materiál jenž bude použit zpět do krajnic: 
1674,6*0,1=167,46 [A] 
Plocha krajnic planimetrováním příčných řezů ACAD*TL. 
materiál jenž bude použit pro dosypávky pod nezpevněnou  
krajnicí v místech kde dochází k "rozšíření" stávajícího 
silničního tělesa: 
57=57,00 [B] 
Kubatura planimetrováním příčných řezů ACAD 
Materiál jenž bude použit na nezpevněné sjezdy: 
km0,327 1,0*13*0,1=1,30 [D] 
km0,681 1,0*9*0,1=0,90 [E] 
km1,273 1,0*11*0,1=1,10 [F] 
km1,280 1,0*13*0,1=1,30 [G] 
D+E+F+G=4,60 [H] 
Celkem: A+B+H=229,06 [C]</t>
  </si>
  <si>
    <t>Položka zahrnuje veškerou manipulaci s vybouranou sutí a s vybouranými hmotami vč. uložení na meziskládku.</t>
  </si>
  <si>
    <t>C</t>
  </si>
  <si>
    <t>Frźování dalších 5 cm v oblasti předpokládaných sanací. 
Včetně odvozu a likvidace v režii zhotovitel, odvozná vzdálenost v režii zhotovitele. 
Dle zprávy č. 0821 V225051 "Diagnostika vozovky a návrh opravy na vybraném úseku silnice III/37918" Brno, ul. Blanenská km 3,292 -5,292 
jde o materiál  spadající do kvalitativní třídy dle vyhlášky 130/2019 Sb. ZAS-T1</t>
  </si>
  <si>
    <t>Frézování dalších 5 cm v oblasti předpokládaných sanací. 
2694,6*0,05=134,73 [A] 
Plocha * tl. 
Frézování dalších tloušťky proměnnév oblasti pokleslých okrajů. 
453*1,5*0,025=16,99 [B] 
Plocha * tl. 
Celkem: A+B=151,72 [C]</t>
  </si>
  <si>
    <t>11</t>
  </si>
  <si>
    <t>113764</t>
  </si>
  <si>
    <t>FRÉZOVÁNÍ DRÁŽKY PRŮŘEZU DO 400MM2 V ASFALTOVÉ VOZOVCE</t>
  </si>
  <si>
    <t>M</t>
  </si>
  <si>
    <t>Prořezání spáry v obrusu v oblasti napojení na stávající asf.  
Zálivka v položce "931324"  
pozn. pracovní spoje a spáry (prořezání, profrézování a prolití) včetně případné středové spáry při pokládce po polovinách jsou součístí  
položky "574A34" ASFALTOVÝ BETON PRO OBRUSNÉ VRSTVY ACO 11+, 11S TL. 40MM</t>
  </si>
  <si>
    <t>napojení ZÚ a KÚ + sjezd 
5,2+34,7+19,5=59,40 [A]</t>
  </si>
  <si>
    <t>Položka zahrnuje veškerou manipulaci s vybouranou sutí a s vybouranými hmotami vč. uložení na skládku.</t>
  </si>
  <si>
    <t>12</t>
  </si>
  <si>
    <t>123738</t>
  </si>
  <si>
    <t>ODKOP PRO SPOD STAVBU SILNIC A ŽELEZNIC TŘ. I, ODVOZ DO 20KM</t>
  </si>
  <si>
    <t>ŠD, zahliněná ŠD; zemina z výkopů pro sanace okrajů po odstranění asfaltů, OK a PM</t>
  </si>
  <si>
    <t>45 cm potřeba pro nové konstrukce; 1cm nadvýšení  
=&gt; 44 cm potřeba; 9 cm frézováním =&gt; 35 cm zbývajících 
sanace km 0,100 - 1,200 vpravo; délky 1099m 
tloušťka asf. dle diagnostiky (12,6+10,4+8,8+15,8+11,6+18,7)/6=13 cm 
tloušťka zbývajících asf po celoploš. frézování 13-9=4cm 
zbylý odkop ŠD; hlína 
35cm potřeba - 4cm odstraněných asf.= 31cm odkopu 
sanace km 0,100 - 1,200 vlevo; délky 1101m 
tloušťka asf. dle diagnostiky (12,6+10,4+8,8+15,8+11,6+18,7)/6=13 cm 
tloušťka zbývajících asf po celoploš. frézování 13-9=4cm 
zbylý odkop ŠD; hlína 
35cm potřeba - 4cm odstraněných asf.= 31cm odkopu 
2559*0,31=793,29 [K] 
sanace km 1,640 - 1,710 vlevo; délky 69m 
tloušťka asf. dle diagnostiky asf. 24 cm 
tloušťka zbývajících asf po celoploš. frézování: 24-9=15cm 
zbylý odkop ŠD; hlína 
35cm potřeba - 15cm odstraněných asf.= 20cm odkopu 
sanace km 1,920 - 1,960 vpravo; délky 40m 
tloušťka asf. dle diagnostiky asf. 24 cm 
tloušťka zbývajících asf po celoploš. frézování: 24-9=15cm 
zbylý odkop ŠD; hlína 
35cm potřeba - 15cm odstraněných asf.= 20cm odkopu 
135*0,20=27,00 [L] 
Celkem: K+L=820,29 [M] 
suma ponížená o již odstraněný materiál: 
část materiálu je již odstraněna jako PM v položce "113338.A" 167,34 m3 
M-167,34=652,95 [J]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</si>
  <si>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</si>
  <si>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</si>
  <si>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12573</t>
  </si>
  <si>
    <t>VYKOPÁVKY ZE ZEMNÍKŮ A SKLÁDEK TŘ. I</t>
  </si>
  <si>
    <t>Veškerá potřebná manipulace vodorovná i svislá s materiálem z meziskládky na stavbu z položky "11372.B" umožňující zřízení krajnic "56962" a dosypávek pod krajnicí "17110" a na nezpevněné sjezdy "56362"</t>
  </si>
  <si>
    <t>167,46+57+4,6=229,06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</si>
  <si>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</si>
  <si>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14</t>
  </si>
  <si>
    <t>12920</t>
  </si>
  <si>
    <t>ČIŠTĚNÍ KRAJNIC OD NÁNOSU</t>
  </si>
  <si>
    <t>Odstranění okraje vozovky pro umožnění pokládky nových krajnic (položka "56962") 
Včetně odvozu v režii zhotovitele, odvozná vzdálenost v režii zhotovitele.</t>
  </si>
  <si>
    <t>94,36=94,36 [A] 
Kubatura planimetrováním příčných řezů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</si>
  <si>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</si>
  <si>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</si>
  <si>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17110</t>
  </si>
  <si>
    <t>ULOŽENÍ SYPANINY DO NÁSYPŮ SE ZHUTNĚNÍM</t>
  </si>
  <si>
    <t>Materiál z položky "11372.B" potřebná manipulace s materiálem v "12573"  
Materiál jenž bude použit pro dosypávky pod nezpevněnou   
krajnicí v místech kde dochází k "rozšíření" stávajícího  
silničního tělesa:</t>
  </si>
  <si>
    <t>57=57,00 [B] 
Kubatura planimetrováním příčných řezů ACAD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</si>
  <si>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</si>
  <si>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</si>
  <si>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17120</t>
  </si>
  <si>
    <t>ULOŽENÍ SYPANINY DO NÁSYPŮ A NA SKLÁDKY BEZ ZHUTNĚNÍ</t>
  </si>
  <si>
    <t>Pro položky:</t>
  </si>
  <si>
    <t>"123738" 652,95=652,95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</si>
  <si>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</si>
  <si>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</si>
  <si>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18110</t>
  </si>
  <si>
    <t>ÚPRAVA PLÁNĚ SE ZHUTNĚNÍM V HORNINĚ TŘ. I</t>
  </si>
  <si>
    <t>M2</t>
  </si>
  <si>
    <t>viz. technická specifikace</t>
  </si>
  <si>
    <t>sanace km 0,100 - 1,200 vpravo; délky 1099m 
sanace km 0,100 - 1,200 vlevo; délky 1101m 
2559=2 559,00 [L] 
sanace km 1,640 - 1,710 vlevo; délky 69m 
sanace km 1,920 - 1,960 vpravo; délky 40m 
135=135,00 [M] 
plocha pod nezpevněnou krajnicí: 
1674,6=1 674,60 [E] 
sjezdy: 
nezpevněné sjezdy: 
km0,327 1,0*13=13,00 [I] 
km0,681 1,0*9=9,00 [J] 
km1,273 1,0*11=11,00 [F] 
km1,280 1,0*13=13,00 [G] 
Celkem: L+M+E+I+J+F+G=4 414,60 [N]</t>
  </si>
  <si>
    <t>položka zahrnuje úpravu pláně včetně vyrovnání výškových rozdílů. Míru zhutnění určuje projekt.</t>
  </si>
  <si>
    <t>Komunikace</t>
  </si>
  <si>
    <t>18</t>
  </si>
  <si>
    <t>56333</t>
  </si>
  <si>
    <t>VOZOVKOVÉ VRSTVY ZE ŠTĚRKODRTI TL. DO 150MM</t>
  </si>
  <si>
    <t>Štěrkodrť ŠDa 0/63Ge tl. 150 mm dle ČSN 736126-1</t>
  </si>
  <si>
    <t>sanace km 0,100 - 1,200 vpravo; délky 1099m 
sanace km 0,100 - 1,200 vlevo; délky 1101m 
2559=2 559,00 [L] 
sanace km 1,640 - 1,710 vlevo; délky 69m 
sanace km 1,920 - 1,960 vpravo; délky 40m 
135=135,00 [M] 
Celkem: L+M=2 694,00 [N]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</si>
  <si>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</si>
  <si>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</si>
  <si>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Štěrkodrť ŠDb 0/63Ge tl. 150 mm dle ČSN 736126-1</t>
  </si>
  <si>
    <t>20</t>
  </si>
  <si>
    <t>56362</t>
  </si>
  <si>
    <t>VOZOVKOVÉ VRSTVY Z RECYKLOVANÉHO MATERIÁLU TL DO 100MM</t>
  </si>
  <si>
    <t>Materiál z položky "11372.B" potřebná manipulace s materiálem v "12573"  
DOROVNÁVKA POVRCHU NEZPEVNĚNÉHO SJEZDU TL. 0.10m RECYKLÁTEM (R MATERIÁLEM 0/22), MOŽNÝ JE FRÉZINK ZE STAVBY</t>
  </si>
  <si>
    <t>km0,327 1,0*13*0,1=1,30 [D] 
km0,681 1,0*9*0,1=0,90 [E] 
km1,273 1,0*11*0,1=1,10 [F] 
km1,280 1,0*13*0,1=1,30 [G] 
D+E+F+G=4,60 [H]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</si>
  <si>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</si>
  <si>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21</t>
  </si>
  <si>
    <t>56962</t>
  </si>
  <si>
    <t>ZPEVNĚNÍ KRAJNIC Z RECYKLOVANÉHO MATERIÁLU TL DO 100MM</t>
  </si>
  <si>
    <t>Materiál z položky "11372.B" potřebná manipulace s materiálem v "12573"  
PRAVA POVRCHU NEZPEVNĚNÉ KRAJNICE V ŠÍŘCE min.0.25m - 0.5m  A TL.0.10m RECYKLÁTEM (R MATERIÁLEM 0/22), MOŽNÝ JE FRÉZINK ZE STAVBY</t>
  </si>
  <si>
    <t>1674,6*0,1=167,46 [A] 
Plocha krajnic planimetrováním příčných řezů ACAD*TL.</t>
  </si>
  <si>
    <t>22</t>
  </si>
  <si>
    <t>572213</t>
  </si>
  <si>
    <t>SPOJOVACÍ POSTŘIK Z EMULZE DO 0,5KG/M2</t>
  </si>
  <si>
    <t>Spojovací postřik z kationaktivní asfaltové emulze 0,3 kg/m2 PS-C dle ČSN 73 6129</t>
  </si>
  <si>
    <t>11106-192-138=10 776,00 [H] 
komplet vozovka  
VOZOVKA - VÝMĚNA OBRUSNÉ VRSTVY (MOST) 
138=138,00 [B] 
VOZOVKA  
10776=10 776,00 [C] 
VOZOVKA - VÝMĚNA ASFALT. SOUVRSTVÍ - PŘECHODOVÝ ÚSEK  
192=192,00 [D] 
SJEZD ZPEVVNĚNÝ ASF. km 1,953 
19*1,0=19,00 [F] 
Celkem: B+C+D+F=11 125,00 [I]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</si>
  <si>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</si>
  <si>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</si>
  <si>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Spojovací postřik z kationaktivní asfaltové emulze 0,4 kg/m2 PS-C dle ČSN 73 6129</t>
  </si>
  <si>
    <t>pod vrstvou ACL 16+ 
VOZOVKA - SANACE OKRAJŮ (CELÁ KCE VOZOVKY) 
2694=2 694,00 [A] 
POKLESNUTÉ OKRAJE 
679=679,00 [F] 
VOZOVKA - VÝMĚNA ASFALT. SOUVRSTVÍ - PŘECHODOVÝ ÚSEK  
192=192,00 [D] plocha 
Celkem: A+F+D=3 565,00 [G]</t>
  </si>
  <si>
    <t>24</t>
  </si>
  <si>
    <t>574A34</t>
  </si>
  <si>
    <t>ASFALTOVÝ BETON PRO OBRUSNÉ VRSTVY ACO 11+, 11S TL. 40MM</t>
  </si>
  <si>
    <t>Asfaltový beton  pro obrusné vrstvy ACO 11+ tl. 40 mm dle ČSN 736121</t>
  </si>
  <si>
    <t>komplet vozovka  
VOZOVKA - VÝMĚNA OBRUSNÉ VRSTVY (MOST) 
138=138,00 [B] 
SJEZD ZPEVVNĚNÝ ASF. km 1,953 
19*1,0=19,00 [F] 
Celkem: B+F=157,00 [G]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</si>
  <si>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</si>
  <si>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</si>
  <si>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574A44</t>
  </si>
  <si>
    <t>ASFALTOVÝ BETON PRO OBRUSNÉ VRSTVY ACO 11+, 11S TL. 50MM</t>
  </si>
  <si>
    <t>Asfaltový beton  pro obrusné vrstvy ACO 11+ tl. 50 mm dle ČSN 736121</t>
  </si>
  <si>
    <t>VOZOVKA  
10776=10 776,00 [C] 
VOZOVKA - VÝMĚNA ASFALT. SOUVRSTVÍ - PŘECHODOVÝ ÚSEK  
192=192,00 [D] 
Celkem: C+D=10 968,00 [E]</t>
  </si>
  <si>
    <t>26</t>
  </si>
  <si>
    <t>574C46</t>
  </si>
  <si>
    <t>ASFALTOVÝ BETON PRO LOŽNÍ VRSTVY ACL 16+, 16S TL. 50MM</t>
  </si>
  <si>
    <t>Asfaltový beton  pro ložné vrstvy ACL 16+  tl. 50 mm dle ČSN 736121</t>
  </si>
  <si>
    <t>27</t>
  </si>
  <si>
    <t>574E46</t>
  </si>
  <si>
    <t>ASFALTOVÝ BETON PRO PODKLADNÍ VRSTVY ACP 16+, 16S TL. 50MM</t>
  </si>
  <si>
    <t>Asfaltový beton  pro podkladní vrstvy ACP 16+  tl. 50 mm dle ČSN 736121</t>
  </si>
  <si>
    <t>pod vrstvou ACL 16+ 
VOZOVKA - SANACE OKRAJŮ (CELÁ KCE VOZOVKY) 
2694=2 694,00 [A]</t>
  </si>
  <si>
    <t>28</t>
  </si>
  <si>
    <t>577A1</t>
  </si>
  <si>
    <t>X</t>
  </si>
  <si>
    <t>VÝSPRAVA TRHLIN ASFALTOVOU ZÁLIVKOU</t>
  </si>
  <si>
    <t>Jen se souhlasem investora!  
DETAIL PROVEDENÍ SANACÍ TRHLIN DLE TP 115 (na odfrézovaném povrchu):  
- Vytvoření komůrky proříznutím drážky š. 10-30 mm dle šířky původní trhliny a hloubky 35 mm   
- Pročištění drážky  
- Opatření stěn adhezním penetračním nátěrem  
- Zalití trhliny (drážky) pružnou asfaltovou zálivkovou hmotou</t>
  </si>
  <si>
    <t>3000=3 000,00 [A] 
 konkrétní délka bude projednána na KD stavby</t>
  </si>
  <si>
    <t>- vyfrézování drážky šířky do 20mm hloubky do 40mm  
- vyčištění  
- nátěr  
- výplň předepsanou zálivkovou hmotou</t>
  </si>
  <si>
    <t>Ostatní konstrukce a práce</t>
  </si>
  <si>
    <t>29</t>
  </si>
  <si>
    <t>915111</t>
  </si>
  <si>
    <t>VODOROVNÉ DOPRAVNÍ ZNAČENÍ BARVOU HLADKÉ - DODÁVKA A POKLÁDKA</t>
  </si>
  <si>
    <t>V4 (0.125)  
(1971,5+1969)*0,125=492,56 [A]</t>
  </si>
  <si>
    <t>položka zahrnuje:  
- dodání a pokládku nátěrového materiálu (měří se pouze natíraná plocha)  
- předznačení a reflexní úpravu</t>
  </si>
  <si>
    <t>30</t>
  </si>
  <si>
    <t>915221</t>
  </si>
  <si>
    <t>VODOR DOPRAV ZNAČ PLASTEM STRUKTURÁLNÍ NEHLUČNÉ - DOD A POKLÁDKA</t>
  </si>
  <si>
    <t>31</t>
  </si>
  <si>
    <t>919111</t>
  </si>
  <si>
    <t>ŘEZÁNÍ ASFALTOVÉHO KRYTU VOZOVEK TL DO 50MM</t>
  </si>
  <si>
    <t>sanace km 0,100 - 1,200 vpravo; délky 1099m 
tloušťka asf. dle diagnostiky (12,6+10,4+8,8+15,8+11,6+18,7)/6=13 cm 
tloušťka zbývajících asf po celoploš. frézování 13-9=4cm 
1099+1,5+1,5=1 102,00 [A] 
sanace km 0,100 - 1,200 vlevo; délky 1101m 
tloušťka asf. dle diagnostiky (12,6+10,4+8,8+15,8+11,6+18,7)/6=13 cm 
tloušťka zbývajících asf po celoploš. frézování 13-9=4cm 
1101+1,5+1,5=1 104,00 [B] 
sanace km 1,640 - 1,710 vlevo; délky 69m 
tloušťka asf. dle diagnostiky asf. 24 cm 
tloušťka zbývajících asf po celoploš. frézování: 24-9=15cm 
sanace km 1,920 - 1,960 vpravo; délky 40m 
tloušťka asf. dle diagnostiky asf. 24 cm 
tloušťka zbývajících asf po celoploš. frézování: 24-9=15cm 
Celkem: A+B=2 206,00 [C]</t>
  </si>
  <si>
    <t>položka zahrnuje řezání vozovkové vrstvy v předepsané tloušťce, včetně spotřeby vody</t>
  </si>
  <si>
    <t>32</t>
  </si>
  <si>
    <t>919113</t>
  </si>
  <si>
    <t>ŘEZÁNÍ ASFALTOVÉHO KRYTU VOZOVEK TL DO 150MM</t>
  </si>
  <si>
    <t>Zařezání asfaltů v oblasti sanací před provedením odbourání zbývajících asf. pol. "113338.A" + "113338.B"</t>
  </si>
  <si>
    <t>sanace km 1,640 - 1,710 vlevo; délky 69m 
tloušťka asf. dle diagnostiky asf. 24 cm 
tloušťka zbývajících asf po celoploš. frézování: 24-9=15cm 
69+1,5+1,5=72,00 [A] 
sanace km 1,920 - 1,960 vpravo; délky 40m 
tloušťka asf. dle diagnostiky asf. 24 cm 
tloušťka zbývajících asf po celoploš. frézování: 24-9=15cm 
40+1,5+1,5=43,00 [B] 
Celkem: A+B=115,00 [C]</t>
  </si>
  <si>
    <t>33</t>
  </si>
  <si>
    <t>931324</t>
  </si>
  <si>
    <t>TĚSNĚNÍ DILATAČ SPAR ASF ZÁLIVKOU MODIFIK PRŮŘ DO 400MM2</t>
  </si>
  <si>
    <t>Prolití drážky z položky "113764"  
pozn. pracovní spoje a spáry (prořezání, profrézování a prolití) včetně případné středové spáry při pokládce po polovinách jsou součístí  
položky "574A34" ASFALTOVÝ BETON PRO OBRUSNÉ VRSTVY ACO 11+, 11S TL. 40MM</t>
  </si>
  <si>
    <t>položka zahrnuje dodávku a osazení předepsaného materiálu, očištění ploch spáry před úpravou, očištění okolí spáry po úpravě  
nezahrnuje těsnící profil</t>
  </si>
  <si>
    <t>SO 181</t>
  </si>
  <si>
    <t>Dopravní opatření</t>
  </si>
  <si>
    <t>91400</t>
  </si>
  <si>
    <t>DOČASNÉ ZAKRYTÍ NEBO OTOČENÍ STÁVAJÍCÍCH DOPRAVNÍCH ZNAČEK</t>
  </si>
  <si>
    <t>KUS</t>
  </si>
  <si>
    <t>1=1,00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</si>
  <si>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</si>
  <si>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914112</t>
  </si>
  <si>
    <t>DOPRAVNÍ ZNAČKY ZÁKLAD VELIKOSTI OCEL NEREFLEXNÍ - MONTÁŽ S PŘEMÍST</t>
  </si>
  <si>
    <t>IS11 37=37,00 [A] 
ostatní: 18=18,00 [B] 
Celkem: A+B=55,00 [C]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</si>
  <si>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</si>
  <si>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</si>
  <si>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</si>
  <si>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</si>
  <si>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914119</t>
  </si>
  <si>
    <t>DOPRAV ZNAČKY ZÁKLAD VEL OCEL NEREFLEXNÍ - NÁJEMNÉ</t>
  </si>
  <si>
    <t>KSDEN</t>
  </si>
  <si>
    <t>IS11 37*60=2 220,00 [A] 
ostatní: 18*60=1 080,00 [B] 
Celkem: A+B=3 300,00 [C]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</si>
  <si>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</si>
  <si>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</si>
  <si>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</si>
  <si>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6=6,00 [A]</t>
  </si>
  <si>
    <t>914413</t>
  </si>
  <si>
    <t>DOPRAVNÍ ZNAČKY 100X150CM OCELOVÉ - DEMONTÁŽ</t>
  </si>
  <si>
    <t>914419</t>
  </si>
  <si>
    <t>DOPRAV ZNAČKY 100X150CM OCEL - NÁJEMNÉ</t>
  </si>
  <si>
    <t>6*60=360,00 [A]</t>
  </si>
  <si>
    <t>914922</t>
  </si>
  <si>
    <t>SLOUPKY A STOJKY DZ Z OCEL TRUBEK DO PATKY MONTÁŽ S PŘESUNEM</t>
  </si>
  <si>
    <t>66=66,00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</si>
  <si>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</si>
  <si>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</si>
  <si>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</si>
  <si>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</si>
  <si>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</si>
  <si>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66*60=3 960,00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</si>
  <si>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</si>
  <si>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</si>
  <si>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</si>
  <si>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2=2,00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</si>
  <si>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</si>
  <si>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</si>
  <si>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</si>
  <si>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</si>
  <si>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</si>
  <si>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</si>
  <si>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2*60=120,00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</si>
  <si>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</si>
  <si>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</si>
  <si>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</si>
  <si>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</si>
  <si>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</si>
  <si>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</si>
  <si>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</si>
  <si>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</si>
  <si>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916722</t>
  </si>
  <si>
    <t>UPEVŇOVACÍ KONSTR - PODKLADNÍ DESKA OD 28KG - MONTÁŽ S PŘESUNEM</t>
  </si>
  <si>
    <t>66+(6*2)=78,00 [A]</t>
  </si>
  <si>
    <t>916723</t>
  </si>
  <si>
    <t>UPEVŇOVACÍ KONSTR - PODKLADNÍ DESKA OD 28KG - DEMONTÁŽ</t>
  </si>
  <si>
    <t>916729</t>
  </si>
  <si>
    <t>UPEVŇOVACÍ KONSTR - PODKL DESKA OD 28KG - NÁJEMNÉ</t>
  </si>
  <si>
    <t>66+(6*2)=78,00 [A] 
A*60=4 680,00 [B]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</si>
</sst>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25.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25.5">
      <c r="A18" s="18" t="s">
        <v>38</v>
      </c>
      <c s="23" t="s">
        <v>16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12.7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0+O8+O25+O78+O123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</v>
      </c>
      <c s="31">
        <f>0+I8+I25+I78+I123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64</v>
      </c>
      <c s="5"/>
      <c s="14" t="s">
        <v>65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66</v>
      </c>
      <c s="18" t="s">
        <v>22</v>
      </c>
      <c s="24" t="s">
        <v>67</v>
      </c>
      <c s="25" t="s">
        <v>68</v>
      </c>
      <c s="26">
        <v>188.72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69</v>
      </c>
    </row>
    <row r="11" spans="1:5" ht="12.75">
      <c r="A11" s="29" t="s">
        <v>45</v>
      </c>
      <c r="E11" s="30" t="s">
        <v>70</v>
      </c>
    </row>
    <row r="12" spans="1:5" ht="25.5">
      <c r="A12" t="s">
        <v>46</v>
      </c>
      <c r="E12" s="28" t="s">
        <v>71</v>
      </c>
    </row>
    <row r="13" spans="1:16" ht="12.75">
      <c r="A13" s="18" t="s">
        <v>38</v>
      </c>
      <c s="23" t="s">
        <v>15</v>
      </c>
      <c s="23" t="s">
        <v>66</v>
      </c>
      <c s="18" t="s">
        <v>15</v>
      </c>
      <c s="24" t="s">
        <v>67</v>
      </c>
      <c s="25" t="s">
        <v>68</v>
      </c>
      <c s="26">
        <v>1305.9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12.75">
      <c r="A14" s="27" t="s">
        <v>43</v>
      </c>
      <c r="E14" s="28" t="s">
        <v>40</v>
      </c>
    </row>
    <row r="15" spans="1:5" ht="12.75">
      <c r="A15" s="29" t="s">
        <v>45</v>
      </c>
      <c r="E15" s="30" t="s">
        <v>72</v>
      </c>
    </row>
    <row r="16" spans="1:5" ht="25.5">
      <c r="A16" t="s">
        <v>46</v>
      </c>
      <c r="E16" s="28" t="s">
        <v>71</v>
      </c>
    </row>
    <row r="17" spans="1:16" ht="12.75">
      <c r="A17" s="18" t="s">
        <v>38</v>
      </c>
      <c s="23" t="s">
        <v>16</v>
      </c>
      <c s="23" t="s">
        <v>66</v>
      </c>
      <c s="18" t="s">
        <v>16</v>
      </c>
      <c s="24" t="s">
        <v>67</v>
      </c>
      <c s="25" t="s">
        <v>68</v>
      </c>
      <c s="26">
        <v>294.26</v>
      </c>
      <c s="26">
        <v>0</v>
      </c>
      <c s="26">
        <f>ROUND(ROUND(H17,2)*ROUND(G17,2),2)</f>
      </c>
      <c r="O17">
        <f>(I17*21)/100</f>
      </c>
      <c t="s">
        <v>15</v>
      </c>
    </row>
    <row r="18" spans="1:5" ht="12.75">
      <c r="A18" s="27" t="s">
        <v>43</v>
      </c>
      <c r="E18" s="28" t="s">
        <v>73</v>
      </c>
    </row>
    <row r="19" spans="1:5" ht="12.75">
      <c r="A19" s="29" t="s">
        <v>45</v>
      </c>
      <c r="E19" s="30" t="s">
        <v>74</v>
      </c>
    </row>
    <row r="20" spans="1:5" ht="25.5">
      <c r="A20" t="s">
        <v>46</v>
      </c>
      <c r="E20" s="28" t="s">
        <v>71</v>
      </c>
    </row>
    <row r="21" spans="1:16" ht="12.75">
      <c r="A21" s="18" t="s">
        <v>38</v>
      </c>
      <c s="23" t="s">
        <v>26</v>
      </c>
      <c s="23" t="s">
        <v>75</v>
      </c>
      <c s="18" t="s">
        <v>40</v>
      </c>
      <c s="24" t="s">
        <v>76</v>
      </c>
      <c s="25" t="s">
        <v>68</v>
      </c>
      <c s="26">
        <v>401.62</v>
      </c>
      <c s="26">
        <v>0</v>
      </c>
      <c s="26">
        <f>ROUND(ROUND(H21,2)*ROUND(G21,2),2)</f>
      </c>
      <c r="O21">
        <f>(I21*21)/100</f>
      </c>
      <c t="s">
        <v>15</v>
      </c>
    </row>
    <row r="22" spans="1:5" ht="12.75">
      <c r="A22" s="27" t="s">
        <v>43</v>
      </c>
      <c r="E22" s="28" t="s">
        <v>40</v>
      </c>
    </row>
    <row r="23" spans="1:5" ht="12.75">
      <c r="A23" s="29" t="s">
        <v>45</v>
      </c>
      <c r="E23" s="30" t="s">
        <v>77</v>
      </c>
    </row>
    <row r="24" spans="1:5" ht="25.5">
      <c r="A24" t="s">
        <v>46</v>
      </c>
      <c r="E24" s="28" t="s">
        <v>71</v>
      </c>
    </row>
    <row r="25" spans="1:18" ht="12.75" customHeight="1">
      <c r="A25" s="5" t="s">
        <v>36</v>
      </c>
      <c s="5"/>
      <c s="34" t="s">
        <v>22</v>
      </c>
      <c s="5"/>
      <c s="21" t="s">
        <v>78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8" t="s">
        <v>38</v>
      </c>
      <c s="23" t="s">
        <v>28</v>
      </c>
      <c s="23" t="s">
        <v>79</v>
      </c>
      <c s="18" t="s">
        <v>80</v>
      </c>
      <c s="24" t="s">
        <v>81</v>
      </c>
      <c s="25" t="s">
        <v>82</v>
      </c>
      <c s="26">
        <v>167.34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38.25">
      <c r="A27" s="27" t="s">
        <v>43</v>
      </c>
      <c r="E27" s="28" t="s">
        <v>83</v>
      </c>
    </row>
    <row r="28" spans="1:5" ht="76.5">
      <c r="A28" s="29" t="s">
        <v>45</v>
      </c>
      <c r="E28" s="30" t="s">
        <v>84</v>
      </c>
    </row>
    <row r="29" spans="1:5" ht="63.75">
      <c r="A29" t="s">
        <v>46</v>
      </c>
      <c r="E29" s="28" t="s">
        <v>85</v>
      </c>
    </row>
    <row r="30" spans="1:16" ht="25.5">
      <c r="A30" s="18" t="s">
        <v>38</v>
      </c>
      <c s="23" t="s">
        <v>30</v>
      </c>
      <c s="23" t="s">
        <v>79</v>
      </c>
      <c s="18" t="s">
        <v>86</v>
      </c>
      <c s="24" t="s">
        <v>81</v>
      </c>
      <c s="25" t="s">
        <v>82</v>
      </c>
      <c s="26">
        <v>122.61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51">
      <c r="A31" s="27" t="s">
        <v>43</v>
      </c>
      <c r="E31" s="28" t="s">
        <v>87</v>
      </c>
    </row>
    <row r="32" spans="1:5" ht="216.75">
      <c r="A32" s="29" t="s">
        <v>45</v>
      </c>
      <c r="E32" s="30" t="s">
        <v>88</v>
      </c>
    </row>
    <row r="33" spans="1:5" ht="63.75">
      <c r="A33" t="s">
        <v>46</v>
      </c>
      <c r="E33" s="28" t="s">
        <v>85</v>
      </c>
    </row>
    <row r="34" spans="1:16" ht="25.5">
      <c r="A34" s="18" t="s">
        <v>38</v>
      </c>
      <c s="23" t="s">
        <v>89</v>
      </c>
      <c s="23" t="s">
        <v>90</v>
      </c>
      <c s="18" t="s">
        <v>80</v>
      </c>
      <c s="24" t="s">
        <v>91</v>
      </c>
      <c s="25" t="s">
        <v>92</v>
      </c>
      <c s="26">
        <v>16064.64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93</v>
      </c>
    </row>
    <row r="37" spans="1:5" ht="25.5">
      <c r="A37" t="s">
        <v>46</v>
      </c>
      <c r="E37" s="28" t="s">
        <v>94</v>
      </c>
    </row>
    <row r="38" spans="1:16" ht="12.75">
      <c r="A38" s="18" t="s">
        <v>38</v>
      </c>
      <c s="23" t="s">
        <v>95</v>
      </c>
      <c s="23" t="s">
        <v>96</v>
      </c>
      <c s="18" t="s">
        <v>80</v>
      </c>
      <c s="24" t="s">
        <v>97</v>
      </c>
      <c s="25" t="s">
        <v>82</v>
      </c>
      <c s="26">
        <v>217.06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51">
      <c r="A39" s="27" t="s">
        <v>43</v>
      </c>
      <c r="E39" s="28" t="s">
        <v>98</v>
      </c>
    </row>
    <row r="40" spans="1:5" ht="127.5">
      <c r="A40" s="29" t="s">
        <v>45</v>
      </c>
      <c r="E40" s="30" t="s">
        <v>99</v>
      </c>
    </row>
    <row r="41" spans="1:5" ht="25.5">
      <c r="A41" t="s">
        <v>46</v>
      </c>
      <c r="E41" s="28" t="s">
        <v>100</v>
      </c>
    </row>
    <row r="42" spans="1:16" ht="12.75">
      <c r="A42" s="18" t="s">
        <v>38</v>
      </c>
      <c s="23" t="s">
        <v>33</v>
      </c>
      <c s="23" t="s">
        <v>96</v>
      </c>
      <c s="18" t="s">
        <v>86</v>
      </c>
      <c s="24" t="s">
        <v>97</v>
      </c>
      <c s="25" t="s">
        <v>82</v>
      </c>
      <c s="26">
        <v>229.06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63.75">
      <c r="A43" s="27" t="s">
        <v>43</v>
      </c>
      <c r="E43" s="28" t="s">
        <v>101</v>
      </c>
    </row>
    <row r="44" spans="1:5" ht="229.5">
      <c r="A44" s="29" t="s">
        <v>45</v>
      </c>
      <c r="E44" s="30" t="s">
        <v>102</v>
      </c>
    </row>
    <row r="45" spans="1:5" ht="25.5">
      <c r="A45" t="s">
        <v>46</v>
      </c>
      <c r="E45" s="28" t="s">
        <v>103</v>
      </c>
    </row>
    <row r="46" spans="1:16" ht="12.75">
      <c r="A46" s="18" t="s">
        <v>38</v>
      </c>
      <c s="23" t="s">
        <v>35</v>
      </c>
      <c s="23" t="s">
        <v>96</v>
      </c>
      <c s="18" t="s">
        <v>104</v>
      </c>
      <c s="24" t="s">
        <v>97</v>
      </c>
      <c s="25" t="s">
        <v>82</v>
      </c>
      <c s="26">
        <v>151.72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63.75">
      <c r="A47" s="27" t="s">
        <v>43</v>
      </c>
      <c r="E47" s="28" t="s">
        <v>105</v>
      </c>
    </row>
    <row r="48" spans="1:5" ht="114.75">
      <c r="A48" s="29" t="s">
        <v>45</v>
      </c>
      <c r="E48" s="30" t="s">
        <v>106</v>
      </c>
    </row>
    <row r="49" spans="1:5" ht="25.5">
      <c r="A49" t="s">
        <v>46</v>
      </c>
      <c r="E49" s="28" t="s">
        <v>100</v>
      </c>
    </row>
    <row r="50" spans="1:16" ht="12.75">
      <c r="A50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110</v>
      </c>
      <c s="26">
        <v>59.4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76.5">
      <c r="A51" s="27" t="s">
        <v>43</v>
      </c>
      <c r="E51" s="28" t="s">
        <v>111</v>
      </c>
    </row>
    <row r="52" spans="1:5" ht="25.5">
      <c r="A52" s="29" t="s">
        <v>45</v>
      </c>
      <c r="E52" s="30" t="s">
        <v>112</v>
      </c>
    </row>
    <row r="53" spans="1:5" ht="25.5">
      <c r="A53" t="s">
        <v>46</v>
      </c>
      <c r="E53" s="28" t="s">
        <v>113</v>
      </c>
    </row>
    <row r="54" spans="1:16" ht="12.75">
      <c r="A54" s="18" t="s">
        <v>38</v>
      </c>
      <c s="23" t="s">
        <v>114</v>
      </c>
      <c s="23" t="s">
        <v>115</v>
      </c>
      <c s="18" t="s">
        <v>40</v>
      </c>
      <c s="24" t="s">
        <v>116</v>
      </c>
      <c s="25" t="s">
        <v>82</v>
      </c>
      <c s="26">
        <v>652.95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25.5">
      <c r="A55" s="27" t="s">
        <v>43</v>
      </c>
      <c r="E55" s="28" t="s">
        <v>117</v>
      </c>
    </row>
    <row r="56" spans="1:5" ht="409.5">
      <c r="A56" s="29" t="s">
        <v>45</v>
      </c>
      <c r="E56" s="30" t="s">
        <v>118</v>
      </c>
    </row>
    <row r="57" spans="1:5" ht="369.75">
      <c r="A57" t="s">
        <v>46</v>
      </c>
      <c r="E57" s="28" t="s">
        <v>119</v>
      </c>
    </row>
    <row r="58" spans="1:16" ht="12.75">
      <c r="A58" s="18" t="s">
        <v>38</v>
      </c>
      <c s="23" t="s">
        <v>120</v>
      </c>
      <c s="23" t="s">
        <v>121</v>
      </c>
      <c s="18" t="s">
        <v>40</v>
      </c>
      <c s="24" t="s">
        <v>122</v>
      </c>
      <c s="25" t="s">
        <v>82</v>
      </c>
      <c s="26">
        <v>229.06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38.25">
      <c r="A59" s="27" t="s">
        <v>43</v>
      </c>
      <c r="E59" s="28" t="s">
        <v>123</v>
      </c>
    </row>
    <row r="60" spans="1:5" ht="12.75">
      <c r="A60" s="29" t="s">
        <v>45</v>
      </c>
      <c r="E60" s="30" t="s">
        <v>124</v>
      </c>
    </row>
    <row r="61" spans="1:5" ht="306">
      <c r="A61" t="s">
        <v>46</v>
      </c>
      <c r="E61" s="28" t="s">
        <v>125</v>
      </c>
    </row>
    <row r="62" spans="1:16" ht="12.75">
      <c r="A62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82</v>
      </c>
      <c s="26">
        <v>94.36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25.5">
      <c r="A63" s="27" t="s">
        <v>43</v>
      </c>
      <c r="E63" s="28" t="s">
        <v>129</v>
      </c>
    </row>
    <row r="64" spans="1:5" ht="25.5">
      <c r="A64" s="29" t="s">
        <v>45</v>
      </c>
      <c r="E64" s="30" t="s">
        <v>130</v>
      </c>
    </row>
    <row r="65" spans="1:5" ht="63.75">
      <c r="A65" t="s">
        <v>46</v>
      </c>
      <c r="E65" s="28" t="s">
        <v>131</v>
      </c>
    </row>
    <row r="66" spans="1:16" ht="12.75">
      <c r="A66" s="18" t="s">
        <v>38</v>
      </c>
      <c s="23" t="s">
        <v>132</v>
      </c>
      <c s="23" t="s">
        <v>133</v>
      </c>
      <c s="18" t="s">
        <v>40</v>
      </c>
      <c s="24" t="s">
        <v>134</v>
      </c>
      <c s="25" t="s">
        <v>82</v>
      </c>
      <c s="26">
        <v>57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51">
      <c r="A67" s="27" t="s">
        <v>43</v>
      </c>
      <c r="E67" s="28" t="s">
        <v>135</v>
      </c>
    </row>
    <row r="68" spans="1:5" ht="25.5">
      <c r="A68" s="29" t="s">
        <v>45</v>
      </c>
      <c r="E68" s="30" t="s">
        <v>136</v>
      </c>
    </row>
    <row r="69" spans="1:5" ht="267.75">
      <c r="A69" t="s">
        <v>46</v>
      </c>
      <c r="E69" s="28" t="s">
        <v>137</v>
      </c>
    </row>
    <row r="70" spans="1:16" ht="12.75">
      <c r="A70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82</v>
      </c>
      <c s="26">
        <v>652.95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141</v>
      </c>
    </row>
    <row r="72" spans="1:5" ht="12.75">
      <c r="A72" s="29" t="s">
        <v>45</v>
      </c>
      <c r="E72" s="30" t="s">
        <v>142</v>
      </c>
    </row>
    <row r="73" spans="1:5" ht="191.25">
      <c r="A73" t="s">
        <v>46</v>
      </c>
      <c r="E73" s="28" t="s">
        <v>143</v>
      </c>
    </row>
    <row r="74" spans="1:16" ht="12.75">
      <c r="A74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147</v>
      </c>
      <c s="26">
        <v>4414.6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148</v>
      </c>
    </row>
    <row r="76" spans="1:5" ht="216.75">
      <c r="A76" s="29" t="s">
        <v>45</v>
      </c>
      <c r="E76" s="30" t="s">
        <v>149</v>
      </c>
    </row>
    <row r="77" spans="1:5" ht="25.5">
      <c r="A77" t="s">
        <v>46</v>
      </c>
      <c r="E77" s="28" t="s">
        <v>150</v>
      </c>
    </row>
    <row r="78" spans="1:18" ht="12.75" customHeight="1">
      <c r="A78" s="5" t="s">
        <v>36</v>
      </c>
      <c s="5"/>
      <c s="34" t="s">
        <v>28</v>
      </c>
      <c s="5"/>
      <c s="21" t="s">
        <v>151</v>
      </c>
      <c s="5"/>
      <c s="5"/>
      <c s="5"/>
      <c s="35">
        <f>0+Q78</f>
      </c>
      <c r="O78">
        <f>0+R78</f>
      </c>
      <c r="Q78">
        <f>0+I79+I83+I87+I91+I95+I99+I103+I107+I111+I115+I119</f>
      </c>
      <c>
        <f>0+O79+O83+O87+O91+O95+O99+O103+O107+O111+O115+O119</f>
      </c>
    </row>
    <row r="79" spans="1:16" ht="12.75">
      <c r="A79" s="18" t="s">
        <v>38</v>
      </c>
      <c s="23" t="s">
        <v>152</v>
      </c>
      <c s="23" t="s">
        <v>153</v>
      </c>
      <c s="18" t="s">
        <v>80</v>
      </c>
      <c s="24" t="s">
        <v>154</v>
      </c>
      <c s="25" t="s">
        <v>147</v>
      </c>
      <c s="26">
        <v>2694</v>
      </c>
      <c s="26">
        <v>0</v>
      </c>
      <c s="26">
        <f>ROUND(ROUND(H79,2)*ROUND(G79,2),2)</f>
      </c>
      <c r="O79">
        <f>(I79*21)/100</f>
      </c>
      <c t="s">
        <v>15</v>
      </c>
    </row>
    <row r="80" spans="1:5" ht="12.75">
      <c r="A80" s="27" t="s">
        <v>43</v>
      </c>
      <c r="E80" s="28" t="s">
        <v>155</v>
      </c>
    </row>
    <row r="81" spans="1:5" ht="102">
      <c r="A81" s="29" t="s">
        <v>45</v>
      </c>
      <c r="E81" s="30" t="s">
        <v>156</v>
      </c>
    </row>
    <row r="82" spans="1:5" ht="51">
      <c r="A82" t="s">
        <v>46</v>
      </c>
      <c r="E82" s="28" t="s">
        <v>157</v>
      </c>
    </row>
    <row r="83" spans="1:16" ht="12.75">
      <c r="A83" s="18" t="s">
        <v>38</v>
      </c>
      <c s="23" t="s">
        <v>158</v>
      </c>
      <c s="23" t="s">
        <v>153</v>
      </c>
      <c s="18" t="s">
        <v>86</v>
      </c>
      <c s="24" t="s">
        <v>154</v>
      </c>
      <c s="25" t="s">
        <v>147</v>
      </c>
      <c s="26">
        <v>2694</v>
      </c>
      <c s="26">
        <v>0</v>
      </c>
      <c s="26">
        <f>ROUND(ROUND(H83,2)*ROUND(G83,2),2)</f>
      </c>
      <c r="O83">
        <f>(I83*21)/100</f>
      </c>
      <c t="s">
        <v>15</v>
      </c>
    </row>
    <row r="84" spans="1:5" ht="12.75">
      <c r="A84" s="27" t="s">
        <v>43</v>
      </c>
      <c r="E84" s="28" t="s">
        <v>159</v>
      </c>
    </row>
    <row r="85" spans="1:5" ht="102">
      <c r="A85" s="29" t="s">
        <v>45</v>
      </c>
      <c r="E85" s="30" t="s">
        <v>156</v>
      </c>
    </row>
    <row r="86" spans="1:5" ht="51">
      <c r="A86" t="s">
        <v>46</v>
      </c>
      <c r="E86" s="28" t="s">
        <v>157</v>
      </c>
    </row>
    <row r="87" spans="1:16" ht="12.75">
      <c r="A87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147</v>
      </c>
      <c s="26">
        <v>4.6</v>
      </c>
      <c s="26">
        <v>0</v>
      </c>
      <c s="26">
        <f>ROUND(ROUND(H87,2)*ROUND(G87,2),2)</f>
      </c>
      <c r="O87">
        <f>(I87*21)/100</f>
      </c>
      <c t="s">
        <v>15</v>
      </c>
    </row>
    <row r="88" spans="1:5" ht="38.25">
      <c r="A88" s="27" t="s">
        <v>43</v>
      </c>
      <c r="E88" s="28" t="s">
        <v>163</v>
      </c>
    </row>
    <row r="89" spans="1:5" ht="63.75">
      <c r="A89" s="29" t="s">
        <v>45</v>
      </c>
      <c r="E89" s="30" t="s">
        <v>164</v>
      </c>
    </row>
    <row r="90" spans="1:5" ht="102">
      <c r="A90" t="s">
        <v>46</v>
      </c>
      <c r="E90" s="28" t="s">
        <v>165</v>
      </c>
    </row>
    <row r="91" spans="1:16" ht="12.75">
      <c r="A91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147</v>
      </c>
      <c s="26">
        <v>167.46</v>
      </c>
      <c s="26">
        <v>0</v>
      </c>
      <c s="26">
        <f>ROUND(ROUND(H91,2)*ROUND(G91,2),2)</f>
      </c>
      <c r="O91">
        <f>(I91*21)/100</f>
      </c>
      <c t="s">
        <v>15</v>
      </c>
    </row>
    <row r="92" spans="1:5" ht="51">
      <c r="A92" s="27" t="s">
        <v>43</v>
      </c>
      <c r="E92" s="28" t="s">
        <v>169</v>
      </c>
    </row>
    <row r="93" spans="1:5" ht="25.5">
      <c r="A93" s="29" t="s">
        <v>45</v>
      </c>
      <c r="E93" s="30" t="s">
        <v>170</v>
      </c>
    </row>
    <row r="94" spans="1:5" ht="102">
      <c r="A94" t="s">
        <v>46</v>
      </c>
      <c r="E94" s="28" t="s">
        <v>165</v>
      </c>
    </row>
    <row r="95" spans="1:16" ht="12.75">
      <c r="A95" s="18" t="s">
        <v>38</v>
      </c>
      <c s="23" t="s">
        <v>171</v>
      </c>
      <c s="23" t="s">
        <v>172</v>
      </c>
      <c s="18" t="s">
        <v>80</v>
      </c>
      <c s="24" t="s">
        <v>173</v>
      </c>
      <c s="25" t="s">
        <v>147</v>
      </c>
      <c s="26">
        <v>11125</v>
      </c>
      <c s="26">
        <v>0</v>
      </c>
      <c s="26">
        <f>ROUND(ROUND(H95,2)*ROUND(G95,2),2)</f>
      </c>
      <c r="O95">
        <f>(I95*21)/100</f>
      </c>
      <c t="s">
        <v>15</v>
      </c>
    </row>
    <row r="96" spans="1:5" ht="12.75">
      <c r="A96" s="27" t="s">
        <v>43</v>
      </c>
      <c r="E96" s="28" t="s">
        <v>174</v>
      </c>
    </row>
    <row r="97" spans="1:5" ht="153">
      <c r="A97" s="29" t="s">
        <v>45</v>
      </c>
      <c r="E97" s="30" t="s">
        <v>175</v>
      </c>
    </row>
    <row r="98" spans="1:5" ht="51">
      <c r="A98" t="s">
        <v>46</v>
      </c>
      <c r="E98" s="28" t="s">
        <v>176</v>
      </c>
    </row>
    <row r="99" spans="1:16" ht="12.75">
      <c r="A99" s="18" t="s">
        <v>38</v>
      </c>
      <c s="23" t="s">
        <v>177</v>
      </c>
      <c s="23" t="s">
        <v>172</v>
      </c>
      <c s="18" t="s">
        <v>86</v>
      </c>
      <c s="24" t="s">
        <v>173</v>
      </c>
      <c s="25" t="s">
        <v>147</v>
      </c>
      <c s="26">
        <v>3565</v>
      </c>
      <c s="26">
        <v>0</v>
      </c>
      <c s="26">
        <f>ROUND(ROUND(H99,2)*ROUND(G99,2),2)</f>
      </c>
      <c r="O99">
        <f>(I99*21)/100</f>
      </c>
      <c t="s">
        <v>15</v>
      </c>
    </row>
    <row r="100" spans="1:5" ht="12.75">
      <c r="A100" s="27" t="s">
        <v>43</v>
      </c>
      <c r="E100" s="28" t="s">
        <v>178</v>
      </c>
    </row>
    <row r="101" spans="1:5" ht="114.75">
      <c r="A101" s="29" t="s">
        <v>45</v>
      </c>
      <c r="E101" s="30" t="s">
        <v>179</v>
      </c>
    </row>
    <row r="102" spans="1:5" ht="51">
      <c r="A102" t="s">
        <v>46</v>
      </c>
      <c r="E102" s="28" t="s">
        <v>176</v>
      </c>
    </row>
    <row r="103" spans="1:16" ht="12.75">
      <c r="A103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147</v>
      </c>
      <c s="26">
        <v>157</v>
      </c>
      <c s="26">
        <v>0</v>
      </c>
      <c s="26">
        <f>ROUND(ROUND(H103,2)*ROUND(G103,2),2)</f>
      </c>
      <c r="O103">
        <f>(I103*21)/100</f>
      </c>
      <c t="s">
        <v>15</v>
      </c>
    </row>
    <row r="104" spans="1:5" ht="12.75">
      <c r="A104" s="27" t="s">
        <v>43</v>
      </c>
      <c r="E104" s="28" t="s">
        <v>183</v>
      </c>
    </row>
    <row r="105" spans="1:5" ht="102">
      <c r="A105" s="29" t="s">
        <v>45</v>
      </c>
      <c r="E105" s="30" t="s">
        <v>184</v>
      </c>
    </row>
    <row r="106" spans="1:5" ht="140.25">
      <c r="A106" t="s">
        <v>46</v>
      </c>
      <c r="E106" s="28" t="s">
        <v>185</v>
      </c>
    </row>
    <row r="107" spans="1:16" ht="12.75">
      <c r="A107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147</v>
      </c>
      <c s="26">
        <v>10968</v>
      </c>
      <c s="26">
        <v>0</v>
      </c>
      <c s="26">
        <f>ROUND(ROUND(H107,2)*ROUND(G107,2),2)</f>
      </c>
      <c r="O107">
        <f>(I107*21)/100</f>
      </c>
      <c t="s">
        <v>15</v>
      </c>
    </row>
    <row r="108" spans="1:5" ht="12.75">
      <c r="A108" s="27" t="s">
        <v>43</v>
      </c>
      <c r="E108" s="28" t="s">
        <v>189</v>
      </c>
    </row>
    <row r="109" spans="1:5" ht="63.75">
      <c r="A109" s="29" t="s">
        <v>45</v>
      </c>
      <c r="E109" s="30" t="s">
        <v>190</v>
      </c>
    </row>
    <row r="110" spans="1:5" ht="140.25">
      <c r="A110" t="s">
        <v>46</v>
      </c>
      <c r="E110" s="28" t="s">
        <v>185</v>
      </c>
    </row>
    <row r="111" spans="1:16" ht="12.75">
      <c r="A111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147</v>
      </c>
      <c s="26">
        <v>3565</v>
      </c>
      <c s="26">
        <v>0</v>
      </c>
      <c s="26">
        <f>ROUND(ROUND(H111,2)*ROUND(G111,2),2)</f>
      </c>
      <c r="O111">
        <f>(I111*21)/100</f>
      </c>
      <c t="s">
        <v>15</v>
      </c>
    </row>
    <row r="112" spans="1:5" ht="12.75">
      <c r="A112" s="27" t="s">
        <v>43</v>
      </c>
      <c r="E112" s="28" t="s">
        <v>194</v>
      </c>
    </row>
    <row r="113" spans="1:5" ht="114.75">
      <c r="A113" s="29" t="s">
        <v>45</v>
      </c>
      <c r="E113" s="30" t="s">
        <v>179</v>
      </c>
    </row>
    <row r="114" spans="1:5" ht="140.25">
      <c r="A114" t="s">
        <v>46</v>
      </c>
      <c r="E114" s="28" t="s">
        <v>185</v>
      </c>
    </row>
    <row r="115" spans="1:16" ht="12.75">
      <c r="A115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147</v>
      </c>
      <c s="26">
        <v>2694</v>
      </c>
      <c s="26">
        <v>0</v>
      </c>
      <c s="26">
        <f>ROUND(ROUND(H115,2)*ROUND(G115,2),2)</f>
      </c>
      <c r="O115">
        <f>(I115*21)/100</f>
      </c>
      <c t="s">
        <v>15</v>
      </c>
    </row>
    <row r="116" spans="1:5" ht="12.75">
      <c r="A116" s="27" t="s">
        <v>43</v>
      </c>
      <c r="E116" s="28" t="s">
        <v>198</v>
      </c>
    </row>
    <row r="117" spans="1:5" ht="38.25">
      <c r="A117" s="29" t="s">
        <v>45</v>
      </c>
      <c r="E117" s="30" t="s">
        <v>199</v>
      </c>
    </row>
    <row r="118" spans="1:5" ht="140.25">
      <c r="A118" t="s">
        <v>46</v>
      </c>
      <c r="E118" s="28" t="s">
        <v>185</v>
      </c>
    </row>
    <row r="119" spans="1:16" ht="12.75">
      <c r="A119" s="18" t="s">
        <v>38</v>
      </c>
      <c s="23" t="s">
        <v>200</v>
      </c>
      <c s="23" t="s">
        <v>201</v>
      </c>
      <c s="18" t="s">
        <v>202</v>
      </c>
      <c s="24" t="s">
        <v>203</v>
      </c>
      <c s="25" t="s">
        <v>110</v>
      </c>
      <c s="26">
        <v>3000</v>
      </c>
      <c s="26">
        <v>0</v>
      </c>
      <c s="26">
        <f>ROUND(ROUND(H119,2)*ROUND(G119,2),2)</f>
      </c>
      <c r="O119">
        <f>(I119*21)/100</f>
      </c>
      <c t="s">
        <v>15</v>
      </c>
    </row>
    <row r="120" spans="1:5" ht="89.25">
      <c r="A120" s="27" t="s">
        <v>43</v>
      </c>
      <c r="E120" s="28" t="s">
        <v>204</v>
      </c>
    </row>
    <row r="121" spans="1:5" ht="25.5">
      <c r="A121" s="29" t="s">
        <v>45</v>
      </c>
      <c r="E121" s="30" t="s">
        <v>205</v>
      </c>
    </row>
    <row r="122" spans="1:5" ht="51">
      <c r="A122" t="s">
        <v>46</v>
      </c>
      <c r="E122" s="28" t="s">
        <v>206</v>
      </c>
    </row>
    <row r="123" spans="1:18" ht="12.75" customHeight="1">
      <c r="A123" s="5" t="s">
        <v>36</v>
      </c>
      <c s="5"/>
      <c s="34" t="s">
        <v>33</v>
      </c>
      <c s="5"/>
      <c s="21" t="s">
        <v>207</v>
      </c>
      <c s="5"/>
      <c s="5"/>
      <c s="5"/>
      <c s="35">
        <f>0+Q123</f>
      </c>
      <c r="O123">
        <f>0+R123</f>
      </c>
      <c r="Q123">
        <f>0+I124+I128+I132+I136+I140</f>
      </c>
      <c>
        <f>0+O124+O128+O132+O136+O140</f>
      </c>
    </row>
    <row r="124" spans="1:16" ht="25.5">
      <c r="A124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147</v>
      </c>
      <c s="26">
        <v>492.56</v>
      </c>
      <c s="26">
        <v>0</v>
      </c>
      <c s="26">
        <f>ROUND(ROUND(H124,2)*ROUND(G124,2),2)</f>
      </c>
      <c r="O124">
        <f>(I124*21)/100</f>
      </c>
      <c t="s">
        <v>15</v>
      </c>
    </row>
    <row r="125" spans="1:5" ht="12.75">
      <c r="A125" s="27" t="s">
        <v>43</v>
      </c>
      <c r="E125" s="28" t="s">
        <v>40</v>
      </c>
    </row>
    <row r="126" spans="1:5" ht="25.5">
      <c r="A126" s="29" t="s">
        <v>45</v>
      </c>
      <c r="E126" s="30" t="s">
        <v>211</v>
      </c>
    </row>
    <row r="127" spans="1:5" ht="38.25">
      <c r="A127" t="s">
        <v>46</v>
      </c>
      <c r="E127" s="28" t="s">
        <v>212</v>
      </c>
    </row>
    <row r="128" spans="1:16" ht="25.5">
      <c r="A128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147</v>
      </c>
      <c s="26">
        <v>492.56</v>
      </c>
      <c s="26">
        <v>0</v>
      </c>
      <c s="26">
        <f>ROUND(ROUND(H128,2)*ROUND(G128,2),2)</f>
      </c>
      <c r="O128">
        <f>(I128*21)/100</f>
      </c>
      <c t="s">
        <v>15</v>
      </c>
    </row>
    <row r="129" spans="1:5" ht="12.75">
      <c r="A129" s="27" t="s">
        <v>43</v>
      </c>
      <c r="E129" s="28" t="s">
        <v>40</v>
      </c>
    </row>
    <row r="130" spans="1:5" ht="25.5">
      <c r="A130" s="29" t="s">
        <v>45</v>
      </c>
      <c r="E130" s="30" t="s">
        <v>211</v>
      </c>
    </row>
    <row r="131" spans="1:5" ht="38.25">
      <c r="A131" t="s">
        <v>46</v>
      </c>
      <c r="E131" s="28" t="s">
        <v>212</v>
      </c>
    </row>
    <row r="132" spans="1:16" ht="12.75">
      <c r="A132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110</v>
      </c>
      <c s="26">
        <v>2206</v>
      </c>
      <c s="26">
        <v>0</v>
      </c>
      <c s="26">
        <f>ROUND(ROUND(H132,2)*ROUND(G132,2),2)</f>
      </c>
      <c r="O132">
        <f>(I132*21)/100</f>
      </c>
      <c t="s">
        <v>15</v>
      </c>
    </row>
    <row r="133" spans="1:5" ht="12.75">
      <c r="A133" s="27" t="s">
        <v>43</v>
      </c>
      <c r="E133" s="28" t="s">
        <v>40</v>
      </c>
    </row>
    <row r="134" spans="1:5" ht="204">
      <c r="A134" s="29" t="s">
        <v>45</v>
      </c>
      <c r="E134" s="30" t="s">
        <v>219</v>
      </c>
    </row>
    <row r="135" spans="1:5" ht="25.5">
      <c r="A135" t="s">
        <v>46</v>
      </c>
      <c r="E135" s="28" t="s">
        <v>220</v>
      </c>
    </row>
    <row r="136" spans="1:16" ht="12.75">
      <c r="A136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110</v>
      </c>
      <c s="26">
        <v>115</v>
      </c>
      <c s="26">
        <v>0</v>
      </c>
      <c s="26">
        <f>ROUND(ROUND(H136,2)*ROUND(G136,2),2)</f>
      </c>
      <c r="O136">
        <f>(I136*21)/100</f>
      </c>
      <c t="s">
        <v>15</v>
      </c>
    </row>
    <row r="137" spans="1:5" ht="25.5">
      <c r="A137" s="27" t="s">
        <v>43</v>
      </c>
      <c r="E137" s="28" t="s">
        <v>224</v>
      </c>
    </row>
    <row r="138" spans="1:5" ht="127.5">
      <c r="A138" s="29" t="s">
        <v>45</v>
      </c>
      <c r="E138" s="30" t="s">
        <v>225</v>
      </c>
    </row>
    <row r="139" spans="1:5" ht="25.5">
      <c r="A139" t="s">
        <v>46</v>
      </c>
      <c r="E139" s="28" t="s">
        <v>220</v>
      </c>
    </row>
    <row r="140" spans="1:16" ht="12.75">
      <c r="A140" s="18" t="s">
        <v>38</v>
      </c>
      <c s="23" t="s">
        <v>226</v>
      </c>
      <c s="23" t="s">
        <v>227</v>
      </c>
      <c s="18" t="s">
        <v>40</v>
      </c>
      <c s="24" t="s">
        <v>228</v>
      </c>
      <c s="25" t="s">
        <v>110</v>
      </c>
      <c s="26">
        <v>59.4</v>
      </c>
      <c s="26">
        <v>0</v>
      </c>
      <c s="26">
        <f>ROUND(ROUND(H140,2)*ROUND(G140,2),2)</f>
      </c>
      <c r="O140">
        <f>(I140*21)/100</f>
      </c>
      <c t="s">
        <v>15</v>
      </c>
    </row>
    <row r="141" spans="1:5" ht="63.75">
      <c r="A141" s="27" t="s">
        <v>43</v>
      </c>
      <c r="E141" s="28" t="s">
        <v>229</v>
      </c>
    </row>
    <row r="142" spans="1:5" ht="25.5">
      <c r="A142" s="29" t="s">
        <v>45</v>
      </c>
      <c r="E142" s="30" t="s">
        <v>112</v>
      </c>
    </row>
    <row r="143" spans="1:5" ht="38.25">
      <c r="A143" t="s">
        <v>46</v>
      </c>
      <c r="E143" s="28" t="s">
        <v>230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231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231</v>
      </c>
      <c s="1"/>
      <c s="10" t="s">
        <v>232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231</v>
      </c>
      <c s="5"/>
      <c s="14" t="s">
        <v>232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207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22</v>
      </c>
      <c s="23" t="s">
        <v>233</v>
      </c>
      <c s="18" t="s">
        <v>40</v>
      </c>
      <c s="24" t="s">
        <v>234</v>
      </c>
      <c s="25" t="s">
        <v>235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236</v>
      </c>
    </row>
    <row r="13" spans="1:5" ht="38.25">
      <c r="A13" t="s">
        <v>46</v>
      </c>
      <c r="E13" s="28" t="s">
        <v>237</v>
      </c>
    </row>
    <row r="14" spans="1:16" ht="25.5">
      <c r="A14" s="18" t="s">
        <v>38</v>
      </c>
      <c s="23" t="s">
        <v>15</v>
      </c>
      <c s="23" t="s">
        <v>238</v>
      </c>
      <c s="18" t="s">
        <v>40</v>
      </c>
      <c s="24" t="s">
        <v>239</v>
      </c>
      <c s="25" t="s">
        <v>235</v>
      </c>
      <c s="26">
        <v>55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51">
      <c r="A16" s="29" t="s">
        <v>45</v>
      </c>
      <c r="E16" s="30" t="s">
        <v>240</v>
      </c>
    </row>
    <row r="17" spans="1:5" ht="63.75">
      <c r="A17" t="s">
        <v>46</v>
      </c>
      <c r="E17" s="28" t="s">
        <v>241</v>
      </c>
    </row>
    <row r="18" spans="1:16" ht="25.5">
      <c r="A18" s="18" t="s">
        <v>38</v>
      </c>
      <c s="23" t="s">
        <v>16</v>
      </c>
      <c s="23" t="s">
        <v>242</v>
      </c>
      <c s="18" t="s">
        <v>40</v>
      </c>
      <c s="24" t="s">
        <v>243</v>
      </c>
      <c s="25" t="s">
        <v>235</v>
      </c>
      <c s="26">
        <v>55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51">
      <c r="A20" s="29" t="s">
        <v>45</v>
      </c>
      <c r="E20" s="30" t="s">
        <v>240</v>
      </c>
    </row>
    <row r="21" spans="1:5" ht="25.5">
      <c r="A21" t="s">
        <v>46</v>
      </c>
      <c r="E21" s="28" t="s">
        <v>244</v>
      </c>
    </row>
    <row r="22" spans="1:16" ht="12.75">
      <c r="A22" s="18" t="s">
        <v>38</v>
      </c>
      <c s="23" t="s">
        <v>26</v>
      </c>
      <c s="23" t="s">
        <v>245</v>
      </c>
      <c s="18" t="s">
        <v>40</v>
      </c>
      <c s="24" t="s">
        <v>246</v>
      </c>
      <c s="25" t="s">
        <v>247</v>
      </c>
      <c s="26">
        <v>3300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51">
      <c r="A24" s="29" t="s">
        <v>45</v>
      </c>
      <c r="E24" s="30" t="s">
        <v>248</v>
      </c>
    </row>
    <row r="25" spans="1:5" ht="25.5">
      <c r="A25" t="s">
        <v>46</v>
      </c>
      <c r="E25" s="28" t="s">
        <v>249</v>
      </c>
    </row>
    <row r="26" spans="1:16" ht="12.75">
      <c r="A26" s="18" t="s">
        <v>38</v>
      </c>
      <c s="23" t="s">
        <v>28</v>
      </c>
      <c s="23" t="s">
        <v>250</v>
      </c>
      <c s="18" t="s">
        <v>40</v>
      </c>
      <c s="24" t="s">
        <v>251</v>
      </c>
      <c s="25" t="s">
        <v>235</v>
      </c>
      <c s="26">
        <v>6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252</v>
      </c>
    </row>
    <row r="29" spans="1:5" ht="63.75">
      <c r="A29" t="s">
        <v>46</v>
      </c>
      <c r="E29" s="28" t="s">
        <v>241</v>
      </c>
    </row>
    <row r="30" spans="1:16" ht="12.75">
      <c r="A30" s="18" t="s">
        <v>38</v>
      </c>
      <c s="23" t="s">
        <v>30</v>
      </c>
      <c s="23" t="s">
        <v>253</v>
      </c>
      <c s="18" t="s">
        <v>40</v>
      </c>
      <c s="24" t="s">
        <v>254</v>
      </c>
      <c s="25" t="s">
        <v>235</v>
      </c>
      <c s="26">
        <v>6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252</v>
      </c>
    </row>
    <row r="33" spans="1:5" ht="25.5">
      <c r="A33" t="s">
        <v>46</v>
      </c>
      <c r="E33" s="28" t="s">
        <v>244</v>
      </c>
    </row>
    <row r="34" spans="1:16" ht="12.75">
      <c r="A34" s="18" t="s">
        <v>38</v>
      </c>
      <c s="23" t="s">
        <v>89</v>
      </c>
      <c s="23" t="s">
        <v>255</v>
      </c>
      <c s="18" t="s">
        <v>40</v>
      </c>
      <c s="24" t="s">
        <v>256</v>
      </c>
      <c s="25" t="s">
        <v>247</v>
      </c>
      <c s="26">
        <v>360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257</v>
      </c>
    </row>
    <row r="37" spans="1:5" ht="25.5">
      <c r="A37" t="s">
        <v>46</v>
      </c>
      <c r="E37" s="28" t="s">
        <v>249</v>
      </c>
    </row>
    <row r="38" spans="1:16" ht="12.75">
      <c r="A38" s="18" t="s">
        <v>38</v>
      </c>
      <c s="23" t="s">
        <v>95</v>
      </c>
      <c s="23" t="s">
        <v>258</v>
      </c>
      <c s="18" t="s">
        <v>40</v>
      </c>
      <c s="24" t="s">
        <v>259</v>
      </c>
      <c s="25" t="s">
        <v>235</v>
      </c>
      <c s="26">
        <v>66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260</v>
      </c>
    </row>
    <row r="41" spans="1:5" ht="63.75">
      <c r="A41" t="s">
        <v>46</v>
      </c>
      <c r="E41" s="28" t="s">
        <v>261</v>
      </c>
    </row>
    <row r="42" spans="1:16" ht="12.75">
      <c r="A42" s="18" t="s">
        <v>38</v>
      </c>
      <c s="23" t="s">
        <v>33</v>
      </c>
      <c s="23" t="s">
        <v>262</v>
      </c>
      <c s="18" t="s">
        <v>40</v>
      </c>
      <c s="24" t="s">
        <v>263</v>
      </c>
      <c s="25" t="s">
        <v>235</v>
      </c>
      <c s="26">
        <v>66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260</v>
      </c>
    </row>
    <row r="45" spans="1:5" ht="25.5">
      <c r="A45" t="s">
        <v>46</v>
      </c>
      <c r="E45" s="28" t="s">
        <v>244</v>
      </c>
    </row>
    <row r="46" spans="1:16" ht="12.75">
      <c r="A46" s="18" t="s">
        <v>38</v>
      </c>
      <c s="23" t="s">
        <v>35</v>
      </c>
      <c s="23" t="s">
        <v>264</v>
      </c>
      <c s="18" t="s">
        <v>40</v>
      </c>
      <c s="24" t="s">
        <v>265</v>
      </c>
      <c s="25" t="s">
        <v>247</v>
      </c>
      <c s="26">
        <v>3960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266</v>
      </c>
    </row>
    <row r="49" spans="1:5" ht="25.5">
      <c r="A49" t="s">
        <v>46</v>
      </c>
      <c r="E49" s="28" t="s">
        <v>267</v>
      </c>
    </row>
    <row r="50" spans="1:16" ht="12.75">
      <c r="A50" s="18" t="s">
        <v>38</v>
      </c>
      <c s="23" t="s">
        <v>107</v>
      </c>
      <c s="23" t="s">
        <v>268</v>
      </c>
      <c s="18" t="s">
        <v>40</v>
      </c>
      <c s="24" t="s">
        <v>269</v>
      </c>
      <c s="25" t="s">
        <v>235</v>
      </c>
      <c s="26">
        <v>2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.75">
      <c r="A51" s="27" t="s">
        <v>43</v>
      </c>
      <c r="E51" s="28" t="s">
        <v>40</v>
      </c>
    </row>
    <row r="52" spans="1:5" ht="12.75">
      <c r="A52" s="29" t="s">
        <v>45</v>
      </c>
      <c r="E52" s="30" t="s">
        <v>270</v>
      </c>
    </row>
    <row r="53" spans="1:5" ht="76.5">
      <c r="A53" t="s">
        <v>46</v>
      </c>
      <c r="E53" s="28" t="s">
        <v>271</v>
      </c>
    </row>
    <row r="54" spans="1:16" ht="12.75">
      <c r="A54" s="18" t="s">
        <v>38</v>
      </c>
      <c s="23" t="s">
        <v>114</v>
      </c>
      <c s="23" t="s">
        <v>272</v>
      </c>
      <c s="18" t="s">
        <v>40</v>
      </c>
      <c s="24" t="s">
        <v>273</v>
      </c>
      <c s="25" t="s">
        <v>235</v>
      </c>
      <c s="26">
        <v>2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12.75">
      <c r="A55" s="27" t="s">
        <v>43</v>
      </c>
      <c r="E55" s="28" t="s">
        <v>40</v>
      </c>
    </row>
    <row r="56" spans="1:5" ht="12.75">
      <c r="A56" s="29" t="s">
        <v>45</v>
      </c>
      <c r="E56" s="30" t="s">
        <v>270</v>
      </c>
    </row>
    <row r="57" spans="1:5" ht="25.5">
      <c r="A57" t="s">
        <v>46</v>
      </c>
      <c r="E57" s="28" t="s">
        <v>274</v>
      </c>
    </row>
    <row r="58" spans="1:16" ht="12.75">
      <c r="A58" s="18" t="s">
        <v>38</v>
      </c>
      <c s="23" t="s">
        <v>120</v>
      </c>
      <c s="23" t="s">
        <v>275</v>
      </c>
      <c s="18" t="s">
        <v>40</v>
      </c>
      <c s="24" t="s">
        <v>276</v>
      </c>
      <c s="25" t="s">
        <v>247</v>
      </c>
      <c s="26">
        <v>120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12.75">
      <c r="A59" s="27" t="s">
        <v>43</v>
      </c>
      <c r="E59" s="28" t="s">
        <v>40</v>
      </c>
    </row>
    <row r="60" spans="1:5" ht="12.75">
      <c r="A60" s="29" t="s">
        <v>45</v>
      </c>
      <c r="E60" s="30" t="s">
        <v>277</v>
      </c>
    </row>
    <row r="61" spans="1:5" ht="25.5">
      <c r="A61" t="s">
        <v>46</v>
      </c>
      <c r="E61" s="28" t="s">
        <v>278</v>
      </c>
    </row>
    <row r="62" spans="1:16" ht="12.75">
      <c r="A62" s="18" t="s">
        <v>38</v>
      </c>
      <c s="23" t="s">
        <v>126</v>
      </c>
      <c s="23" t="s">
        <v>279</v>
      </c>
      <c s="18" t="s">
        <v>40</v>
      </c>
      <c s="24" t="s">
        <v>280</v>
      </c>
      <c s="25" t="s">
        <v>235</v>
      </c>
      <c s="26">
        <v>2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12.75">
      <c r="A63" s="27" t="s">
        <v>43</v>
      </c>
      <c r="E63" s="28" t="s">
        <v>40</v>
      </c>
    </row>
    <row r="64" spans="1:5" ht="12.75">
      <c r="A64" s="29" t="s">
        <v>45</v>
      </c>
      <c r="E64" s="30" t="s">
        <v>270</v>
      </c>
    </row>
    <row r="65" spans="1:5" ht="63.75">
      <c r="A65" t="s">
        <v>46</v>
      </c>
      <c r="E65" s="28" t="s">
        <v>281</v>
      </c>
    </row>
    <row r="66" spans="1:16" ht="12.75">
      <c r="A66" s="18" t="s">
        <v>38</v>
      </c>
      <c s="23" t="s">
        <v>132</v>
      </c>
      <c s="23" t="s">
        <v>282</v>
      </c>
      <c s="18" t="s">
        <v>40</v>
      </c>
      <c s="24" t="s">
        <v>283</v>
      </c>
      <c s="25" t="s">
        <v>235</v>
      </c>
      <c s="26">
        <v>2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12.75">
      <c r="A67" s="27" t="s">
        <v>43</v>
      </c>
      <c r="E67" s="28" t="s">
        <v>40</v>
      </c>
    </row>
    <row r="68" spans="1:5" ht="12.75">
      <c r="A68" s="29" t="s">
        <v>45</v>
      </c>
      <c r="E68" s="30" t="s">
        <v>270</v>
      </c>
    </row>
    <row r="69" spans="1:5" ht="25.5">
      <c r="A69" t="s">
        <v>46</v>
      </c>
      <c r="E69" s="28" t="s">
        <v>274</v>
      </c>
    </row>
    <row r="70" spans="1:16" ht="12.75">
      <c r="A70" s="18" t="s">
        <v>38</v>
      </c>
      <c s="23" t="s">
        <v>138</v>
      </c>
      <c s="23" t="s">
        <v>284</v>
      </c>
      <c s="18" t="s">
        <v>40</v>
      </c>
      <c s="24" t="s">
        <v>285</v>
      </c>
      <c s="25" t="s">
        <v>247</v>
      </c>
      <c s="26">
        <v>120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40</v>
      </c>
    </row>
    <row r="72" spans="1:5" ht="12.75">
      <c r="A72" s="29" t="s">
        <v>45</v>
      </c>
      <c r="E72" s="30" t="s">
        <v>277</v>
      </c>
    </row>
    <row r="73" spans="1:5" ht="25.5">
      <c r="A73" t="s">
        <v>46</v>
      </c>
      <c r="E73" s="28" t="s">
        <v>278</v>
      </c>
    </row>
    <row r="74" spans="1:16" ht="25.5">
      <c r="A74" s="18" t="s">
        <v>38</v>
      </c>
      <c s="23" t="s">
        <v>144</v>
      </c>
      <c s="23" t="s">
        <v>286</v>
      </c>
      <c s="18" t="s">
        <v>40</v>
      </c>
      <c s="24" t="s">
        <v>287</v>
      </c>
      <c s="25" t="s">
        <v>235</v>
      </c>
      <c s="26">
        <v>78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40</v>
      </c>
    </row>
    <row r="76" spans="1:5" ht="12.75">
      <c r="A76" s="29" t="s">
        <v>45</v>
      </c>
      <c r="E76" s="30" t="s">
        <v>288</v>
      </c>
    </row>
    <row r="77" spans="1:5" ht="63.75">
      <c r="A77" t="s">
        <v>46</v>
      </c>
      <c r="E77" s="28" t="s">
        <v>281</v>
      </c>
    </row>
    <row r="78" spans="1:16" ht="12.75">
      <c r="A78" s="18" t="s">
        <v>38</v>
      </c>
      <c s="23" t="s">
        <v>152</v>
      </c>
      <c s="23" t="s">
        <v>289</v>
      </c>
      <c s="18" t="s">
        <v>40</v>
      </c>
      <c s="24" t="s">
        <v>290</v>
      </c>
      <c s="25" t="s">
        <v>235</v>
      </c>
      <c s="26">
        <v>78</v>
      </c>
      <c s="26">
        <v>0</v>
      </c>
      <c s="26">
        <f>ROUND(ROUND(H78,2)*ROUND(G78,2),2)</f>
      </c>
      <c r="O78">
        <f>(I78*21)/100</f>
      </c>
      <c t="s">
        <v>15</v>
      </c>
    </row>
    <row r="79" spans="1:5" ht="12.75">
      <c r="A79" s="27" t="s">
        <v>43</v>
      </c>
      <c r="E79" s="28" t="s">
        <v>40</v>
      </c>
    </row>
    <row r="80" spans="1:5" ht="12.75">
      <c r="A80" s="29" t="s">
        <v>45</v>
      </c>
      <c r="E80" s="30" t="s">
        <v>288</v>
      </c>
    </row>
    <row r="81" spans="1:5" ht="25.5">
      <c r="A81" t="s">
        <v>46</v>
      </c>
      <c r="E81" s="28" t="s">
        <v>274</v>
      </c>
    </row>
    <row r="82" spans="1:16" ht="12.75">
      <c r="A82" s="18" t="s">
        <v>38</v>
      </c>
      <c s="23" t="s">
        <v>158</v>
      </c>
      <c s="23" t="s">
        <v>291</v>
      </c>
      <c s="18" t="s">
        <v>40</v>
      </c>
      <c s="24" t="s">
        <v>292</v>
      </c>
      <c s="25" t="s">
        <v>247</v>
      </c>
      <c s="26">
        <v>4680</v>
      </c>
      <c s="26">
        <v>0</v>
      </c>
      <c s="26">
        <f>ROUND(ROUND(H82,2)*ROUND(G82,2),2)</f>
      </c>
      <c r="O82">
        <f>(I82*21)/100</f>
      </c>
      <c t="s">
        <v>15</v>
      </c>
    </row>
    <row r="83" spans="1:5" ht="12.75">
      <c r="A83" s="27" t="s">
        <v>43</v>
      </c>
      <c r="E83" s="28" t="s">
        <v>40</v>
      </c>
    </row>
    <row r="84" spans="1:5" ht="25.5">
      <c r="A84" s="29" t="s">
        <v>45</v>
      </c>
      <c r="E84" s="30" t="s">
        <v>293</v>
      </c>
    </row>
    <row r="85" spans="1:5" ht="25.5">
      <c r="A85" t="s">
        <v>46</v>
      </c>
      <c r="E85" s="28" t="s">
        <v>278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