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01 - Odlučovač tuků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'IO01 - Odlučovač tuků'!$C$123:$K$187</definedName>
    <definedName name="_xlnm.Print_Area" localSheetId="1">'IO01 - Odlučovač tuků'!$C$4:$J$76,'IO01 - Odlučovač tuků'!$C$82:$J$105,'IO01 - Odlučovač tuků'!$C$111:$J$187</definedName>
    <definedName name="_xlnm.Print_Titles" localSheetId="1">'IO01 - Odlučovač tuků'!$123:$123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118"/>
  <c r="E7"/>
  <c r="E114"/>
  <c i="1" r="L90"/>
  <c r="AM90"/>
  <c r="AM89"/>
  <c r="L89"/>
  <c r="AM87"/>
  <c r="L87"/>
  <c r="L85"/>
  <c r="L84"/>
  <c i="2" r="BK187"/>
  <c r="BK184"/>
  <c r="BK175"/>
  <c r="J168"/>
  <c r="BK162"/>
  <c r="J150"/>
  <c r="J133"/>
  <c r="BK186"/>
  <c r="J181"/>
  <c r="BK173"/>
  <c r="J165"/>
  <c r="J158"/>
  <c r="BK148"/>
  <c r="BK139"/>
  <c r="BK181"/>
  <c r="J173"/>
  <c r="BK166"/>
  <c r="BK158"/>
  <c r="BK150"/>
  <c r="J138"/>
  <c r="BK132"/>
  <c r="BK128"/>
  <c r="J161"/>
  <c r="BK153"/>
  <c r="BK143"/>
  <c r="J139"/>
  <c r="BK133"/>
  <c r="J187"/>
  <c r="J177"/>
  <c r="J170"/>
  <c r="BK165"/>
  <c r="J153"/>
  <c r="J142"/>
  <c r="J132"/>
  <c r="BK183"/>
  <c r="BK176"/>
  <c r="J167"/>
  <c r="BK155"/>
  <c r="BK146"/>
  <c r="J137"/>
  <c r="J184"/>
  <c r="BK179"/>
  <c r="BK170"/>
  <c r="BK161"/>
  <c r="J155"/>
  <c r="J148"/>
  <c r="J135"/>
  <c r="J131"/>
  <c i="1" r="AS94"/>
  <c i="2" r="J157"/>
  <c r="J147"/>
  <c r="BK141"/>
  <c r="BK136"/>
  <c r="J127"/>
  <c r="J185"/>
  <c r="J178"/>
  <c r="J174"/>
  <c r="BK167"/>
  <c r="BK156"/>
  <c r="BK140"/>
  <c r="BK131"/>
  <c r="BK185"/>
  <c r="BK178"/>
  <c r="BK174"/>
  <c r="J162"/>
  <c r="J152"/>
  <c r="J141"/>
  <c r="J136"/>
  <c r="J183"/>
  <c r="BK177"/>
  <c r="BK164"/>
  <c r="BK157"/>
  <c r="BK152"/>
  <c r="J143"/>
  <c r="J130"/>
  <c r="BK127"/>
  <c r="J156"/>
  <c r="BK151"/>
  <c r="BK142"/>
  <c r="BK137"/>
  <c r="J128"/>
  <c r="J186"/>
  <c r="J179"/>
  <c r="J176"/>
  <c r="J169"/>
  <c r="J164"/>
  <c r="J151"/>
  <c r="BK135"/>
  <c r="BK129"/>
  <c r="J182"/>
  <c r="J175"/>
  <c r="BK169"/>
  <c r="J160"/>
  <c r="J154"/>
  <c r="J140"/>
  <c r="BK134"/>
  <c r="BK182"/>
  <c r="BK168"/>
  <c r="BK160"/>
  <c r="BK147"/>
  <c r="J134"/>
  <c r="J129"/>
  <c r="J166"/>
  <c r="BK154"/>
  <c r="J146"/>
  <c r="BK138"/>
  <c r="BK130"/>
  <c l="1" r="P126"/>
  <c r="BK145"/>
  <c r="J145"/>
  <c r="J99"/>
  <c r="R145"/>
  <c r="R149"/>
  <c r="T159"/>
  <c r="BK126"/>
  <c r="P149"/>
  <c r="R126"/>
  <c r="P145"/>
  <c r="BK149"/>
  <c r="J149"/>
  <c r="J100"/>
  <c r="BK159"/>
  <c r="J159"/>
  <c r="J101"/>
  <c r="R163"/>
  <c r="T126"/>
  <c r="T145"/>
  <c r="T149"/>
  <c r="P159"/>
  <c r="R159"/>
  <c r="BK163"/>
  <c r="J163"/>
  <c r="J102"/>
  <c r="P163"/>
  <c r="T163"/>
  <c r="BK172"/>
  <c r="J172"/>
  <c r="J103"/>
  <c r="P172"/>
  <c r="R172"/>
  <c r="T172"/>
  <c r="BK180"/>
  <c r="J180"/>
  <c r="J104"/>
  <c r="P180"/>
  <c r="R180"/>
  <c r="T180"/>
  <c r="E85"/>
  <c r="J91"/>
  <c r="J92"/>
  <c r="F120"/>
  <c r="BE128"/>
  <c r="BE134"/>
  <c r="BE137"/>
  <c r="BE138"/>
  <c r="BE139"/>
  <c r="BE148"/>
  <c r="BE152"/>
  <c r="BE158"/>
  <c r="BE164"/>
  <c r="BE165"/>
  <c r="BE167"/>
  <c r="J89"/>
  <c r="F121"/>
  <c r="BE127"/>
  <c r="BE132"/>
  <c r="BE135"/>
  <c r="BE140"/>
  <c r="BE141"/>
  <c r="BE143"/>
  <c r="BE153"/>
  <c r="BE155"/>
  <c r="BE166"/>
  <c r="BE169"/>
  <c r="BE170"/>
  <c r="BE176"/>
  <c r="BE178"/>
  <c r="BE181"/>
  <c r="BE183"/>
  <c r="BE185"/>
  <c r="BE129"/>
  <c r="BE130"/>
  <c r="BE131"/>
  <c r="BE133"/>
  <c r="BE136"/>
  <c r="BE150"/>
  <c r="BE151"/>
  <c r="BE156"/>
  <c r="BE161"/>
  <c r="BE173"/>
  <c r="BE175"/>
  <c r="BE177"/>
  <c r="BE182"/>
  <c r="BE184"/>
  <c r="BE142"/>
  <c r="BE146"/>
  <c r="BE147"/>
  <c r="BE154"/>
  <c r="BE157"/>
  <c r="BE160"/>
  <c r="BE162"/>
  <c r="BE168"/>
  <c r="BE174"/>
  <c r="BE179"/>
  <c r="BE186"/>
  <c r="BE187"/>
  <c r="F35"/>
  <c i="1" r="BB95"/>
  <c r="BB94"/>
  <c r="W31"/>
  <c i="2" r="J34"/>
  <c i="1" r="AW95"/>
  <c i="2" r="F34"/>
  <c i="1" r="BA95"/>
  <c r="BA94"/>
  <c r="W30"/>
  <c i="2" r="F36"/>
  <c i="1" r="BC95"/>
  <c r="BC94"/>
  <c r="W32"/>
  <c i="2" r="F37"/>
  <c i="1" r="BD95"/>
  <c r="BD94"/>
  <c r="W33"/>
  <c i="2" l="1" r="T125"/>
  <c r="T124"/>
  <c r="BK125"/>
  <c r="J125"/>
  <c r="J97"/>
  <c r="R125"/>
  <c r="R124"/>
  <c r="P125"/>
  <c r="P124"/>
  <c i="1" r="AU95"/>
  <c i="2" r="J126"/>
  <c r="J98"/>
  <c i="1" r="AU94"/>
  <c r="AW94"/>
  <c r="AK30"/>
  <c r="AY94"/>
  <c i="2" r="F33"/>
  <c i="1" r="AZ95"/>
  <c r="AZ94"/>
  <c r="AV94"/>
  <c r="AK29"/>
  <c r="AX94"/>
  <c i="2" r="J33"/>
  <c i="1" r="AV95"/>
  <c r="AT95"/>
  <c i="2" l="1" r="BK124"/>
  <c r="J124"/>
  <c r="J30"/>
  <c i="1" r="AG95"/>
  <c r="AG94"/>
  <c r="AK26"/>
  <c r="AK35"/>
  <c r="AT94"/>
  <c r="W29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<sst xmlns="http://schemas.openxmlformats.org/spreadsheetml/2006/main">
  <si>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</si>
  <si>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</si>
  <si>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</si>
  <si>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</si>
  <si>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</si>
  <si>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{b0fc9dc4-9592-4456-8c18-327905c735eb}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</si>
  <si>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</si>
  <si>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</si>
  <si>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</si>
  <si>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</si>
  <si>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</si>
  <si>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</si>
  <si>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</si>
  <si>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</si>
  <si>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NEMOCNICE_BRECLAV_LT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</si>
  <si>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</si>
  <si>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</si>
  <si>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Břeclav - stravovací provoz</t>
  </si>
  <si>
    <t>KSO:</t>
  </si>
  <si>
    <t>CC-CZ:</t>
  </si>
  <si>
    <t>Místo:</t>
  </si>
  <si>
    <t xml:space="preserve"> </t>
  </si>
  <si>
    <t>Datum:</t>
  </si>
  <si>
    <t>1. 6. 2020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</si>
  <si>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</si>
  <si>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</si>
  <si>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</si>
  <si>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</si>
  <si>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</si>
  <si>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</si>
  <si>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</si>
  <si>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</si>
  <si>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</si>
  <si>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</si>
  <si>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</si>
  <si>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</si>
  <si>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</si>
  <si>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</si>
  <si>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</si>
  <si>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</si>
  <si>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</si>
  <si>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</si>
  <si>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</si>
  <si>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</si>
  <si>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</si>
  <si>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</si>
  <si>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</si>
  <si>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</si>
  <si>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</si>
  <si>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</si>
  <si>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</si>
  <si>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</si>
  <si>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</si>
  <si>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</si>
  <si>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</si>
  <si>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</si>
  <si>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</si>
  <si>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</si>
  <si>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</si>
  <si>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</si>
  <si>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</si>
  <si>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</si>
  <si>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</si>
  <si>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</si>
  <si>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</si>
  <si>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</si>
  <si>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</si>
  <si>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</si>
  <si>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</si>
  <si>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</si>
  <si>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</si>
  <si>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</si>
  <si>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</si>
  <si>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</si>
  <si>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</si>
  <si>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</si>
  <si>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</si>
  <si>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</si>
  <si>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IO01</t>
  </si>
  <si>
    <t>Odlučovač tuků</t>
  </si>
  <si>
    <t>STA</t>
  </si>
  <si>
    <t>1</t>
  </si>
  <si>
    <t>{e7695563-0fe0-49a5-a7c2-f9919eed37c7}</t>
  </si>
  <si>
    <t>2</t>
  </si>
  <si>
    <t>KRYCÍ LIST SOUPISU PRACÍ</t>
  </si>
  <si>
    <t>Objekt:</t>
  </si>
  <si>
    <t>IO01 - Odlučovač tuků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</si>
  <si>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</si>
  <si>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</si>
  <si>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</si>
  <si>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</si>
  <si>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</si>
  <si>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</si>
  <si>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</si>
  <si>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</si>
  <si>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</si>
  <si>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</si>
  <si>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</si>
  <si>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</si>
  <si>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</si>
  <si>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</si>
  <si>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</si>
  <si>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</si>
  <si>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</si>
  <si>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</si>
  <si>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</si>
  <si>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</si>
  <si>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</si>
  <si>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</si>
  <si>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</si>
  <si>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</si>
  <si>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</si>
  <si>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</si>
  <si>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</si>
  <si>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</si>
  <si>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</si>
  <si>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</si>
  <si>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22</t>
  </si>
  <si>
    <t>K</t>
  </si>
  <si>
    <t>113107522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</si>
  <si>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100 do 200 mm</t>
  </si>
  <si>
    <t>m2</t>
  </si>
  <si>
    <t>4</t>
  </si>
  <si>
    <t>1869532134</t>
  </si>
  <si>
    <t>23</t>
  </si>
  <si>
    <t>113107531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</si>
  <si>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100 do 150 mm</t>
  </si>
  <si>
    <t>-1014209536</t>
  </si>
  <si>
    <t>24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</si>
  <si>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</si>
  <si>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</si>
  <si>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-691246847</t>
  </si>
  <si>
    <t>36</t>
  </si>
  <si>
    <t>131251201</t>
  </si>
  <si>
    <t>Hloubení zapažených jam a zářezů strojně s urovnáním dna do předepsaného profilu a spádu v hornině třídy těžitelnosti I skupiny 3 do 20 m3</t>
  </si>
  <si>
    <t>m3</t>
  </si>
  <si>
    <t>-225128565</t>
  </si>
  <si>
    <t>26</t>
  </si>
  <si>
    <t>132254203</t>
  </si>
  <si>
    <t>Hloubení zapažených rýh šířky přes 800 do 2 000 mm strojně s urovnáním dna do předepsaného profilu a spádu v hornině třídy těžitelnosti I skupiny 3 přes 50 do 100 m3</t>
  </si>
  <si>
    <t>-1839844033</t>
  </si>
  <si>
    <t>51</t>
  </si>
  <si>
    <t>151101101</t>
  </si>
  <si>
    <t>Zřízení pažení a rozepření stěn rýh pro podzemní vedení příložné pro jakoukoliv mezerovitost, hloubky do 2 m</t>
  </si>
  <si>
    <t>-1410291100</t>
  </si>
  <si>
    <t>52</t>
  </si>
  <si>
    <t>151101102</t>
  </si>
  <si>
    <t>Zřízení pažení a rozepření stěn rýh pro podzemní vedení příložné pro jakoukoliv mezerovitost, hloubky do 4 m</t>
  </si>
  <si>
    <t>-1981668194</t>
  </si>
  <si>
    <t>53</t>
  </si>
  <si>
    <t>151101111</t>
  </si>
  <si>
    <t>Odstranění pažení a rozepření stěn rýh pro podzemní vedení s uložením materiálu na vzdálenost do 3 m od kraje výkopu příložné, hloubky do 2 m</t>
  </si>
  <si>
    <t>-1896914187</t>
  </si>
  <si>
    <t>54</t>
  </si>
  <si>
    <t>151101112</t>
  </si>
  <si>
    <t>Odstranění pažení a rozepření stěn rýh pro podzemní vedení s uložením materiálu na vzdálenost do 3 m od kraje výkopu příložné, hloubky přes 2 do 4 m</t>
  </si>
  <si>
    <t>-251130653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</si>
  <si>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</si>
  <si>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</si>
  <si>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</si>
  <si>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1453910498</t>
  </si>
  <si>
    <t>28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</si>
  <si>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</si>
  <si>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</si>
  <si>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-548605907</t>
  </si>
  <si>
    <t>29</t>
  </si>
  <si>
    <t>167151101</t>
  </si>
  <si>
    <t>Nakládání, skládání a překládání neulehlého výkopku nebo sypaniny strojně nakládání, množství do 100 m3, z horniny třídy těžitelnosti I, skupiny 1 až 3</t>
  </si>
  <si>
    <t>-1507632831</t>
  </si>
  <si>
    <t>30</t>
  </si>
  <si>
    <t>171201221</t>
  </si>
  <si>
    <t>Poplatek za uložení stavebního odpadu na skládce (skládkovné) zeminy a kamení zatříděného do Katalogu odpadů pod kódem 17 05 04</t>
  </si>
  <si>
    <t>t</t>
  </si>
  <si>
    <t>-750216470</t>
  </si>
  <si>
    <t>31</t>
  </si>
  <si>
    <t>171251201</t>
  </si>
  <si>
    <t>Uložení sypaniny na skládky nebo meziskládky bez hutnění s upravením uložené sypaniny do předepsaného tvaru</t>
  </si>
  <si>
    <t>-1690652748</t>
  </si>
  <si>
    <t>32</t>
  </si>
  <si>
    <t>174151101</t>
  </si>
  <si>
    <t>Zásyp sypaninou z jakékoliv horniny strojně s uložením výkopku ve vrstvách se zhutněním jam, šachet, rýh nebo kolem objektů v těchto vykopávkách</t>
  </si>
  <si>
    <t>759149170</t>
  </si>
  <si>
    <t>33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</si>
  <si>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</si>
  <si>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</si>
  <si>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-1394533531</t>
  </si>
  <si>
    <t>34</t>
  </si>
  <si>
    <t>M</t>
  </si>
  <si>
    <t>58337310</t>
  </si>
  <si>
    <t>štěrkopísek frakce 0/4</t>
  </si>
  <si>
    <t>8</t>
  </si>
  <si>
    <t>-1417570310</t>
  </si>
  <si>
    <t>VV</t>
  </si>
  <si>
    <t>4,25*2 'Přepočtené koeficientem množství</t>
  </si>
  <si>
    <t>3</t>
  </si>
  <si>
    <t>Svislé a kompletní konstrukce</t>
  </si>
  <si>
    <t>7</t>
  </si>
  <si>
    <t>386121113</t>
  </si>
  <si>
    <t xml:space="preserve">Montáž odlučovačů  tuků a olejů železobetonových, průtoku 7 l/s</t>
  </si>
  <si>
    <t>kus</t>
  </si>
  <si>
    <t>1813309680</t>
  </si>
  <si>
    <t>59432163.R</t>
  </si>
  <si>
    <t>lapák tuků žb, 1300 jídel/den</t>
  </si>
  <si>
    <t>3225691</t>
  </si>
  <si>
    <t>9</t>
  </si>
  <si>
    <t>Doprava</t>
  </si>
  <si>
    <t>doprava lapáku tuků žb</t>
  </si>
  <si>
    <t>1190124951</t>
  </si>
  <si>
    <t>Vodorovné konstrukce</t>
  </si>
  <si>
    <t>17</t>
  </si>
  <si>
    <t>451541111</t>
  </si>
  <si>
    <t>Lože pod potrubí, stoky a drobné objekty v otevřeném výkopu ze štěrkodrtě 0-63 mm</t>
  </si>
  <si>
    <t>1647299537</t>
  </si>
  <si>
    <t>58344171</t>
  </si>
  <si>
    <t>štěrkodrť frakce 0/32</t>
  </si>
  <si>
    <t>1097549289</t>
  </si>
  <si>
    <t>35</t>
  </si>
  <si>
    <t>451572111</t>
  </si>
  <si>
    <t>Lože pod potrubí, stoky a drobné objekty v otevřeném výkopu z kameniva drobného těženého 0 až 4 mm</t>
  </si>
  <si>
    <t>-1667287824</t>
  </si>
  <si>
    <t>10</t>
  </si>
  <si>
    <t>452112111</t>
  </si>
  <si>
    <t>Osazení betonových dílců prstenců nebo rámů pod poklopy a mříže, výšky do 100 mm</t>
  </si>
  <si>
    <t>-1298066906</t>
  </si>
  <si>
    <t>11</t>
  </si>
  <si>
    <t>59224185</t>
  </si>
  <si>
    <t>prstenec šachtový vyrovnávací betonový 625x120x60mm</t>
  </si>
  <si>
    <t>693062324</t>
  </si>
  <si>
    <t>12</t>
  </si>
  <si>
    <t>59224188</t>
  </si>
  <si>
    <t>prstenec šachtový vyrovnávací betonový 625x120x120mm</t>
  </si>
  <si>
    <t>-280626049</t>
  </si>
  <si>
    <t>18</t>
  </si>
  <si>
    <t>452321131</t>
  </si>
  <si>
    <t>Podkladní a zajišťovací konstrukce z betonu železového v otevřeném výkopu desky pod potrubí, stoky a drobné objekty z betonu tř. C 12/15</t>
  </si>
  <si>
    <t>-789420170</t>
  </si>
  <si>
    <t>19</t>
  </si>
  <si>
    <t>452351101</t>
  </si>
  <si>
    <t>Bednění podkladních a zajišťovacích konstrukcí v otevřeném výkopu desek nebo sedlových loží pod potrubí, stoky a drobné objekty</t>
  </si>
  <si>
    <t>-509743572</t>
  </si>
  <si>
    <t>20</t>
  </si>
  <si>
    <t>452368211</t>
  </si>
  <si>
    <t>Výztuž podkladních desek, bloků nebo pražců v otevřeném výkopu ze svařovaných sítí typu Kari</t>
  </si>
  <si>
    <t>-1732217902</t>
  </si>
  <si>
    <t>5</t>
  </si>
  <si>
    <t>Komunikace pozemní</t>
  </si>
  <si>
    <t>37</t>
  </si>
  <si>
    <t>566901243</t>
  </si>
  <si>
    <t>Vyspravení podkladu po překopech inženýrských sítí plochy přes 15 m2 s rozprostřením a zhutněním kamenivem hrubým drceným tl. 200 mm</t>
  </si>
  <si>
    <t>170329889</t>
  </si>
  <si>
    <t>38</t>
  </si>
  <si>
    <t>566901261</t>
  </si>
  <si>
    <t>Vyspravení podkladu po překopech inženýrských sítí plochy přes 15 m2 s rozprostřením a zhutněním obalovaným kamenivem ACP (OK) tl. 100 mm</t>
  </si>
  <si>
    <t>867386792</t>
  </si>
  <si>
    <t>39</t>
  </si>
  <si>
    <t>566901272</t>
  </si>
  <si>
    <t>Vyspravení podkladu po překopech inženýrských sítí plochy přes 15 m2 s rozprostřením a zhutněním směsí zpevněnou cementem SC C 20/25 (PB I) tl. 150 mm</t>
  </si>
  <si>
    <t>-2147227276</t>
  </si>
  <si>
    <t>Trubní vedení</t>
  </si>
  <si>
    <t>830311811</t>
  </si>
  <si>
    <t>Bourání stávajícího potrubí z kameninových trub v otevřeném výkopu DN do 150</t>
  </si>
  <si>
    <t>m</t>
  </si>
  <si>
    <t>1147874254</t>
  </si>
  <si>
    <t>871313121</t>
  </si>
  <si>
    <t>Montáž kanalizačního potrubí z plastů z tvrdého PVC těsněných gumovým kroužkem v otevřeném výkopu ve sklonu do 20 % DN 160</t>
  </si>
  <si>
    <t>-875504671</t>
  </si>
  <si>
    <t>16</t>
  </si>
  <si>
    <t>871315221</t>
  </si>
  <si>
    <t>Kanalizační potrubí z tvrdého PVC v otevřeném výkopu ve sklonu do 20 %, hladkého plnostěnného jednovrstvého, tuhost třídy SN 8 DN 160</t>
  </si>
  <si>
    <t>489075724</t>
  </si>
  <si>
    <t>899101211</t>
  </si>
  <si>
    <t>Demontáž poklopů litinových a ocelových včetně rámů, hmotnosti jednotlivě do 50 kg</t>
  </si>
  <si>
    <t>1257288528</t>
  </si>
  <si>
    <t>13</t>
  </si>
  <si>
    <t>899103112</t>
  </si>
  <si>
    <t>Osazení poklopů litinových a ocelových včetně rámů pro třídu zatížení B125, C250</t>
  </si>
  <si>
    <t>-1943899441</t>
  </si>
  <si>
    <t>14</t>
  </si>
  <si>
    <t>55241002.R</t>
  </si>
  <si>
    <t>poklop kanalizační litinový s pantem a rámem, B 125 bez odvětrání</t>
  </si>
  <si>
    <t>1001206559</t>
  </si>
  <si>
    <t>50</t>
  </si>
  <si>
    <t>899501411.R</t>
  </si>
  <si>
    <t>Napojení do stávající revizní šachty DN1000</t>
  </si>
  <si>
    <t>kpl</t>
  </si>
  <si>
    <t>-87561421</t>
  </si>
  <si>
    <t>P</t>
  </si>
  <si>
    <t>Poznámka k položce:_x000d_
- napojení do dna stávající revizní šachty_x000d_
- oprava šachtového dna a stěn_x000d_
- nová stupadla</t>
  </si>
  <si>
    <t>Ostatní konstrukce a práce, bourání</t>
  </si>
  <si>
    <t>40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</si>
  <si>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</si>
  <si>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</si>
  <si>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-2088025184</t>
  </si>
  <si>
    <t>41</t>
  </si>
  <si>
    <t>919735112</t>
  </si>
  <si>
    <t xml:space="preserve">Řezání stávajícího živičného krytu nebo podkladu  hloubky přes 50 do 100 mm</t>
  </si>
  <si>
    <t>359647202</t>
  </si>
  <si>
    <t>42</t>
  </si>
  <si>
    <t>919735123</t>
  </si>
  <si>
    <t xml:space="preserve">Řezání stávajícího betonového krytu nebo podkladu  hloubky přes 100 do 150 mm</t>
  </si>
  <si>
    <t>1637005238</t>
  </si>
  <si>
    <t>6</t>
  </si>
  <si>
    <t>952905121.R</t>
  </si>
  <si>
    <t xml:space="preserve">Čerpání tukových vod z rušeného lapače tukůa odvoz k likvidaci_x000d_
</t>
  </si>
  <si>
    <t>2041820694</t>
  </si>
  <si>
    <t>961055111</t>
  </si>
  <si>
    <t xml:space="preserve">Bourání základů z betonu  železového</t>
  </si>
  <si>
    <t>-2002019045</t>
  </si>
  <si>
    <t>962052211</t>
  </si>
  <si>
    <t xml:space="preserve">Bourání zdiva železobetonového  nadzákladového, objemu přes 1 m3</t>
  </si>
  <si>
    <t>1506313396</t>
  </si>
  <si>
    <t>985131111</t>
  </si>
  <si>
    <t>Očištění ploch stěn, rubu kleneb a podlah tlakovou vodou</t>
  </si>
  <si>
    <t>238903175</t>
  </si>
  <si>
    <t>997</t>
  </si>
  <si>
    <t>Přesun sutě</t>
  </si>
  <si>
    <t>43</t>
  </si>
  <si>
    <t>997013861</t>
  </si>
  <si>
    <t>Poplatek za uložení stavebního odpadu na recyklační skládce (skládkovné) z prostého betonu zatříděného do Katalogu odpadů pod kódem 17 01 01</t>
  </si>
  <si>
    <t>1452969178</t>
  </si>
  <si>
    <t>49</t>
  </si>
  <si>
    <t>997013862</t>
  </si>
  <si>
    <t>Poplatek za uložení stavebního odpadu na recyklační skládce (skládkovné) z armovaného betonu zatříděného do Katalogu odpadů pod kódem 17 01 01</t>
  </si>
  <si>
    <t>1709520285</t>
  </si>
  <si>
    <t>44</t>
  </si>
  <si>
    <t>997013873</t>
  </si>
  <si>
    <t>Poplatek za uložení stavebního odpadu na recyklační skládce (skládkovné) zeminy a kamení zatříděného do Katalogu odpadů pod kódem 17 05 04</t>
  </si>
  <si>
    <t>1160067557</t>
  </si>
  <si>
    <t>45</t>
  </si>
  <si>
    <t>997013875</t>
  </si>
  <si>
    <t>Poplatek za uložení stavebního odpadu na recyklační skládce (skládkovné) asfaltového bez obsahu dehtu zatříděného do Katalogu odpadů pod kódem 17 03 02</t>
  </si>
  <si>
    <t>-1037241369</t>
  </si>
  <si>
    <t>46</t>
  </si>
  <si>
    <t>997221571</t>
  </si>
  <si>
    <t xml:space="preserve">Vodorovná doprava vybouraných hmot  bez naložení, ale se složením a s hrubým urovnáním na vzdálenost do 1 km</t>
  </si>
  <si>
    <t>1005862609</t>
  </si>
  <si>
    <t>47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</si>
  <si>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</si>
  <si>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</si>
  <si>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-686027582</t>
  </si>
  <si>
    <t>48</t>
  </si>
  <si>
    <t>997221612</t>
  </si>
  <si>
    <t xml:space="preserve">Nakládání na dopravní prostředky  pro vodorovnou dopravu vybouraných hmot</t>
  </si>
  <si>
    <t>-1641804092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</si>
</sst>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NEMOCNICE_BRECLAV_LT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Nemocnice Břeclav - stravovací provoz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1. 6. 2020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'IO01 - Odlučovač tuků'!J30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'IO01 - Odlučovač tuků'!P124</f>
        <v>0</v>
      </c>
      <c r="AV95" s="126">
        <f>'IO01 - Odlučovač tuků'!J33</f>
        <v>0</v>
      </c>
      <c r="AW95" s="126">
        <f>'IO01 - Odlučovač tuků'!J34</f>
        <v>0</v>
      </c>
      <c r="AX95" s="126">
        <f>'IO01 - Odlučovač tuků'!J35</f>
        <v>0</v>
      </c>
      <c r="AY95" s="126">
        <f>'IO01 - Odlučovač tuků'!J36</f>
        <v>0</v>
      </c>
      <c r="AZ95" s="126">
        <f>'IO01 - Odlučovač tuků'!F33</f>
        <v>0</v>
      </c>
      <c r="BA95" s="126">
        <f>'IO01 - Odlučovač tuků'!F34</f>
        <v>0</v>
      </c>
      <c r="BB95" s="126">
        <f>'IO01 - Odlučovač tuků'!F35</f>
        <v>0</v>
      </c>
      <c r="BC95" s="126">
        <f>'IO01 - Odlučovač tuků'!F36</f>
        <v>0</v>
      </c>
      <c r="BD95" s="128">
        <f>'IO01 - Odlučovač tuků'!F37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/vYtFfjTHxEy/str2r5Dl3r63WadTUO3NQ32aIb0IhmGjV4NYCxHFCJMvKo0g4OQacwziemrW21bLMV2zZK0SQ==" hashValue="HLFUau72iiUsiGO/VMn0OcGTyQpNag7OGEqUOLo1NAmUH9N61yQZw3fmO8MGHR7DyLmexaLNFsjDLpVgVRDUq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IO01 - Odlučovač tuk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8"/>
      <c r="AT3" s="15" t="s">
        <v>83</v>
      </c>
    </row>
    <row r="4" s="1" customFormat="1" ht="24.96" customHeight="1">
      <c r="B4" s="18"/>
      <c r="D4" s="132" t="s">
        <v>84</v>
      </c>
      <c r="L4" s="18"/>
      <c r="M4" s="133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4" t="s">
        <v>16</v>
      </c>
      <c r="L6" s="18"/>
    </row>
    <row r="7" s="1" customFormat="1" ht="16.5" customHeight="1">
      <c r="B7" s="18"/>
      <c r="E7" s="135" t="str">
        <f>'Rekapitulace stavby'!K6</f>
        <v>Nemocnice Břeclav - stravovací provoz</v>
      </c>
      <c r="F7" s="134"/>
      <c r="G7" s="134"/>
      <c r="H7" s="134"/>
      <c r="L7" s="18"/>
    </row>
    <row r="8" s="2" customFormat="1" ht="12" customHeight="1">
      <c r="A8" s="36"/>
      <c r="B8" s="42"/>
      <c r="C8" s="36"/>
      <c r="D8" s="134" t="s">
        <v>85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86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4" t="s">
        <v>18</v>
      </c>
      <c r="E11" s="36"/>
      <c r="F11" s="137" t="s">
        <v>1</v>
      </c>
      <c r="G11" s="36"/>
      <c r="H11" s="36"/>
      <c r="I11" s="134" t="s">
        <v>19</v>
      </c>
      <c r="J11" s="137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4" t="s">
        <v>20</v>
      </c>
      <c r="E12" s="36"/>
      <c r="F12" s="137" t="s">
        <v>21</v>
      </c>
      <c r="G12" s="36"/>
      <c r="H12" s="36"/>
      <c r="I12" s="134" t="s">
        <v>22</v>
      </c>
      <c r="J12" s="138" t="str">
        <f>'Rekapitulace stavby'!AN8</f>
        <v>1. 6. 2020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4" t="s">
        <v>24</v>
      </c>
      <c r="E14" s="36"/>
      <c r="F14" s="36"/>
      <c r="G14" s="36"/>
      <c r="H14" s="36"/>
      <c r="I14" s="134" t="s">
        <v>25</v>
      </c>
      <c r="J14" s="137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4" t="s">
        <v>26</v>
      </c>
      <c r="J15" s="137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4" t="s">
        <v>27</v>
      </c>
      <c r="E17" s="36"/>
      <c r="F17" s="36"/>
      <c r="G17" s="36"/>
      <c r="H17" s="36"/>
      <c r="I17" s="134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4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4" t="s">
        <v>29</v>
      </c>
      <c r="E20" s="36"/>
      <c r="F20" s="36"/>
      <c r="G20" s="36"/>
      <c r="H20" s="36"/>
      <c r="I20" s="134" t="s">
        <v>25</v>
      </c>
      <c r="J20" s="137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4" t="s">
        <v>26</v>
      </c>
      <c r="J21" s="137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4" t="s">
        <v>31</v>
      </c>
      <c r="E23" s="36"/>
      <c r="F23" s="36"/>
      <c r="G23" s="36"/>
      <c r="H23" s="36"/>
      <c r="I23" s="134" t="s">
        <v>25</v>
      </c>
      <c r="J23" s="137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4" t="s">
        <v>26</v>
      </c>
      <c r="J24" s="137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4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3"/>
      <c r="E29" s="143"/>
      <c r="F29" s="143"/>
      <c r="G29" s="143"/>
      <c r="H29" s="143"/>
      <c r="I29" s="143"/>
      <c r="J29" s="143"/>
      <c r="K29" s="143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4" t="s">
        <v>33</v>
      </c>
      <c r="E30" s="36"/>
      <c r="F30" s="36"/>
      <c r="G30" s="36"/>
      <c r="H30" s="36"/>
      <c r="I30" s="36"/>
      <c r="J30" s="145">
        <f>ROUND(J124,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3"/>
      <c r="E31" s="143"/>
      <c r="F31" s="143"/>
      <c r="G31" s="143"/>
      <c r="H31" s="143"/>
      <c r="I31" s="143"/>
      <c r="J31" s="143"/>
      <c r="K31" s="143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6" t="s">
        <v>35</v>
      </c>
      <c r="G32" s="36"/>
      <c r="H32" s="36"/>
      <c r="I32" s="146" t="s">
        <v>34</v>
      </c>
      <c r="J32" s="146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7" t="s">
        <v>37</v>
      </c>
      <c r="E33" s="134" t="s">
        <v>38</v>
      </c>
      <c r="F33" s="148">
        <f>ROUND((SUM(BE124:BE187)),  2)</f>
        <v>0</v>
      </c>
      <c r="G33" s="36"/>
      <c r="H33" s="36"/>
      <c r="I33" s="149">
        <v>0.20999999999999999</v>
      </c>
      <c r="J33" s="148">
        <f>ROUND(((SUM(BE124:BE187))*I33),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4" t="s">
        <v>39</v>
      </c>
      <c r="F34" s="148">
        <f>ROUND((SUM(BF124:BF187)),  2)</f>
        <v>0</v>
      </c>
      <c r="G34" s="36"/>
      <c r="H34" s="36"/>
      <c r="I34" s="149">
        <v>0.14999999999999999</v>
      </c>
      <c r="J34" s="148">
        <f>ROUND(((SUM(BF124:BF187))*I34),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4" t="s">
        <v>40</v>
      </c>
      <c r="F35" s="148">
        <f>ROUND((SUM(BG124:BG187)),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4" t="s">
        <v>41</v>
      </c>
      <c r="F36" s="148">
        <f>ROUND((SUM(BH124:BH187)),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4" t="s">
        <v>42</v>
      </c>
      <c r="F37" s="148">
        <f>ROUND((SUM(BI124:BI187)),  2)</f>
        <v>0</v>
      </c>
      <c r="G37" s="36"/>
      <c r="H37" s="36"/>
      <c r="I37" s="149">
        <v>0</v>
      </c>
      <c r="J37" s="148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0"/>
      <c r="D39" s="151" t="s">
        <v>43</v>
      </c>
      <c r="E39" s="152"/>
      <c r="F39" s="152"/>
      <c r="G39" s="153" t="s">
        <v>44</v>
      </c>
      <c r="H39" s="154" t="s">
        <v>45</v>
      </c>
      <c r="I39" s="152"/>
      <c r="J39" s="155">
        <f>SUM(J30:J37)</f>
        <v>0</v>
      </c>
      <c r="K39" s="15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68" t="str">
        <f>E7</f>
        <v>Nemocnice Břeclav - stravovací provoz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IO01 - Odlučovač tuků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1. 6. 2020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69" t="s">
        <v>88</v>
      </c>
      <c r="D94" s="170"/>
      <c r="E94" s="170"/>
      <c r="F94" s="170"/>
      <c r="G94" s="170"/>
      <c r="H94" s="170"/>
      <c r="I94" s="170"/>
      <c r="J94" s="171" t="s">
        <v>89</v>
      </c>
      <c r="K94" s="170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2" t="s">
        <v>90</v>
      </c>
      <c r="D96" s="38"/>
      <c r="E96" s="38"/>
      <c r="F96" s="38"/>
      <c r="G96" s="38"/>
      <c r="H96" s="38"/>
      <c r="I96" s="38"/>
      <c r="J96" s="108">
        <f>J124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73"/>
      <c r="C97" s="174"/>
      <c r="D97" s="175" t="s">
        <v>92</v>
      </c>
      <c r="E97" s="176"/>
      <c r="F97" s="176"/>
      <c r="G97" s="176"/>
      <c r="H97" s="176"/>
      <c r="I97" s="176"/>
      <c r="J97" s="177">
        <f>J125</f>
        <v>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J126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J145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J149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96</v>
      </c>
      <c r="E101" s="182"/>
      <c r="F101" s="182"/>
      <c r="G101" s="182"/>
      <c r="H101" s="182"/>
      <c r="I101" s="182"/>
      <c r="J101" s="183">
        <f>J159</f>
        <v>0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97</v>
      </c>
      <c r="E102" s="182"/>
      <c r="F102" s="182"/>
      <c r="G102" s="182"/>
      <c r="H102" s="182"/>
      <c r="I102" s="182"/>
      <c r="J102" s="183">
        <f>J163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99</v>
      </c>
      <c r="E104" s="182"/>
      <c r="F104" s="182"/>
      <c r="G104" s="182"/>
      <c r="H104" s="182"/>
      <c r="I104" s="182"/>
      <c r="J104" s="183">
        <f>J180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10" s="2" customFormat="1" ht="6.96" customHeight="1">
      <c r="A110" s="36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24.96" customHeight="1">
      <c r="A111" s="36"/>
      <c r="B111" s="37"/>
      <c r="C111" s="21" t="s">
        <v>100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16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168" t="str">
        <f>E7</f>
        <v>Nemocnice Břeclav - stravovací provoz</v>
      </c>
      <c r="F114" s="30"/>
      <c r="G114" s="30"/>
      <c r="H114" s="30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85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8"/>
      <c r="D116" s="38"/>
      <c r="E116" s="74" t="str">
        <f>E9</f>
        <v>IO01 - Odlučovač tuků</v>
      </c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20</v>
      </c>
      <c r="D118" s="38"/>
      <c r="E118" s="38"/>
      <c r="F118" s="25" t="str">
        <f>F12</f>
        <v xml:space="preserve"> </v>
      </c>
      <c r="G118" s="38"/>
      <c r="H118" s="38"/>
      <c r="I118" s="30" t="s">
        <v>22</v>
      </c>
      <c r="J118" s="77" t="str">
        <f>IF(J12="","",J12)</f>
        <v>1. 6. 2020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24</v>
      </c>
      <c r="D120" s="38"/>
      <c r="E120" s="38"/>
      <c r="F120" s="25" t="str">
        <f>E15</f>
        <v xml:space="preserve"> </v>
      </c>
      <c r="G120" s="38"/>
      <c r="H120" s="38"/>
      <c r="I120" s="30" t="s">
        <v>29</v>
      </c>
      <c r="J120" s="34" t="str">
        <f>E21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27</v>
      </c>
      <c r="D121" s="38"/>
      <c r="E121" s="38"/>
      <c r="F121" s="25" t="str">
        <f>IF(E18="","",E18)</f>
        <v>Vyplň údaj</v>
      </c>
      <c r="G121" s="38"/>
      <c r="H121" s="38"/>
      <c r="I121" s="30" t="s">
        <v>31</v>
      </c>
      <c r="J121" s="34" t="str">
        <f>E24</f>
        <v xml:space="preserve"> 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0.32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11" customFormat="1" ht="29.28" customHeight="1">
      <c r="A123" s="185"/>
      <c r="B123" s="186"/>
      <c r="C123" s="187" t="s">
        <v>101</v>
      </c>
      <c r="D123" s="188" t="s">
        <v>58</v>
      </c>
      <c r="E123" s="188" t="s">
        <v>54</v>
      </c>
      <c r="F123" s="188" t="s">
        <v>55</v>
      </c>
      <c r="G123" s="188" t="s">
        <v>102</v>
      </c>
      <c r="H123" s="188" t="s">
        <v>103</v>
      </c>
      <c r="I123" s="188" t="s">
        <v>104</v>
      </c>
      <c r="J123" s="189" t="s">
        <v>89</v>
      </c>
      <c r="K123" s="190" t="s">
        <v>105</v>
      </c>
      <c r="L123" s="191"/>
      <c r="M123" s="98" t="s">
        <v>1</v>
      </c>
      <c r="N123" s="99" t="s">
        <v>37</v>
      </c>
      <c r="O123" s="99" t="s">
        <v>106</v>
      </c>
      <c r="P123" s="99" t="s">
        <v>107</v>
      </c>
      <c r="Q123" s="99" t="s">
        <v>108</v>
      </c>
      <c r="R123" s="99" t="s">
        <v>109</v>
      </c>
      <c r="S123" s="99" t="s">
        <v>110</v>
      </c>
      <c r="T123" s="100" t="s">
        <v>111</v>
      </c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85"/>
      <c r="AE123" s="185"/>
    </row>
    <row r="124" s="2" customFormat="1" ht="22.8" customHeight="1">
      <c r="A124" s="36"/>
      <c r="B124" s="37"/>
      <c r="C124" s="105" t="s">
        <v>112</v>
      </c>
      <c r="D124" s="38"/>
      <c r="E124" s="38"/>
      <c r="F124" s="38"/>
      <c r="G124" s="38"/>
      <c r="H124" s="38"/>
      <c r="I124" s="38"/>
      <c r="J124" s="192">
        <f>BK124</f>
        <v>0</v>
      </c>
      <c r="K124" s="38"/>
      <c r="L124" s="42"/>
      <c r="M124" s="101"/>
      <c r="N124" s="193"/>
      <c r="O124" s="102"/>
      <c r="P124" s="194">
        <f>P125</f>
        <v>0</v>
      </c>
      <c r="Q124" s="102"/>
      <c r="R124" s="194">
        <f>R125</f>
        <v>32.070985</v>
      </c>
      <c r="S124" s="102"/>
      <c r="T124" s="195">
        <f>T125</f>
        <v>19.913999999999998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72</v>
      </c>
      <c r="AU124" s="15" t="s">
        <v>91</v>
      </c>
      <c r="BK124" s="196">
        <f>BK125</f>
        <v>0</v>
      </c>
    </row>
    <row r="125" s="12" customFormat="1" ht="25.92" customHeight="1">
      <c r="A125" s="12"/>
      <c r="B125" s="197"/>
      <c r="C125" s="198"/>
      <c r="D125" s="199" t="s">
        <v>72</v>
      </c>
      <c r="E125" s="200" t="s">
        <v>113</v>
      </c>
      <c r="F125" s="200" t="s">
        <v>114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P126+P145+P149+P159+P163+P172+P180</f>
        <v>0</v>
      </c>
      <c r="Q125" s="205"/>
      <c r="R125" s="206">
        <f>R126+R145+R149+R159+R163+R172+R180</f>
        <v>32.070985</v>
      </c>
      <c r="S125" s="205"/>
      <c r="T125" s="207">
        <f>T126+T145+T149+T159+T163+T172+T180</f>
        <v>19.913999999999998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81</v>
      </c>
      <c r="AT125" s="209" t="s">
        <v>72</v>
      </c>
      <c r="AU125" s="209" t="s">
        <v>73</v>
      </c>
      <c r="AY125" s="208" t="s">
        <v>115</v>
      </c>
      <c r="BK125" s="210">
        <f>BK126+BK145+BK149+BK159+BK163+BK172+BK180</f>
        <v>0</v>
      </c>
    </row>
    <row r="126" s="12" customFormat="1" ht="22.8" customHeight="1">
      <c r="A126" s="12"/>
      <c r="B126" s="197"/>
      <c r="C126" s="198"/>
      <c r="D126" s="199" t="s">
        <v>72</v>
      </c>
      <c r="E126" s="211" t="s">
        <v>81</v>
      </c>
      <c r="F126" s="211" t="s">
        <v>116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SUM(P127:P144)</f>
        <v>0</v>
      </c>
      <c r="Q126" s="205"/>
      <c r="R126" s="206">
        <f>SUM(R127:R144)</f>
        <v>8.5441749999999992</v>
      </c>
      <c r="S126" s="205"/>
      <c r="T126" s="207">
        <f>SUM(T127:T144)</f>
        <v>13.359999999999999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81</v>
      </c>
      <c r="AT126" s="209" t="s">
        <v>72</v>
      </c>
      <c r="AU126" s="209" t="s">
        <v>81</v>
      </c>
      <c r="AY126" s="208" t="s">
        <v>115</v>
      </c>
      <c r="BK126" s="210">
        <f>SUM(BK127:BK144)</f>
        <v>0</v>
      </c>
    </row>
    <row r="127" s="2" customFormat="1" ht="76.35" customHeight="1">
      <c r="A127" s="36"/>
      <c r="B127" s="37"/>
      <c r="C127" s="213" t="s">
        <v>117</v>
      </c>
      <c r="D127" s="213" t="s">
        <v>118</v>
      </c>
      <c r="E127" s="214" t="s">
        <v>119</v>
      </c>
      <c r="F127" s="215" t="s">
        <v>120</v>
      </c>
      <c r="G127" s="216" t="s">
        <v>121</v>
      </c>
      <c r="H127" s="217">
        <v>16</v>
      </c>
      <c r="I127" s="218"/>
      <c r="J127" s="219">
        <f>ROUND(I127*H127,2)</f>
        <v>0</v>
      </c>
      <c r="K127" s="220"/>
      <c r="L127" s="42"/>
      <c r="M127" s="221" t="s">
        <v>1</v>
      </c>
      <c r="N127" s="222" t="s">
        <v>38</v>
      </c>
      <c r="O127" s="89"/>
      <c r="P127" s="223">
        <f>O127*H127</f>
        <v>0</v>
      </c>
      <c r="Q127" s="223">
        <v>0</v>
      </c>
      <c r="R127" s="223">
        <f>Q127*H127</f>
        <v>0</v>
      </c>
      <c r="S127" s="223">
        <v>0.28999999999999998</v>
      </c>
      <c r="T127" s="224">
        <f>S127*H127</f>
        <v>4.6399999999999997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5" t="s">
        <v>122</v>
      </c>
      <c r="AT127" s="225" t="s">
        <v>118</v>
      </c>
      <c r="AU127" s="225" t="s">
        <v>83</v>
      </c>
      <c r="AY127" s="15" t="s">
        <v>115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5" t="s">
        <v>81</v>
      </c>
      <c r="BK127" s="226">
        <f>ROUND(I127*H127,2)</f>
        <v>0</v>
      </c>
      <c r="BL127" s="15" t="s">
        <v>122</v>
      </c>
      <c r="BM127" s="225" t="s">
        <v>123</v>
      </c>
    </row>
    <row r="128" s="2" customFormat="1" ht="66.75" customHeight="1">
      <c r="A128" s="36"/>
      <c r="B128" s="37"/>
      <c r="C128" s="213" t="s">
        <v>124</v>
      </c>
      <c r="D128" s="213" t="s">
        <v>118</v>
      </c>
      <c r="E128" s="214" t="s">
        <v>125</v>
      </c>
      <c r="F128" s="215" t="s">
        <v>126</v>
      </c>
      <c r="G128" s="216" t="s">
        <v>121</v>
      </c>
      <c r="H128" s="217">
        <v>16</v>
      </c>
      <c r="I128" s="218"/>
      <c r="J128" s="219">
        <f>ROUND(I128*H128,2)</f>
        <v>0</v>
      </c>
      <c r="K128" s="220"/>
      <c r="L128" s="42"/>
      <c r="M128" s="221" t="s">
        <v>1</v>
      </c>
      <c r="N128" s="222" t="s">
        <v>38</v>
      </c>
      <c r="O128" s="89"/>
      <c r="P128" s="223">
        <f>O128*H128</f>
        <v>0</v>
      </c>
      <c r="Q128" s="223">
        <v>0</v>
      </c>
      <c r="R128" s="223">
        <f>Q128*H128</f>
        <v>0</v>
      </c>
      <c r="S128" s="223">
        <v>0.32500000000000001</v>
      </c>
      <c r="T128" s="224">
        <f>S128*H128</f>
        <v>5.2000000000000002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5" t="s">
        <v>122</v>
      </c>
      <c r="AT128" s="225" t="s">
        <v>118</v>
      </c>
      <c r="AU128" s="225" t="s">
        <v>83</v>
      </c>
      <c r="AY128" s="15" t="s">
        <v>115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5" t="s">
        <v>81</v>
      </c>
      <c r="BK128" s="226">
        <f>ROUND(I128*H128,2)</f>
        <v>0</v>
      </c>
      <c r="BL128" s="15" t="s">
        <v>122</v>
      </c>
      <c r="BM128" s="225" t="s">
        <v>127</v>
      </c>
    </row>
    <row r="129" s="2" customFormat="1" ht="66.75" customHeight="1">
      <c r="A129" s="36"/>
      <c r="B129" s="37"/>
      <c r="C129" s="213" t="s">
        <v>128</v>
      </c>
      <c r="D129" s="213" t="s">
        <v>118</v>
      </c>
      <c r="E129" s="214" t="s">
        <v>129</v>
      </c>
      <c r="F129" s="215" t="s">
        <v>130</v>
      </c>
      <c r="G129" s="216" t="s">
        <v>121</v>
      </c>
      <c r="H129" s="217">
        <v>16</v>
      </c>
      <c r="I129" s="218"/>
      <c r="J129" s="219">
        <f>ROUND(I129*H129,2)</f>
        <v>0</v>
      </c>
      <c r="K129" s="220"/>
      <c r="L129" s="42"/>
      <c r="M129" s="221" t="s">
        <v>1</v>
      </c>
      <c r="N129" s="222" t="s">
        <v>38</v>
      </c>
      <c r="O129" s="89"/>
      <c r="P129" s="223">
        <f>O129*H129</f>
        <v>0</v>
      </c>
      <c r="Q129" s="223">
        <v>0</v>
      </c>
      <c r="R129" s="223">
        <f>Q129*H129</f>
        <v>0</v>
      </c>
      <c r="S129" s="223">
        <v>0.22</v>
      </c>
      <c r="T129" s="224">
        <f>S129*H129</f>
        <v>3.52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5" t="s">
        <v>122</v>
      </c>
      <c r="AT129" s="225" t="s">
        <v>118</v>
      </c>
      <c r="AU129" s="225" t="s">
        <v>83</v>
      </c>
      <c r="AY129" s="15" t="s">
        <v>115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5" t="s">
        <v>81</v>
      </c>
      <c r="BK129" s="226">
        <f>ROUND(I129*H129,2)</f>
        <v>0</v>
      </c>
      <c r="BL129" s="15" t="s">
        <v>122</v>
      </c>
      <c r="BM129" s="225" t="s">
        <v>131</v>
      </c>
    </row>
    <row r="130" s="2" customFormat="1" ht="44.25" customHeight="1">
      <c r="A130" s="36"/>
      <c r="B130" s="37"/>
      <c r="C130" s="213" t="s">
        <v>132</v>
      </c>
      <c r="D130" s="213" t="s">
        <v>118</v>
      </c>
      <c r="E130" s="214" t="s">
        <v>133</v>
      </c>
      <c r="F130" s="215" t="s">
        <v>134</v>
      </c>
      <c r="G130" s="216" t="s">
        <v>135</v>
      </c>
      <c r="H130" s="217">
        <v>19.5</v>
      </c>
      <c r="I130" s="218"/>
      <c r="J130" s="219">
        <f>ROUND(I130*H130,2)</f>
        <v>0</v>
      </c>
      <c r="K130" s="220"/>
      <c r="L130" s="42"/>
      <c r="M130" s="221" t="s">
        <v>1</v>
      </c>
      <c r="N130" s="222" t="s">
        <v>38</v>
      </c>
      <c r="O130" s="89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5" t="s">
        <v>122</v>
      </c>
      <c r="AT130" s="225" t="s">
        <v>118</v>
      </c>
      <c r="AU130" s="225" t="s">
        <v>83</v>
      </c>
      <c r="AY130" s="15" t="s">
        <v>115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5" t="s">
        <v>81</v>
      </c>
      <c r="BK130" s="226">
        <f>ROUND(I130*H130,2)</f>
        <v>0</v>
      </c>
      <c r="BL130" s="15" t="s">
        <v>122</v>
      </c>
      <c r="BM130" s="225" t="s">
        <v>136</v>
      </c>
    </row>
    <row r="131" s="2" customFormat="1" ht="49.05" customHeight="1">
      <c r="A131" s="36"/>
      <c r="B131" s="37"/>
      <c r="C131" s="213" t="s">
        <v>137</v>
      </c>
      <c r="D131" s="213" t="s">
        <v>118</v>
      </c>
      <c r="E131" s="214" t="s">
        <v>138</v>
      </c>
      <c r="F131" s="215" t="s">
        <v>139</v>
      </c>
      <c r="G131" s="216" t="s">
        <v>135</v>
      </c>
      <c r="H131" s="217">
        <v>16</v>
      </c>
      <c r="I131" s="218"/>
      <c r="J131" s="219">
        <f>ROUND(I131*H131,2)</f>
        <v>0</v>
      </c>
      <c r="K131" s="220"/>
      <c r="L131" s="42"/>
      <c r="M131" s="221" t="s">
        <v>1</v>
      </c>
      <c r="N131" s="222" t="s">
        <v>38</v>
      </c>
      <c r="O131" s="8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5" t="s">
        <v>122</v>
      </c>
      <c r="AT131" s="225" t="s">
        <v>118</v>
      </c>
      <c r="AU131" s="225" t="s">
        <v>83</v>
      </c>
      <c r="AY131" s="15" t="s">
        <v>115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5" t="s">
        <v>81</v>
      </c>
      <c r="BK131" s="226">
        <f>ROUND(I131*H131,2)</f>
        <v>0</v>
      </c>
      <c r="BL131" s="15" t="s">
        <v>122</v>
      </c>
      <c r="BM131" s="225" t="s">
        <v>140</v>
      </c>
    </row>
    <row r="132" s="2" customFormat="1" ht="37.8" customHeight="1">
      <c r="A132" s="36"/>
      <c r="B132" s="37"/>
      <c r="C132" s="213" t="s">
        <v>141</v>
      </c>
      <c r="D132" s="213" t="s">
        <v>118</v>
      </c>
      <c r="E132" s="214" t="s">
        <v>142</v>
      </c>
      <c r="F132" s="215" t="s">
        <v>143</v>
      </c>
      <c r="G132" s="216" t="s">
        <v>121</v>
      </c>
      <c r="H132" s="217">
        <v>45</v>
      </c>
      <c r="I132" s="218"/>
      <c r="J132" s="219">
        <f>ROUND(I132*H132,2)</f>
        <v>0</v>
      </c>
      <c r="K132" s="220"/>
      <c r="L132" s="42"/>
      <c r="M132" s="221" t="s">
        <v>1</v>
      </c>
      <c r="N132" s="222" t="s">
        <v>38</v>
      </c>
      <c r="O132" s="89"/>
      <c r="P132" s="223">
        <f>O132*H132</f>
        <v>0</v>
      </c>
      <c r="Q132" s="223">
        <v>0.00084000000000000003</v>
      </c>
      <c r="R132" s="223">
        <f>Q132*H132</f>
        <v>0.0378</v>
      </c>
      <c r="S132" s="223">
        <v>0</v>
      </c>
      <c r="T132" s="22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5" t="s">
        <v>122</v>
      </c>
      <c r="AT132" s="225" t="s">
        <v>118</v>
      </c>
      <c r="AU132" s="225" t="s">
        <v>83</v>
      </c>
      <c r="AY132" s="15" t="s">
        <v>115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5" t="s">
        <v>81</v>
      </c>
      <c r="BK132" s="226">
        <f>ROUND(I132*H132,2)</f>
        <v>0</v>
      </c>
      <c r="BL132" s="15" t="s">
        <v>122</v>
      </c>
      <c r="BM132" s="225" t="s">
        <v>144</v>
      </c>
    </row>
    <row r="133" s="2" customFormat="1" ht="37.8" customHeight="1">
      <c r="A133" s="36"/>
      <c r="B133" s="37"/>
      <c r="C133" s="213" t="s">
        <v>145</v>
      </c>
      <c r="D133" s="213" t="s">
        <v>118</v>
      </c>
      <c r="E133" s="214" t="s">
        <v>146</v>
      </c>
      <c r="F133" s="215" t="s">
        <v>147</v>
      </c>
      <c r="G133" s="216" t="s">
        <v>121</v>
      </c>
      <c r="H133" s="217">
        <v>7.5</v>
      </c>
      <c r="I133" s="218"/>
      <c r="J133" s="219">
        <f>ROUND(I133*H133,2)</f>
        <v>0</v>
      </c>
      <c r="K133" s="220"/>
      <c r="L133" s="42"/>
      <c r="M133" s="221" t="s">
        <v>1</v>
      </c>
      <c r="N133" s="222" t="s">
        <v>38</v>
      </c>
      <c r="O133" s="89"/>
      <c r="P133" s="223">
        <f>O133*H133</f>
        <v>0</v>
      </c>
      <c r="Q133" s="223">
        <v>0.00084999999999999995</v>
      </c>
      <c r="R133" s="223">
        <f>Q133*H133</f>
        <v>0.0063749999999999996</v>
      </c>
      <c r="S133" s="223">
        <v>0</v>
      </c>
      <c r="T133" s="22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5" t="s">
        <v>122</v>
      </c>
      <c r="AT133" s="225" t="s">
        <v>118</v>
      </c>
      <c r="AU133" s="225" t="s">
        <v>83</v>
      </c>
      <c r="AY133" s="15" t="s">
        <v>115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5" t="s">
        <v>81</v>
      </c>
      <c r="BK133" s="226">
        <f>ROUND(I133*H133,2)</f>
        <v>0</v>
      </c>
      <c r="BL133" s="15" t="s">
        <v>122</v>
      </c>
      <c r="BM133" s="225" t="s">
        <v>148</v>
      </c>
    </row>
    <row r="134" s="2" customFormat="1" ht="44.25" customHeight="1">
      <c r="A134" s="36"/>
      <c r="B134" s="37"/>
      <c r="C134" s="213" t="s">
        <v>149</v>
      </c>
      <c r="D134" s="213" t="s">
        <v>118</v>
      </c>
      <c r="E134" s="214" t="s">
        <v>150</v>
      </c>
      <c r="F134" s="215" t="s">
        <v>151</v>
      </c>
      <c r="G134" s="216" t="s">
        <v>121</v>
      </c>
      <c r="H134" s="217">
        <v>45</v>
      </c>
      <c r="I134" s="218"/>
      <c r="J134" s="219">
        <f>ROUND(I134*H134,2)</f>
        <v>0</v>
      </c>
      <c r="K134" s="220"/>
      <c r="L134" s="42"/>
      <c r="M134" s="221" t="s">
        <v>1</v>
      </c>
      <c r="N134" s="222" t="s">
        <v>38</v>
      </c>
      <c r="O134" s="89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5" t="s">
        <v>122</v>
      </c>
      <c r="AT134" s="225" t="s">
        <v>118</v>
      </c>
      <c r="AU134" s="225" t="s">
        <v>83</v>
      </c>
      <c r="AY134" s="15" t="s">
        <v>115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5" t="s">
        <v>81</v>
      </c>
      <c r="BK134" s="226">
        <f>ROUND(I134*H134,2)</f>
        <v>0</v>
      </c>
      <c r="BL134" s="15" t="s">
        <v>122</v>
      </c>
      <c r="BM134" s="225" t="s">
        <v>152</v>
      </c>
    </row>
    <row r="135" s="2" customFormat="1" ht="44.25" customHeight="1">
      <c r="A135" s="36"/>
      <c r="B135" s="37"/>
      <c r="C135" s="213" t="s">
        <v>153</v>
      </c>
      <c r="D135" s="213" t="s">
        <v>118</v>
      </c>
      <c r="E135" s="214" t="s">
        <v>154</v>
      </c>
      <c r="F135" s="215" t="s">
        <v>155</v>
      </c>
      <c r="G135" s="216" t="s">
        <v>121</v>
      </c>
      <c r="H135" s="217">
        <v>7.5</v>
      </c>
      <c r="I135" s="218"/>
      <c r="J135" s="219">
        <f>ROUND(I135*H135,2)</f>
        <v>0</v>
      </c>
      <c r="K135" s="220"/>
      <c r="L135" s="42"/>
      <c r="M135" s="221" t="s">
        <v>1</v>
      </c>
      <c r="N135" s="222" t="s">
        <v>38</v>
      </c>
      <c r="O135" s="8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5" t="s">
        <v>122</v>
      </c>
      <c r="AT135" s="225" t="s">
        <v>118</v>
      </c>
      <c r="AU135" s="225" t="s">
        <v>83</v>
      </c>
      <c r="AY135" s="15" t="s">
        <v>115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5" t="s">
        <v>81</v>
      </c>
      <c r="BK135" s="226">
        <f>ROUND(I135*H135,2)</f>
        <v>0</v>
      </c>
      <c r="BL135" s="15" t="s">
        <v>122</v>
      </c>
      <c r="BM135" s="225" t="s">
        <v>156</v>
      </c>
    </row>
    <row r="136" s="2" customFormat="1" ht="62.7" customHeight="1">
      <c r="A136" s="36"/>
      <c r="B136" s="37"/>
      <c r="C136" s="213" t="s">
        <v>157</v>
      </c>
      <c r="D136" s="213" t="s">
        <v>118</v>
      </c>
      <c r="E136" s="214" t="s">
        <v>158</v>
      </c>
      <c r="F136" s="215" t="s">
        <v>159</v>
      </c>
      <c r="G136" s="216" t="s">
        <v>135</v>
      </c>
      <c r="H136" s="217">
        <v>15.824999999999999</v>
      </c>
      <c r="I136" s="218"/>
      <c r="J136" s="219">
        <f>ROUND(I136*H136,2)</f>
        <v>0</v>
      </c>
      <c r="K136" s="220"/>
      <c r="L136" s="42"/>
      <c r="M136" s="221" t="s">
        <v>1</v>
      </c>
      <c r="N136" s="222" t="s">
        <v>38</v>
      </c>
      <c r="O136" s="89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5" t="s">
        <v>122</v>
      </c>
      <c r="AT136" s="225" t="s">
        <v>118</v>
      </c>
      <c r="AU136" s="225" t="s">
        <v>83</v>
      </c>
      <c r="AY136" s="15" t="s">
        <v>115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5" t="s">
        <v>81</v>
      </c>
      <c r="BK136" s="226">
        <f>ROUND(I136*H136,2)</f>
        <v>0</v>
      </c>
      <c r="BL136" s="15" t="s">
        <v>122</v>
      </c>
      <c r="BM136" s="225" t="s">
        <v>160</v>
      </c>
    </row>
    <row r="137" s="2" customFormat="1" ht="66.75" customHeight="1">
      <c r="A137" s="36"/>
      <c r="B137" s="37"/>
      <c r="C137" s="213" t="s">
        <v>161</v>
      </c>
      <c r="D137" s="213" t="s">
        <v>118</v>
      </c>
      <c r="E137" s="214" t="s">
        <v>162</v>
      </c>
      <c r="F137" s="215" t="s">
        <v>163</v>
      </c>
      <c r="G137" s="216" t="s">
        <v>135</v>
      </c>
      <c r="H137" s="217">
        <v>316.5</v>
      </c>
      <c r="I137" s="218"/>
      <c r="J137" s="219">
        <f>ROUND(I137*H137,2)</f>
        <v>0</v>
      </c>
      <c r="K137" s="220"/>
      <c r="L137" s="42"/>
      <c r="M137" s="221" t="s">
        <v>1</v>
      </c>
      <c r="N137" s="222" t="s">
        <v>38</v>
      </c>
      <c r="O137" s="89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5" t="s">
        <v>122</v>
      </c>
      <c r="AT137" s="225" t="s">
        <v>118</v>
      </c>
      <c r="AU137" s="225" t="s">
        <v>83</v>
      </c>
      <c r="AY137" s="15" t="s">
        <v>115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5" t="s">
        <v>81</v>
      </c>
      <c r="BK137" s="226">
        <f>ROUND(I137*H137,2)</f>
        <v>0</v>
      </c>
      <c r="BL137" s="15" t="s">
        <v>122</v>
      </c>
      <c r="BM137" s="225" t="s">
        <v>164</v>
      </c>
    </row>
    <row r="138" s="2" customFormat="1" ht="44.25" customHeight="1">
      <c r="A138" s="36"/>
      <c r="B138" s="37"/>
      <c r="C138" s="213" t="s">
        <v>165</v>
      </c>
      <c r="D138" s="213" t="s">
        <v>118</v>
      </c>
      <c r="E138" s="214" t="s">
        <v>166</v>
      </c>
      <c r="F138" s="215" t="s">
        <v>167</v>
      </c>
      <c r="G138" s="216" t="s">
        <v>135</v>
      </c>
      <c r="H138" s="217">
        <v>15.824999999999999</v>
      </c>
      <c r="I138" s="218"/>
      <c r="J138" s="219">
        <f>ROUND(I138*H138,2)</f>
        <v>0</v>
      </c>
      <c r="K138" s="220"/>
      <c r="L138" s="42"/>
      <c r="M138" s="221" t="s">
        <v>1</v>
      </c>
      <c r="N138" s="222" t="s">
        <v>38</v>
      </c>
      <c r="O138" s="89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5" t="s">
        <v>122</v>
      </c>
      <c r="AT138" s="225" t="s">
        <v>118</v>
      </c>
      <c r="AU138" s="225" t="s">
        <v>83</v>
      </c>
      <c r="AY138" s="15" t="s">
        <v>115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5" t="s">
        <v>81</v>
      </c>
      <c r="BK138" s="226">
        <f>ROUND(I138*H138,2)</f>
        <v>0</v>
      </c>
      <c r="BL138" s="15" t="s">
        <v>122</v>
      </c>
      <c r="BM138" s="225" t="s">
        <v>168</v>
      </c>
    </row>
    <row r="139" s="2" customFormat="1" ht="44.25" customHeight="1">
      <c r="A139" s="36"/>
      <c r="B139" s="37"/>
      <c r="C139" s="213" t="s">
        <v>169</v>
      </c>
      <c r="D139" s="213" t="s">
        <v>118</v>
      </c>
      <c r="E139" s="214" t="s">
        <v>170</v>
      </c>
      <c r="F139" s="215" t="s">
        <v>171</v>
      </c>
      <c r="G139" s="216" t="s">
        <v>172</v>
      </c>
      <c r="H139" s="217">
        <v>23.73</v>
      </c>
      <c r="I139" s="218"/>
      <c r="J139" s="219">
        <f>ROUND(I139*H139,2)</f>
        <v>0</v>
      </c>
      <c r="K139" s="220"/>
      <c r="L139" s="42"/>
      <c r="M139" s="221" t="s">
        <v>1</v>
      </c>
      <c r="N139" s="222" t="s">
        <v>38</v>
      </c>
      <c r="O139" s="89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5" t="s">
        <v>122</v>
      </c>
      <c r="AT139" s="225" t="s">
        <v>118</v>
      </c>
      <c r="AU139" s="225" t="s">
        <v>83</v>
      </c>
      <c r="AY139" s="15" t="s">
        <v>115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5" t="s">
        <v>81</v>
      </c>
      <c r="BK139" s="226">
        <f>ROUND(I139*H139,2)</f>
        <v>0</v>
      </c>
      <c r="BL139" s="15" t="s">
        <v>122</v>
      </c>
      <c r="BM139" s="225" t="s">
        <v>173</v>
      </c>
    </row>
    <row r="140" s="2" customFormat="1" ht="37.8" customHeight="1">
      <c r="A140" s="36"/>
      <c r="B140" s="37"/>
      <c r="C140" s="213" t="s">
        <v>174</v>
      </c>
      <c r="D140" s="213" t="s">
        <v>118</v>
      </c>
      <c r="E140" s="214" t="s">
        <v>175</v>
      </c>
      <c r="F140" s="215" t="s">
        <v>176</v>
      </c>
      <c r="G140" s="216" t="s">
        <v>135</v>
      </c>
      <c r="H140" s="217">
        <v>15.824999999999999</v>
      </c>
      <c r="I140" s="218"/>
      <c r="J140" s="219">
        <f>ROUND(I140*H140,2)</f>
        <v>0</v>
      </c>
      <c r="K140" s="220"/>
      <c r="L140" s="42"/>
      <c r="M140" s="221" t="s">
        <v>1</v>
      </c>
      <c r="N140" s="222" t="s">
        <v>38</v>
      </c>
      <c r="O140" s="89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5" t="s">
        <v>122</v>
      </c>
      <c r="AT140" s="225" t="s">
        <v>118</v>
      </c>
      <c r="AU140" s="225" t="s">
        <v>83</v>
      </c>
      <c r="AY140" s="15" t="s">
        <v>115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5" t="s">
        <v>81</v>
      </c>
      <c r="BK140" s="226">
        <f>ROUND(I140*H140,2)</f>
        <v>0</v>
      </c>
      <c r="BL140" s="15" t="s">
        <v>122</v>
      </c>
      <c r="BM140" s="225" t="s">
        <v>177</v>
      </c>
    </row>
    <row r="141" s="2" customFormat="1" ht="44.25" customHeight="1">
      <c r="A141" s="36"/>
      <c r="B141" s="37"/>
      <c r="C141" s="213" t="s">
        <v>178</v>
      </c>
      <c r="D141" s="213" t="s">
        <v>118</v>
      </c>
      <c r="E141" s="214" t="s">
        <v>179</v>
      </c>
      <c r="F141" s="215" t="s">
        <v>180</v>
      </c>
      <c r="G141" s="216" t="s">
        <v>135</v>
      </c>
      <c r="H141" s="217">
        <v>12.470000000000001</v>
      </c>
      <c r="I141" s="218"/>
      <c r="J141" s="219">
        <f>ROUND(I141*H141,2)</f>
        <v>0</v>
      </c>
      <c r="K141" s="220"/>
      <c r="L141" s="42"/>
      <c r="M141" s="221" t="s">
        <v>1</v>
      </c>
      <c r="N141" s="222" t="s">
        <v>38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122</v>
      </c>
      <c r="AT141" s="225" t="s">
        <v>118</v>
      </c>
      <c r="AU141" s="225" t="s">
        <v>83</v>
      </c>
      <c r="AY141" s="15" t="s">
        <v>115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81</v>
      </c>
      <c r="BK141" s="226">
        <f>ROUND(I141*H141,2)</f>
        <v>0</v>
      </c>
      <c r="BL141" s="15" t="s">
        <v>122</v>
      </c>
      <c r="BM141" s="225" t="s">
        <v>181</v>
      </c>
    </row>
    <row r="142" s="2" customFormat="1" ht="66.75" customHeight="1">
      <c r="A142" s="36"/>
      <c r="B142" s="37"/>
      <c r="C142" s="213" t="s">
        <v>182</v>
      </c>
      <c r="D142" s="213" t="s">
        <v>118</v>
      </c>
      <c r="E142" s="214" t="s">
        <v>183</v>
      </c>
      <c r="F142" s="215" t="s">
        <v>184</v>
      </c>
      <c r="G142" s="216" t="s">
        <v>135</v>
      </c>
      <c r="H142" s="217">
        <v>4.5</v>
      </c>
      <c r="I142" s="218"/>
      <c r="J142" s="219">
        <f>ROUND(I142*H142,2)</f>
        <v>0</v>
      </c>
      <c r="K142" s="220"/>
      <c r="L142" s="42"/>
      <c r="M142" s="221" t="s">
        <v>1</v>
      </c>
      <c r="N142" s="222" t="s">
        <v>38</v>
      </c>
      <c r="O142" s="89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5" t="s">
        <v>122</v>
      </c>
      <c r="AT142" s="225" t="s">
        <v>118</v>
      </c>
      <c r="AU142" s="225" t="s">
        <v>83</v>
      </c>
      <c r="AY142" s="15" t="s">
        <v>115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5" t="s">
        <v>81</v>
      </c>
      <c r="BK142" s="226">
        <f>ROUND(I142*H142,2)</f>
        <v>0</v>
      </c>
      <c r="BL142" s="15" t="s">
        <v>122</v>
      </c>
      <c r="BM142" s="225" t="s">
        <v>185</v>
      </c>
    </row>
    <row r="143" s="2" customFormat="1" ht="16.5" customHeight="1">
      <c r="A143" s="36"/>
      <c r="B143" s="37"/>
      <c r="C143" s="227" t="s">
        <v>186</v>
      </c>
      <c r="D143" s="227" t="s">
        <v>187</v>
      </c>
      <c r="E143" s="228" t="s">
        <v>188</v>
      </c>
      <c r="F143" s="229" t="s">
        <v>189</v>
      </c>
      <c r="G143" s="230" t="s">
        <v>172</v>
      </c>
      <c r="H143" s="231">
        <v>8.5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38</v>
      </c>
      <c r="O143" s="89"/>
      <c r="P143" s="223">
        <f>O143*H143</f>
        <v>0</v>
      </c>
      <c r="Q143" s="223">
        <v>1</v>
      </c>
      <c r="R143" s="223">
        <f>Q143*H143</f>
        <v>8.5</v>
      </c>
      <c r="S143" s="223">
        <v>0</v>
      </c>
      <c r="T143" s="22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5" t="s">
        <v>190</v>
      </c>
      <c r="AT143" s="225" t="s">
        <v>187</v>
      </c>
      <c r="AU143" s="225" t="s">
        <v>83</v>
      </c>
      <c r="AY143" s="15" t="s">
        <v>115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5" t="s">
        <v>81</v>
      </c>
      <c r="BK143" s="226">
        <f>ROUND(I143*H143,2)</f>
        <v>0</v>
      </c>
      <c r="BL143" s="15" t="s">
        <v>122</v>
      </c>
      <c r="BM143" s="225" t="s">
        <v>191</v>
      </c>
    </row>
    <row r="144" s="13" customFormat="1">
      <c r="A144" s="13"/>
      <c r="B144" s="238"/>
      <c r="C144" s="239"/>
      <c r="D144" s="240" t="s">
        <v>192</v>
      </c>
      <c r="E144" s="239"/>
      <c r="F144" s="241" t="s">
        <v>193</v>
      </c>
      <c r="G144" s="239"/>
      <c r="H144" s="242">
        <v>8.5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192</v>
      </c>
      <c r="AU144" s="248" t="s">
        <v>83</v>
      </c>
      <c r="AV144" s="13" t="s">
        <v>83</v>
      </c>
      <c r="AW144" s="13" t="s">
        <v>4</v>
      </c>
      <c r="AX144" s="13" t="s">
        <v>81</v>
      </c>
      <c r="AY144" s="248" t="s">
        <v>115</v>
      </c>
    </row>
    <row r="145" s="12" customFormat="1" ht="22.8" customHeight="1">
      <c r="A145" s="12"/>
      <c r="B145" s="197"/>
      <c r="C145" s="198"/>
      <c r="D145" s="199" t="s">
        <v>72</v>
      </c>
      <c r="E145" s="211" t="s">
        <v>194</v>
      </c>
      <c r="F145" s="211" t="s">
        <v>195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SUM(P146:P148)</f>
        <v>0</v>
      </c>
      <c r="Q145" s="205"/>
      <c r="R145" s="206">
        <f>SUM(R146:R148)</f>
        <v>5.7939999999999996</v>
      </c>
      <c r="S145" s="205"/>
      <c r="T145" s="207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81</v>
      </c>
      <c r="AT145" s="209" t="s">
        <v>72</v>
      </c>
      <c r="AU145" s="209" t="s">
        <v>81</v>
      </c>
      <c r="AY145" s="208" t="s">
        <v>115</v>
      </c>
      <c r="BK145" s="210">
        <f>SUM(BK146:BK148)</f>
        <v>0</v>
      </c>
    </row>
    <row r="146" s="2" customFormat="1" ht="24.15" customHeight="1">
      <c r="A146" s="36"/>
      <c r="B146" s="37"/>
      <c r="C146" s="213" t="s">
        <v>196</v>
      </c>
      <c r="D146" s="213" t="s">
        <v>118</v>
      </c>
      <c r="E146" s="214" t="s">
        <v>197</v>
      </c>
      <c r="F146" s="215" t="s">
        <v>198</v>
      </c>
      <c r="G146" s="216" t="s">
        <v>199</v>
      </c>
      <c r="H146" s="217">
        <v>1</v>
      </c>
      <c r="I146" s="218"/>
      <c r="J146" s="219">
        <f>ROUND(I146*H146,2)</f>
        <v>0</v>
      </c>
      <c r="K146" s="220"/>
      <c r="L146" s="42"/>
      <c r="M146" s="221" t="s">
        <v>1</v>
      </c>
      <c r="N146" s="222" t="s">
        <v>38</v>
      </c>
      <c r="O146" s="89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5" t="s">
        <v>122</v>
      </c>
      <c r="AT146" s="225" t="s">
        <v>118</v>
      </c>
      <c r="AU146" s="225" t="s">
        <v>83</v>
      </c>
      <c r="AY146" s="15" t="s">
        <v>115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5" t="s">
        <v>81</v>
      </c>
      <c r="BK146" s="226">
        <f>ROUND(I146*H146,2)</f>
        <v>0</v>
      </c>
      <c r="BL146" s="15" t="s">
        <v>122</v>
      </c>
      <c r="BM146" s="225" t="s">
        <v>200</v>
      </c>
    </row>
    <row r="147" s="2" customFormat="1" ht="16.5" customHeight="1">
      <c r="A147" s="36"/>
      <c r="B147" s="37"/>
      <c r="C147" s="227" t="s">
        <v>190</v>
      </c>
      <c r="D147" s="227" t="s">
        <v>187</v>
      </c>
      <c r="E147" s="228" t="s">
        <v>201</v>
      </c>
      <c r="F147" s="229" t="s">
        <v>202</v>
      </c>
      <c r="G147" s="230" t="s">
        <v>199</v>
      </c>
      <c r="H147" s="231">
        <v>1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38</v>
      </c>
      <c r="O147" s="89"/>
      <c r="P147" s="223">
        <f>O147*H147</f>
        <v>0</v>
      </c>
      <c r="Q147" s="223">
        <v>2.8969999999999998</v>
      </c>
      <c r="R147" s="223">
        <f>Q147*H147</f>
        <v>2.8969999999999998</v>
      </c>
      <c r="S147" s="223">
        <v>0</v>
      </c>
      <c r="T147" s="22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5" t="s">
        <v>190</v>
      </c>
      <c r="AT147" s="225" t="s">
        <v>187</v>
      </c>
      <c r="AU147" s="225" t="s">
        <v>83</v>
      </c>
      <c r="AY147" s="15" t="s">
        <v>115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5" t="s">
        <v>81</v>
      </c>
      <c r="BK147" s="226">
        <f>ROUND(I147*H147,2)</f>
        <v>0</v>
      </c>
      <c r="BL147" s="15" t="s">
        <v>122</v>
      </c>
      <c r="BM147" s="225" t="s">
        <v>203</v>
      </c>
    </row>
    <row r="148" s="2" customFormat="1" ht="16.5" customHeight="1">
      <c r="A148" s="36"/>
      <c r="B148" s="37"/>
      <c r="C148" s="227" t="s">
        <v>204</v>
      </c>
      <c r="D148" s="227" t="s">
        <v>187</v>
      </c>
      <c r="E148" s="228" t="s">
        <v>205</v>
      </c>
      <c r="F148" s="229" t="s">
        <v>206</v>
      </c>
      <c r="G148" s="230" t="s">
        <v>199</v>
      </c>
      <c r="H148" s="231">
        <v>1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38</v>
      </c>
      <c r="O148" s="89"/>
      <c r="P148" s="223">
        <f>O148*H148</f>
        <v>0</v>
      </c>
      <c r="Q148" s="223">
        <v>2.8969999999999998</v>
      </c>
      <c r="R148" s="223">
        <f>Q148*H148</f>
        <v>2.8969999999999998</v>
      </c>
      <c r="S148" s="223">
        <v>0</v>
      </c>
      <c r="T148" s="22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5" t="s">
        <v>190</v>
      </c>
      <c r="AT148" s="225" t="s">
        <v>187</v>
      </c>
      <c r="AU148" s="225" t="s">
        <v>83</v>
      </c>
      <c r="AY148" s="15" t="s">
        <v>115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5" t="s">
        <v>81</v>
      </c>
      <c r="BK148" s="226">
        <f>ROUND(I148*H148,2)</f>
        <v>0</v>
      </c>
      <c r="BL148" s="15" t="s">
        <v>122</v>
      </c>
      <c r="BM148" s="225" t="s">
        <v>207</v>
      </c>
    </row>
    <row r="149" s="12" customFormat="1" ht="22.8" customHeight="1">
      <c r="A149" s="12"/>
      <c r="B149" s="197"/>
      <c r="C149" s="198"/>
      <c r="D149" s="199" t="s">
        <v>72</v>
      </c>
      <c r="E149" s="211" t="s">
        <v>122</v>
      </c>
      <c r="F149" s="211" t="s">
        <v>208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SUM(P150:P158)</f>
        <v>0</v>
      </c>
      <c r="Q149" s="205"/>
      <c r="R149" s="206">
        <f>SUM(R150:R158)</f>
        <v>1.0616499999999998</v>
      </c>
      <c r="S149" s="205"/>
      <c r="T149" s="207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81</v>
      </c>
      <c r="AT149" s="209" t="s">
        <v>72</v>
      </c>
      <c r="AU149" s="209" t="s">
        <v>81</v>
      </c>
      <c r="AY149" s="208" t="s">
        <v>115</v>
      </c>
      <c r="BK149" s="210">
        <f>SUM(BK150:BK158)</f>
        <v>0</v>
      </c>
    </row>
    <row r="150" s="2" customFormat="1" ht="24.15" customHeight="1">
      <c r="A150" s="36"/>
      <c r="B150" s="37"/>
      <c r="C150" s="213" t="s">
        <v>209</v>
      </c>
      <c r="D150" s="213" t="s">
        <v>118</v>
      </c>
      <c r="E150" s="214" t="s">
        <v>210</v>
      </c>
      <c r="F150" s="215" t="s">
        <v>211</v>
      </c>
      <c r="G150" s="216" t="s">
        <v>135</v>
      </c>
      <c r="H150" s="217">
        <v>0.42499999999999999</v>
      </c>
      <c r="I150" s="218"/>
      <c r="J150" s="219">
        <f>ROUND(I150*H150,2)</f>
        <v>0</v>
      </c>
      <c r="K150" s="220"/>
      <c r="L150" s="42"/>
      <c r="M150" s="221" t="s">
        <v>1</v>
      </c>
      <c r="N150" s="222" t="s">
        <v>38</v>
      </c>
      <c r="O150" s="89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5" t="s">
        <v>122</v>
      </c>
      <c r="AT150" s="225" t="s">
        <v>118</v>
      </c>
      <c r="AU150" s="225" t="s">
        <v>83</v>
      </c>
      <c r="AY150" s="15" t="s">
        <v>115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5" t="s">
        <v>81</v>
      </c>
      <c r="BK150" s="226">
        <f>ROUND(I150*H150,2)</f>
        <v>0</v>
      </c>
      <c r="BL150" s="15" t="s">
        <v>122</v>
      </c>
      <c r="BM150" s="225" t="s">
        <v>212</v>
      </c>
    </row>
    <row r="151" s="2" customFormat="1" ht="16.5" customHeight="1">
      <c r="A151" s="36"/>
      <c r="B151" s="37"/>
      <c r="C151" s="227" t="s">
        <v>7</v>
      </c>
      <c r="D151" s="227" t="s">
        <v>187</v>
      </c>
      <c r="E151" s="228" t="s">
        <v>213</v>
      </c>
      <c r="F151" s="229" t="s">
        <v>214</v>
      </c>
      <c r="G151" s="230" t="s">
        <v>172</v>
      </c>
      <c r="H151" s="231">
        <v>0.69999999999999996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38</v>
      </c>
      <c r="O151" s="89"/>
      <c r="P151" s="223">
        <f>O151*H151</f>
        <v>0</v>
      </c>
      <c r="Q151" s="223">
        <v>1</v>
      </c>
      <c r="R151" s="223">
        <f>Q151*H151</f>
        <v>0.69999999999999996</v>
      </c>
      <c r="S151" s="223">
        <v>0</v>
      </c>
      <c r="T151" s="22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5" t="s">
        <v>190</v>
      </c>
      <c r="AT151" s="225" t="s">
        <v>187</v>
      </c>
      <c r="AU151" s="225" t="s">
        <v>83</v>
      </c>
      <c r="AY151" s="15" t="s">
        <v>115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5" t="s">
        <v>81</v>
      </c>
      <c r="BK151" s="226">
        <f>ROUND(I151*H151,2)</f>
        <v>0</v>
      </c>
      <c r="BL151" s="15" t="s">
        <v>122</v>
      </c>
      <c r="BM151" s="225" t="s">
        <v>215</v>
      </c>
    </row>
    <row r="152" s="2" customFormat="1" ht="33" customHeight="1">
      <c r="A152" s="36"/>
      <c r="B152" s="37"/>
      <c r="C152" s="213" t="s">
        <v>216</v>
      </c>
      <c r="D152" s="213" t="s">
        <v>118</v>
      </c>
      <c r="E152" s="214" t="s">
        <v>217</v>
      </c>
      <c r="F152" s="215" t="s">
        <v>218</v>
      </c>
      <c r="G152" s="216" t="s">
        <v>135</v>
      </c>
      <c r="H152" s="217">
        <v>0.65000000000000002</v>
      </c>
      <c r="I152" s="218"/>
      <c r="J152" s="219">
        <f>ROUND(I152*H152,2)</f>
        <v>0</v>
      </c>
      <c r="K152" s="220"/>
      <c r="L152" s="42"/>
      <c r="M152" s="221" t="s">
        <v>1</v>
      </c>
      <c r="N152" s="222" t="s">
        <v>38</v>
      </c>
      <c r="O152" s="89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5" t="s">
        <v>122</v>
      </c>
      <c r="AT152" s="225" t="s">
        <v>118</v>
      </c>
      <c r="AU152" s="225" t="s">
        <v>83</v>
      </c>
      <c r="AY152" s="15" t="s">
        <v>115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5" t="s">
        <v>81</v>
      </c>
      <c r="BK152" s="226">
        <f>ROUND(I152*H152,2)</f>
        <v>0</v>
      </c>
      <c r="BL152" s="15" t="s">
        <v>122</v>
      </c>
      <c r="BM152" s="225" t="s">
        <v>219</v>
      </c>
    </row>
    <row r="153" s="2" customFormat="1" ht="24.15" customHeight="1">
      <c r="A153" s="36"/>
      <c r="B153" s="37"/>
      <c r="C153" s="213" t="s">
        <v>220</v>
      </c>
      <c r="D153" s="213" t="s">
        <v>118</v>
      </c>
      <c r="E153" s="214" t="s">
        <v>221</v>
      </c>
      <c r="F153" s="215" t="s">
        <v>222</v>
      </c>
      <c r="G153" s="216" t="s">
        <v>199</v>
      </c>
      <c r="H153" s="217">
        <v>4</v>
      </c>
      <c r="I153" s="218"/>
      <c r="J153" s="219">
        <f>ROUND(I153*H153,2)</f>
        <v>0</v>
      </c>
      <c r="K153" s="220"/>
      <c r="L153" s="42"/>
      <c r="M153" s="221" t="s">
        <v>1</v>
      </c>
      <c r="N153" s="222" t="s">
        <v>38</v>
      </c>
      <c r="O153" s="89"/>
      <c r="P153" s="223">
        <f>O153*H153</f>
        <v>0</v>
      </c>
      <c r="Q153" s="223">
        <v>0.0066</v>
      </c>
      <c r="R153" s="223">
        <f>Q153*H153</f>
        <v>0.0264</v>
      </c>
      <c r="S153" s="223">
        <v>0</v>
      </c>
      <c r="T153" s="22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5" t="s">
        <v>122</v>
      </c>
      <c r="AT153" s="225" t="s">
        <v>118</v>
      </c>
      <c r="AU153" s="225" t="s">
        <v>83</v>
      </c>
      <c r="AY153" s="15" t="s">
        <v>115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5" t="s">
        <v>81</v>
      </c>
      <c r="BK153" s="226">
        <f>ROUND(I153*H153,2)</f>
        <v>0</v>
      </c>
      <c r="BL153" s="15" t="s">
        <v>122</v>
      </c>
      <c r="BM153" s="225" t="s">
        <v>223</v>
      </c>
    </row>
    <row r="154" s="2" customFormat="1" ht="24.15" customHeight="1">
      <c r="A154" s="36"/>
      <c r="B154" s="37"/>
      <c r="C154" s="227" t="s">
        <v>224</v>
      </c>
      <c r="D154" s="227" t="s">
        <v>187</v>
      </c>
      <c r="E154" s="228" t="s">
        <v>225</v>
      </c>
      <c r="F154" s="229" t="s">
        <v>226</v>
      </c>
      <c r="G154" s="230" t="s">
        <v>199</v>
      </c>
      <c r="H154" s="231">
        <v>1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38</v>
      </c>
      <c r="O154" s="89"/>
      <c r="P154" s="223">
        <f>O154*H154</f>
        <v>0</v>
      </c>
      <c r="Q154" s="223">
        <v>0.040000000000000001</v>
      </c>
      <c r="R154" s="223">
        <f>Q154*H154</f>
        <v>0.040000000000000001</v>
      </c>
      <c r="S154" s="223">
        <v>0</v>
      </c>
      <c r="T154" s="22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5" t="s">
        <v>190</v>
      </c>
      <c r="AT154" s="225" t="s">
        <v>187</v>
      </c>
      <c r="AU154" s="225" t="s">
        <v>83</v>
      </c>
      <c r="AY154" s="15" t="s">
        <v>115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5" t="s">
        <v>81</v>
      </c>
      <c r="BK154" s="226">
        <f>ROUND(I154*H154,2)</f>
        <v>0</v>
      </c>
      <c r="BL154" s="15" t="s">
        <v>122</v>
      </c>
      <c r="BM154" s="225" t="s">
        <v>227</v>
      </c>
    </row>
    <row r="155" s="2" customFormat="1" ht="24.15" customHeight="1">
      <c r="A155" s="36"/>
      <c r="B155" s="37"/>
      <c r="C155" s="227" t="s">
        <v>228</v>
      </c>
      <c r="D155" s="227" t="s">
        <v>187</v>
      </c>
      <c r="E155" s="228" t="s">
        <v>229</v>
      </c>
      <c r="F155" s="229" t="s">
        <v>230</v>
      </c>
      <c r="G155" s="230" t="s">
        <v>199</v>
      </c>
      <c r="H155" s="231">
        <v>3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38</v>
      </c>
      <c r="O155" s="89"/>
      <c r="P155" s="223">
        <f>O155*H155</f>
        <v>0</v>
      </c>
      <c r="Q155" s="223">
        <v>0.081000000000000003</v>
      </c>
      <c r="R155" s="223">
        <f>Q155*H155</f>
        <v>0.24299999999999999</v>
      </c>
      <c r="S155" s="223">
        <v>0</v>
      </c>
      <c r="T155" s="22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5" t="s">
        <v>190</v>
      </c>
      <c r="AT155" s="225" t="s">
        <v>187</v>
      </c>
      <c r="AU155" s="225" t="s">
        <v>83</v>
      </c>
      <c r="AY155" s="15" t="s">
        <v>115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5" t="s">
        <v>81</v>
      </c>
      <c r="BK155" s="226">
        <f>ROUND(I155*H155,2)</f>
        <v>0</v>
      </c>
      <c r="BL155" s="15" t="s">
        <v>122</v>
      </c>
      <c r="BM155" s="225" t="s">
        <v>231</v>
      </c>
    </row>
    <row r="156" s="2" customFormat="1" ht="44.25" customHeight="1">
      <c r="A156" s="36"/>
      <c r="B156" s="37"/>
      <c r="C156" s="213" t="s">
        <v>232</v>
      </c>
      <c r="D156" s="213" t="s">
        <v>118</v>
      </c>
      <c r="E156" s="214" t="s">
        <v>233</v>
      </c>
      <c r="F156" s="215" t="s">
        <v>234</v>
      </c>
      <c r="G156" s="216" t="s">
        <v>135</v>
      </c>
      <c r="H156" s="217">
        <v>0.39000000000000001</v>
      </c>
      <c r="I156" s="218"/>
      <c r="J156" s="219">
        <f>ROUND(I156*H156,2)</f>
        <v>0</v>
      </c>
      <c r="K156" s="220"/>
      <c r="L156" s="42"/>
      <c r="M156" s="221" t="s">
        <v>1</v>
      </c>
      <c r="N156" s="222" t="s">
        <v>38</v>
      </c>
      <c r="O156" s="89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5" t="s">
        <v>122</v>
      </c>
      <c r="AT156" s="225" t="s">
        <v>118</v>
      </c>
      <c r="AU156" s="225" t="s">
        <v>83</v>
      </c>
      <c r="AY156" s="15" t="s">
        <v>115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5" t="s">
        <v>81</v>
      </c>
      <c r="BK156" s="226">
        <f>ROUND(I156*H156,2)</f>
        <v>0</v>
      </c>
      <c r="BL156" s="15" t="s">
        <v>122</v>
      </c>
      <c r="BM156" s="225" t="s">
        <v>235</v>
      </c>
    </row>
    <row r="157" s="2" customFormat="1" ht="37.8" customHeight="1">
      <c r="A157" s="36"/>
      <c r="B157" s="37"/>
      <c r="C157" s="213" t="s">
        <v>236</v>
      </c>
      <c r="D157" s="213" t="s">
        <v>118</v>
      </c>
      <c r="E157" s="214" t="s">
        <v>237</v>
      </c>
      <c r="F157" s="215" t="s">
        <v>238</v>
      </c>
      <c r="G157" s="216" t="s">
        <v>121</v>
      </c>
      <c r="H157" s="217">
        <v>1.5</v>
      </c>
      <c r="I157" s="218"/>
      <c r="J157" s="219">
        <f>ROUND(I157*H157,2)</f>
        <v>0</v>
      </c>
      <c r="K157" s="220"/>
      <c r="L157" s="42"/>
      <c r="M157" s="221" t="s">
        <v>1</v>
      </c>
      <c r="N157" s="222" t="s">
        <v>38</v>
      </c>
      <c r="O157" s="89"/>
      <c r="P157" s="223">
        <f>O157*H157</f>
        <v>0</v>
      </c>
      <c r="Q157" s="223">
        <v>0.0063200000000000001</v>
      </c>
      <c r="R157" s="223">
        <f>Q157*H157</f>
        <v>0.0094800000000000006</v>
      </c>
      <c r="S157" s="223">
        <v>0</v>
      </c>
      <c r="T157" s="22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5" t="s">
        <v>122</v>
      </c>
      <c r="AT157" s="225" t="s">
        <v>118</v>
      </c>
      <c r="AU157" s="225" t="s">
        <v>83</v>
      </c>
      <c r="AY157" s="15" t="s">
        <v>115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5" t="s">
        <v>81</v>
      </c>
      <c r="BK157" s="226">
        <f>ROUND(I157*H157,2)</f>
        <v>0</v>
      </c>
      <c r="BL157" s="15" t="s">
        <v>122</v>
      </c>
      <c r="BM157" s="225" t="s">
        <v>239</v>
      </c>
    </row>
    <row r="158" s="2" customFormat="1" ht="24.15" customHeight="1">
      <c r="A158" s="36"/>
      <c r="B158" s="37"/>
      <c r="C158" s="213" t="s">
        <v>240</v>
      </c>
      <c r="D158" s="213" t="s">
        <v>118</v>
      </c>
      <c r="E158" s="214" t="s">
        <v>241</v>
      </c>
      <c r="F158" s="215" t="s">
        <v>242</v>
      </c>
      <c r="G158" s="216" t="s">
        <v>172</v>
      </c>
      <c r="H158" s="217">
        <v>0.050000000000000003</v>
      </c>
      <c r="I158" s="218"/>
      <c r="J158" s="219">
        <f>ROUND(I158*H158,2)</f>
        <v>0</v>
      </c>
      <c r="K158" s="220"/>
      <c r="L158" s="42"/>
      <c r="M158" s="221" t="s">
        <v>1</v>
      </c>
      <c r="N158" s="222" t="s">
        <v>38</v>
      </c>
      <c r="O158" s="89"/>
      <c r="P158" s="223">
        <f>O158*H158</f>
        <v>0</v>
      </c>
      <c r="Q158" s="223">
        <v>0.85540000000000005</v>
      </c>
      <c r="R158" s="223">
        <f>Q158*H158</f>
        <v>0.042770000000000002</v>
      </c>
      <c r="S158" s="223">
        <v>0</v>
      </c>
      <c r="T158" s="22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5" t="s">
        <v>122</v>
      </c>
      <c r="AT158" s="225" t="s">
        <v>118</v>
      </c>
      <c r="AU158" s="225" t="s">
        <v>83</v>
      </c>
      <c r="AY158" s="15" t="s">
        <v>115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5" t="s">
        <v>81</v>
      </c>
      <c r="BK158" s="226">
        <f>ROUND(I158*H158,2)</f>
        <v>0</v>
      </c>
      <c r="BL158" s="15" t="s">
        <v>122</v>
      </c>
      <c r="BM158" s="225" t="s">
        <v>243</v>
      </c>
    </row>
    <row r="159" s="12" customFormat="1" ht="22.8" customHeight="1">
      <c r="A159" s="12"/>
      <c r="B159" s="197"/>
      <c r="C159" s="198"/>
      <c r="D159" s="199" t="s">
        <v>72</v>
      </c>
      <c r="E159" s="211" t="s">
        <v>244</v>
      </c>
      <c r="F159" s="211" t="s">
        <v>245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SUM(P160:P162)</f>
        <v>0</v>
      </c>
      <c r="Q159" s="205"/>
      <c r="R159" s="206">
        <f>SUM(R160:R162)</f>
        <v>16.30592</v>
      </c>
      <c r="S159" s="205"/>
      <c r="T159" s="207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81</v>
      </c>
      <c r="AT159" s="209" t="s">
        <v>72</v>
      </c>
      <c r="AU159" s="209" t="s">
        <v>81</v>
      </c>
      <c r="AY159" s="208" t="s">
        <v>115</v>
      </c>
      <c r="BK159" s="210">
        <f>SUM(BK160:BK162)</f>
        <v>0</v>
      </c>
    </row>
    <row r="160" s="2" customFormat="1" ht="44.25" customHeight="1">
      <c r="A160" s="36"/>
      <c r="B160" s="37"/>
      <c r="C160" s="213" t="s">
        <v>246</v>
      </c>
      <c r="D160" s="213" t="s">
        <v>118</v>
      </c>
      <c r="E160" s="214" t="s">
        <v>247</v>
      </c>
      <c r="F160" s="215" t="s">
        <v>248</v>
      </c>
      <c r="G160" s="216" t="s">
        <v>121</v>
      </c>
      <c r="H160" s="217">
        <v>16</v>
      </c>
      <c r="I160" s="218"/>
      <c r="J160" s="219">
        <f>ROUND(I160*H160,2)</f>
        <v>0</v>
      </c>
      <c r="K160" s="220"/>
      <c r="L160" s="42"/>
      <c r="M160" s="221" t="s">
        <v>1</v>
      </c>
      <c r="N160" s="222" t="s">
        <v>38</v>
      </c>
      <c r="O160" s="89"/>
      <c r="P160" s="223">
        <f>O160*H160</f>
        <v>0</v>
      </c>
      <c r="Q160" s="223">
        <v>0.38</v>
      </c>
      <c r="R160" s="223">
        <f>Q160*H160</f>
        <v>6.0800000000000001</v>
      </c>
      <c r="S160" s="223">
        <v>0</v>
      </c>
      <c r="T160" s="22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5" t="s">
        <v>122</v>
      </c>
      <c r="AT160" s="225" t="s">
        <v>118</v>
      </c>
      <c r="AU160" s="225" t="s">
        <v>83</v>
      </c>
      <c r="AY160" s="15" t="s">
        <v>115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5" t="s">
        <v>81</v>
      </c>
      <c r="BK160" s="226">
        <f>ROUND(I160*H160,2)</f>
        <v>0</v>
      </c>
      <c r="BL160" s="15" t="s">
        <v>122</v>
      </c>
      <c r="BM160" s="225" t="s">
        <v>249</v>
      </c>
    </row>
    <row r="161" s="2" customFormat="1" ht="44.25" customHeight="1">
      <c r="A161" s="36"/>
      <c r="B161" s="37"/>
      <c r="C161" s="213" t="s">
        <v>250</v>
      </c>
      <c r="D161" s="213" t="s">
        <v>118</v>
      </c>
      <c r="E161" s="214" t="s">
        <v>251</v>
      </c>
      <c r="F161" s="215" t="s">
        <v>252</v>
      </c>
      <c r="G161" s="216" t="s">
        <v>121</v>
      </c>
      <c r="H161" s="217">
        <v>16</v>
      </c>
      <c r="I161" s="218"/>
      <c r="J161" s="219">
        <f>ROUND(I161*H161,2)</f>
        <v>0</v>
      </c>
      <c r="K161" s="220"/>
      <c r="L161" s="42"/>
      <c r="M161" s="221" t="s">
        <v>1</v>
      </c>
      <c r="N161" s="222" t="s">
        <v>38</v>
      </c>
      <c r="O161" s="89"/>
      <c r="P161" s="223">
        <f>O161*H161</f>
        <v>0</v>
      </c>
      <c r="Q161" s="223">
        <v>0.26375999999999999</v>
      </c>
      <c r="R161" s="223">
        <f>Q161*H161</f>
        <v>4.2201599999999999</v>
      </c>
      <c r="S161" s="223">
        <v>0</v>
      </c>
      <c r="T161" s="22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5" t="s">
        <v>122</v>
      </c>
      <c r="AT161" s="225" t="s">
        <v>118</v>
      </c>
      <c r="AU161" s="225" t="s">
        <v>83</v>
      </c>
      <c r="AY161" s="15" t="s">
        <v>115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5" t="s">
        <v>81</v>
      </c>
      <c r="BK161" s="226">
        <f>ROUND(I161*H161,2)</f>
        <v>0</v>
      </c>
      <c r="BL161" s="15" t="s">
        <v>122</v>
      </c>
      <c r="BM161" s="225" t="s">
        <v>253</v>
      </c>
    </row>
    <row r="162" s="2" customFormat="1" ht="44.25" customHeight="1">
      <c r="A162" s="36"/>
      <c r="B162" s="37"/>
      <c r="C162" s="213" t="s">
        <v>254</v>
      </c>
      <c r="D162" s="213" t="s">
        <v>118</v>
      </c>
      <c r="E162" s="214" t="s">
        <v>255</v>
      </c>
      <c r="F162" s="215" t="s">
        <v>256</v>
      </c>
      <c r="G162" s="216" t="s">
        <v>121</v>
      </c>
      <c r="H162" s="217">
        <v>16</v>
      </c>
      <c r="I162" s="218"/>
      <c r="J162" s="219">
        <f>ROUND(I162*H162,2)</f>
        <v>0</v>
      </c>
      <c r="K162" s="220"/>
      <c r="L162" s="42"/>
      <c r="M162" s="221" t="s">
        <v>1</v>
      </c>
      <c r="N162" s="222" t="s">
        <v>38</v>
      </c>
      <c r="O162" s="89"/>
      <c r="P162" s="223">
        <f>O162*H162</f>
        <v>0</v>
      </c>
      <c r="Q162" s="223">
        <v>0.37536000000000003</v>
      </c>
      <c r="R162" s="223">
        <f>Q162*H162</f>
        <v>6.0057600000000004</v>
      </c>
      <c r="S162" s="223">
        <v>0</v>
      </c>
      <c r="T162" s="22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5" t="s">
        <v>122</v>
      </c>
      <c r="AT162" s="225" t="s">
        <v>118</v>
      </c>
      <c r="AU162" s="225" t="s">
        <v>83</v>
      </c>
      <c r="AY162" s="15" t="s">
        <v>115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5" t="s">
        <v>81</v>
      </c>
      <c r="BK162" s="226">
        <f>ROUND(I162*H162,2)</f>
        <v>0</v>
      </c>
      <c r="BL162" s="15" t="s">
        <v>122</v>
      </c>
      <c r="BM162" s="225" t="s">
        <v>257</v>
      </c>
    </row>
    <row r="163" s="12" customFormat="1" ht="22.8" customHeight="1">
      <c r="A163" s="12"/>
      <c r="B163" s="197"/>
      <c r="C163" s="198"/>
      <c r="D163" s="199" t="s">
        <v>72</v>
      </c>
      <c r="E163" s="211" t="s">
        <v>190</v>
      </c>
      <c r="F163" s="211" t="s">
        <v>258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SUM(P164:P171)</f>
        <v>0</v>
      </c>
      <c r="Q163" s="205"/>
      <c r="R163" s="206">
        <f>SUM(R164:R171)</f>
        <v>0.35148000000000001</v>
      </c>
      <c r="S163" s="205"/>
      <c r="T163" s="207">
        <f>SUM(T164:T171)</f>
        <v>0.38600000000000001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81</v>
      </c>
      <c r="AT163" s="209" t="s">
        <v>72</v>
      </c>
      <c r="AU163" s="209" t="s">
        <v>81</v>
      </c>
      <c r="AY163" s="208" t="s">
        <v>115</v>
      </c>
      <c r="BK163" s="210">
        <f>SUM(BK164:BK171)</f>
        <v>0</v>
      </c>
    </row>
    <row r="164" s="2" customFormat="1" ht="24.15" customHeight="1">
      <c r="A164" s="36"/>
      <c r="B164" s="37"/>
      <c r="C164" s="213" t="s">
        <v>122</v>
      </c>
      <c r="D164" s="213" t="s">
        <v>118</v>
      </c>
      <c r="E164" s="214" t="s">
        <v>259</v>
      </c>
      <c r="F164" s="215" t="s">
        <v>260</v>
      </c>
      <c r="G164" s="216" t="s">
        <v>261</v>
      </c>
      <c r="H164" s="217">
        <v>8</v>
      </c>
      <c r="I164" s="218"/>
      <c r="J164" s="219">
        <f>ROUND(I164*H164,2)</f>
        <v>0</v>
      </c>
      <c r="K164" s="220"/>
      <c r="L164" s="42"/>
      <c r="M164" s="221" t="s">
        <v>1</v>
      </c>
      <c r="N164" s="222" t="s">
        <v>38</v>
      </c>
      <c r="O164" s="89"/>
      <c r="P164" s="223">
        <f>O164*H164</f>
        <v>0</v>
      </c>
      <c r="Q164" s="223">
        <v>0</v>
      </c>
      <c r="R164" s="223">
        <f>Q164*H164</f>
        <v>0</v>
      </c>
      <c r="S164" s="223">
        <v>0.029000000000000001</v>
      </c>
      <c r="T164" s="224">
        <f>S164*H164</f>
        <v>0.23200000000000001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5" t="s">
        <v>122</v>
      </c>
      <c r="AT164" s="225" t="s">
        <v>118</v>
      </c>
      <c r="AU164" s="225" t="s">
        <v>83</v>
      </c>
      <c r="AY164" s="15" t="s">
        <v>115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5" t="s">
        <v>81</v>
      </c>
      <c r="BK164" s="226">
        <f>ROUND(I164*H164,2)</f>
        <v>0</v>
      </c>
      <c r="BL164" s="15" t="s">
        <v>122</v>
      </c>
      <c r="BM164" s="225" t="s">
        <v>262</v>
      </c>
    </row>
    <row r="165" s="2" customFormat="1" ht="37.8" customHeight="1">
      <c r="A165" s="36"/>
      <c r="B165" s="37"/>
      <c r="C165" s="213" t="s">
        <v>8</v>
      </c>
      <c r="D165" s="213" t="s">
        <v>118</v>
      </c>
      <c r="E165" s="214" t="s">
        <v>263</v>
      </c>
      <c r="F165" s="215" t="s">
        <v>264</v>
      </c>
      <c r="G165" s="216" t="s">
        <v>261</v>
      </c>
      <c r="H165" s="217">
        <v>8</v>
      </c>
      <c r="I165" s="218"/>
      <c r="J165" s="219">
        <f>ROUND(I165*H165,2)</f>
        <v>0</v>
      </c>
      <c r="K165" s="220"/>
      <c r="L165" s="42"/>
      <c r="M165" s="221" t="s">
        <v>1</v>
      </c>
      <c r="N165" s="222" t="s">
        <v>38</v>
      </c>
      <c r="O165" s="89"/>
      <c r="P165" s="223">
        <f>O165*H165</f>
        <v>0</v>
      </c>
      <c r="Q165" s="223">
        <v>1.0000000000000001E-05</v>
      </c>
      <c r="R165" s="223">
        <f>Q165*H165</f>
        <v>8.0000000000000007E-05</v>
      </c>
      <c r="S165" s="223">
        <v>0</v>
      </c>
      <c r="T165" s="22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5" t="s">
        <v>122</v>
      </c>
      <c r="AT165" s="225" t="s">
        <v>118</v>
      </c>
      <c r="AU165" s="225" t="s">
        <v>83</v>
      </c>
      <c r="AY165" s="15" t="s">
        <v>115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5" t="s">
        <v>81</v>
      </c>
      <c r="BK165" s="226">
        <f>ROUND(I165*H165,2)</f>
        <v>0</v>
      </c>
      <c r="BL165" s="15" t="s">
        <v>122</v>
      </c>
      <c r="BM165" s="225" t="s">
        <v>265</v>
      </c>
    </row>
    <row r="166" s="2" customFormat="1" ht="44.25" customHeight="1">
      <c r="A166" s="36"/>
      <c r="B166" s="37"/>
      <c r="C166" s="213" t="s">
        <v>266</v>
      </c>
      <c r="D166" s="213" t="s">
        <v>118</v>
      </c>
      <c r="E166" s="214" t="s">
        <v>267</v>
      </c>
      <c r="F166" s="215" t="s">
        <v>268</v>
      </c>
      <c r="G166" s="216" t="s">
        <v>261</v>
      </c>
      <c r="H166" s="217">
        <v>8</v>
      </c>
      <c r="I166" s="218"/>
      <c r="J166" s="219">
        <f>ROUND(I166*H166,2)</f>
        <v>0</v>
      </c>
      <c r="K166" s="220"/>
      <c r="L166" s="42"/>
      <c r="M166" s="221" t="s">
        <v>1</v>
      </c>
      <c r="N166" s="222" t="s">
        <v>38</v>
      </c>
      <c r="O166" s="89"/>
      <c r="P166" s="223">
        <f>O166*H166</f>
        <v>0</v>
      </c>
      <c r="Q166" s="223">
        <v>0.0027599999999999999</v>
      </c>
      <c r="R166" s="223">
        <f>Q166*H166</f>
        <v>0.022079999999999999</v>
      </c>
      <c r="S166" s="223">
        <v>0</v>
      </c>
      <c r="T166" s="22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5" t="s">
        <v>122</v>
      </c>
      <c r="AT166" s="225" t="s">
        <v>118</v>
      </c>
      <c r="AU166" s="225" t="s">
        <v>83</v>
      </c>
      <c r="AY166" s="15" t="s">
        <v>115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5" t="s">
        <v>81</v>
      </c>
      <c r="BK166" s="226">
        <f>ROUND(I166*H166,2)</f>
        <v>0</v>
      </c>
      <c r="BL166" s="15" t="s">
        <v>122</v>
      </c>
      <c r="BM166" s="225" t="s">
        <v>269</v>
      </c>
    </row>
    <row r="167" s="2" customFormat="1" ht="24.15" customHeight="1">
      <c r="A167" s="36"/>
      <c r="B167" s="37"/>
      <c r="C167" s="213" t="s">
        <v>194</v>
      </c>
      <c r="D167" s="213" t="s">
        <v>118</v>
      </c>
      <c r="E167" s="214" t="s">
        <v>270</v>
      </c>
      <c r="F167" s="215" t="s">
        <v>271</v>
      </c>
      <c r="G167" s="216" t="s">
        <v>199</v>
      </c>
      <c r="H167" s="217">
        <v>3</v>
      </c>
      <c r="I167" s="218"/>
      <c r="J167" s="219">
        <f>ROUND(I167*H167,2)</f>
        <v>0</v>
      </c>
      <c r="K167" s="220"/>
      <c r="L167" s="42"/>
      <c r="M167" s="221" t="s">
        <v>1</v>
      </c>
      <c r="N167" s="222" t="s">
        <v>38</v>
      </c>
      <c r="O167" s="89"/>
      <c r="P167" s="223">
        <f>O167*H167</f>
        <v>0</v>
      </c>
      <c r="Q167" s="223">
        <v>0</v>
      </c>
      <c r="R167" s="223">
        <f>Q167*H167</f>
        <v>0</v>
      </c>
      <c r="S167" s="223">
        <v>0.050000000000000003</v>
      </c>
      <c r="T167" s="224">
        <f>S167*H167</f>
        <v>0.15000000000000002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5" t="s">
        <v>122</v>
      </c>
      <c r="AT167" s="225" t="s">
        <v>118</v>
      </c>
      <c r="AU167" s="225" t="s">
        <v>83</v>
      </c>
      <c r="AY167" s="15" t="s">
        <v>115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5" t="s">
        <v>81</v>
      </c>
      <c r="BK167" s="226">
        <f>ROUND(I167*H167,2)</f>
        <v>0</v>
      </c>
      <c r="BL167" s="15" t="s">
        <v>122</v>
      </c>
      <c r="BM167" s="225" t="s">
        <v>272</v>
      </c>
    </row>
    <row r="168" s="2" customFormat="1" ht="24.15" customHeight="1">
      <c r="A168" s="36"/>
      <c r="B168" s="37"/>
      <c r="C168" s="213" t="s">
        <v>273</v>
      </c>
      <c r="D168" s="213" t="s">
        <v>118</v>
      </c>
      <c r="E168" s="214" t="s">
        <v>274</v>
      </c>
      <c r="F168" s="215" t="s">
        <v>275</v>
      </c>
      <c r="G168" s="216" t="s">
        <v>199</v>
      </c>
      <c r="H168" s="217">
        <v>1</v>
      </c>
      <c r="I168" s="218"/>
      <c r="J168" s="219">
        <f>ROUND(I168*H168,2)</f>
        <v>0</v>
      </c>
      <c r="K168" s="220"/>
      <c r="L168" s="42"/>
      <c r="M168" s="221" t="s">
        <v>1</v>
      </c>
      <c r="N168" s="222" t="s">
        <v>38</v>
      </c>
      <c r="O168" s="89"/>
      <c r="P168" s="223">
        <f>O168*H168</f>
        <v>0</v>
      </c>
      <c r="Q168" s="223">
        <v>0.21734000000000001</v>
      </c>
      <c r="R168" s="223">
        <f>Q168*H168</f>
        <v>0.21734000000000001</v>
      </c>
      <c r="S168" s="223">
        <v>0</v>
      </c>
      <c r="T168" s="22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5" t="s">
        <v>122</v>
      </c>
      <c r="AT168" s="225" t="s">
        <v>118</v>
      </c>
      <c r="AU168" s="225" t="s">
        <v>83</v>
      </c>
      <c r="AY168" s="15" t="s">
        <v>115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5" t="s">
        <v>81</v>
      </c>
      <c r="BK168" s="226">
        <f>ROUND(I168*H168,2)</f>
        <v>0</v>
      </c>
      <c r="BL168" s="15" t="s">
        <v>122</v>
      </c>
      <c r="BM168" s="225" t="s">
        <v>276</v>
      </c>
    </row>
    <row r="169" s="2" customFormat="1" ht="24.15" customHeight="1">
      <c r="A169" s="36"/>
      <c r="B169" s="37"/>
      <c r="C169" s="227" t="s">
        <v>277</v>
      </c>
      <c r="D169" s="227" t="s">
        <v>187</v>
      </c>
      <c r="E169" s="228" t="s">
        <v>278</v>
      </c>
      <c r="F169" s="229" t="s">
        <v>279</v>
      </c>
      <c r="G169" s="230" t="s">
        <v>199</v>
      </c>
      <c r="H169" s="231">
        <v>1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38</v>
      </c>
      <c r="O169" s="89"/>
      <c r="P169" s="223">
        <f>O169*H169</f>
        <v>0</v>
      </c>
      <c r="Q169" s="223">
        <v>0.099000000000000005</v>
      </c>
      <c r="R169" s="223">
        <f>Q169*H169</f>
        <v>0.099000000000000005</v>
      </c>
      <c r="S169" s="223">
        <v>0</v>
      </c>
      <c r="T169" s="22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5" t="s">
        <v>190</v>
      </c>
      <c r="AT169" s="225" t="s">
        <v>187</v>
      </c>
      <c r="AU169" s="225" t="s">
        <v>83</v>
      </c>
      <c r="AY169" s="15" t="s">
        <v>115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5" t="s">
        <v>81</v>
      </c>
      <c r="BK169" s="226">
        <f>ROUND(I169*H169,2)</f>
        <v>0</v>
      </c>
      <c r="BL169" s="15" t="s">
        <v>122</v>
      </c>
      <c r="BM169" s="225" t="s">
        <v>280</v>
      </c>
    </row>
    <row r="170" s="2" customFormat="1" ht="16.5" customHeight="1">
      <c r="A170" s="36"/>
      <c r="B170" s="37"/>
      <c r="C170" s="213" t="s">
        <v>281</v>
      </c>
      <c r="D170" s="213" t="s">
        <v>118</v>
      </c>
      <c r="E170" s="214" t="s">
        <v>282</v>
      </c>
      <c r="F170" s="215" t="s">
        <v>283</v>
      </c>
      <c r="G170" s="216" t="s">
        <v>284</v>
      </c>
      <c r="H170" s="217">
        <v>1</v>
      </c>
      <c r="I170" s="218"/>
      <c r="J170" s="219">
        <f>ROUND(I170*H170,2)</f>
        <v>0</v>
      </c>
      <c r="K170" s="220"/>
      <c r="L170" s="42"/>
      <c r="M170" s="221" t="s">
        <v>1</v>
      </c>
      <c r="N170" s="222" t="s">
        <v>38</v>
      </c>
      <c r="O170" s="89"/>
      <c r="P170" s="223">
        <f>O170*H170</f>
        <v>0</v>
      </c>
      <c r="Q170" s="223">
        <v>0.01298</v>
      </c>
      <c r="R170" s="223">
        <f>Q170*H170</f>
        <v>0.01298</v>
      </c>
      <c r="S170" s="223">
        <v>0.0040000000000000001</v>
      </c>
      <c r="T170" s="224">
        <f>S170*H170</f>
        <v>0.0040000000000000001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5" t="s">
        <v>122</v>
      </c>
      <c r="AT170" s="225" t="s">
        <v>118</v>
      </c>
      <c r="AU170" s="225" t="s">
        <v>83</v>
      </c>
      <c r="AY170" s="15" t="s">
        <v>115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5" t="s">
        <v>81</v>
      </c>
      <c r="BK170" s="226">
        <f>ROUND(I170*H170,2)</f>
        <v>0</v>
      </c>
      <c r="BL170" s="15" t="s">
        <v>122</v>
      </c>
      <c r="BM170" s="225" t="s">
        <v>285</v>
      </c>
    </row>
    <row r="171" s="2" customFormat="1">
      <c r="A171" s="36"/>
      <c r="B171" s="37"/>
      <c r="C171" s="38"/>
      <c r="D171" s="240" t="s">
        <v>286</v>
      </c>
      <c r="E171" s="38"/>
      <c r="F171" s="249" t="s">
        <v>287</v>
      </c>
      <c r="G171" s="38"/>
      <c r="H171" s="38"/>
      <c r="I171" s="250"/>
      <c r="J171" s="38"/>
      <c r="K171" s="38"/>
      <c r="L171" s="42"/>
      <c r="M171" s="251"/>
      <c r="N171" s="252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286</v>
      </c>
      <c r="AU171" s="15" t="s">
        <v>83</v>
      </c>
    </row>
    <row r="172" s="12" customFormat="1" ht="22.8" customHeight="1">
      <c r="A172" s="12"/>
      <c r="B172" s="197"/>
      <c r="C172" s="198"/>
      <c r="D172" s="199" t="s">
        <v>72</v>
      </c>
      <c r="E172" s="211" t="s">
        <v>204</v>
      </c>
      <c r="F172" s="211" t="s">
        <v>288</v>
      </c>
      <c r="G172" s="198"/>
      <c r="H172" s="198"/>
      <c r="I172" s="201"/>
      <c r="J172" s="212">
        <f>BK172</f>
        <v>0</v>
      </c>
      <c r="K172" s="198"/>
      <c r="L172" s="203"/>
      <c r="M172" s="204"/>
      <c r="N172" s="205"/>
      <c r="O172" s="205"/>
      <c r="P172" s="206">
        <f>SUM(P173:P179)</f>
        <v>0</v>
      </c>
      <c r="Q172" s="205"/>
      <c r="R172" s="206">
        <f>SUM(R173:R179)</f>
        <v>0.01376</v>
      </c>
      <c r="S172" s="205"/>
      <c r="T172" s="207">
        <f>SUM(T173:T179)</f>
        <v>6.1680000000000001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81</v>
      </c>
      <c r="AT172" s="209" t="s">
        <v>72</v>
      </c>
      <c r="AU172" s="209" t="s">
        <v>81</v>
      </c>
      <c r="AY172" s="208" t="s">
        <v>115</v>
      </c>
      <c r="BK172" s="210">
        <f>SUM(BK173:BK179)</f>
        <v>0</v>
      </c>
    </row>
    <row r="173" s="2" customFormat="1" ht="62.7" customHeight="1">
      <c r="A173" s="36"/>
      <c r="B173" s="37"/>
      <c r="C173" s="213" t="s">
        <v>289</v>
      </c>
      <c r="D173" s="213" t="s">
        <v>118</v>
      </c>
      <c r="E173" s="214" t="s">
        <v>290</v>
      </c>
      <c r="F173" s="215" t="s">
        <v>291</v>
      </c>
      <c r="G173" s="216" t="s">
        <v>261</v>
      </c>
      <c r="H173" s="217">
        <v>21.5</v>
      </c>
      <c r="I173" s="218"/>
      <c r="J173" s="219">
        <f>ROUND(I173*H173,2)</f>
        <v>0</v>
      </c>
      <c r="K173" s="220"/>
      <c r="L173" s="42"/>
      <c r="M173" s="221" t="s">
        <v>1</v>
      </c>
      <c r="N173" s="222" t="s">
        <v>38</v>
      </c>
      <c r="O173" s="89"/>
      <c r="P173" s="223">
        <f>O173*H173</f>
        <v>0</v>
      </c>
      <c r="Q173" s="223">
        <v>0.00060999999999999997</v>
      </c>
      <c r="R173" s="223">
        <f>Q173*H173</f>
        <v>0.013115</v>
      </c>
      <c r="S173" s="223">
        <v>0</v>
      </c>
      <c r="T173" s="22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5" t="s">
        <v>122</v>
      </c>
      <c r="AT173" s="225" t="s">
        <v>118</v>
      </c>
      <c r="AU173" s="225" t="s">
        <v>83</v>
      </c>
      <c r="AY173" s="15" t="s">
        <v>115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5" t="s">
        <v>81</v>
      </c>
      <c r="BK173" s="226">
        <f>ROUND(I173*H173,2)</f>
        <v>0</v>
      </c>
      <c r="BL173" s="15" t="s">
        <v>122</v>
      </c>
      <c r="BM173" s="225" t="s">
        <v>292</v>
      </c>
    </row>
    <row r="174" s="2" customFormat="1" ht="24.15" customHeight="1">
      <c r="A174" s="36"/>
      <c r="B174" s="37"/>
      <c r="C174" s="213" t="s">
        <v>293</v>
      </c>
      <c r="D174" s="213" t="s">
        <v>118</v>
      </c>
      <c r="E174" s="214" t="s">
        <v>294</v>
      </c>
      <c r="F174" s="215" t="s">
        <v>295</v>
      </c>
      <c r="G174" s="216" t="s">
        <v>261</v>
      </c>
      <c r="H174" s="217">
        <v>21.5</v>
      </c>
      <c r="I174" s="218"/>
      <c r="J174" s="219">
        <f>ROUND(I174*H174,2)</f>
        <v>0</v>
      </c>
      <c r="K174" s="220"/>
      <c r="L174" s="42"/>
      <c r="M174" s="221" t="s">
        <v>1</v>
      </c>
      <c r="N174" s="222" t="s">
        <v>38</v>
      </c>
      <c r="O174" s="89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5" t="s">
        <v>122</v>
      </c>
      <c r="AT174" s="225" t="s">
        <v>118</v>
      </c>
      <c r="AU174" s="225" t="s">
        <v>83</v>
      </c>
      <c r="AY174" s="15" t="s">
        <v>115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5" t="s">
        <v>81</v>
      </c>
      <c r="BK174" s="226">
        <f>ROUND(I174*H174,2)</f>
        <v>0</v>
      </c>
      <c r="BL174" s="15" t="s">
        <v>122</v>
      </c>
      <c r="BM174" s="225" t="s">
        <v>296</v>
      </c>
    </row>
    <row r="175" s="2" customFormat="1" ht="24.15" customHeight="1">
      <c r="A175" s="36"/>
      <c r="B175" s="37"/>
      <c r="C175" s="213" t="s">
        <v>297</v>
      </c>
      <c r="D175" s="213" t="s">
        <v>118</v>
      </c>
      <c r="E175" s="214" t="s">
        <v>298</v>
      </c>
      <c r="F175" s="215" t="s">
        <v>299</v>
      </c>
      <c r="G175" s="216" t="s">
        <v>261</v>
      </c>
      <c r="H175" s="217">
        <v>21.5</v>
      </c>
      <c r="I175" s="218"/>
      <c r="J175" s="219">
        <f>ROUND(I175*H175,2)</f>
        <v>0</v>
      </c>
      <c r="K175" s="220"/>
      <c r="L175" s="42"/>
      <c r="M175" s="221" t="s">
        <v>1</v>
      </c>
      <c r="N175" s="222" t="s">
        <v>38</v>
      </c>
      <c r="O175" s="89"/>
      <c r="P175" s="223">
        <f>O175*H175</f>
        <v>0</v>
      </c>
      <c r="Q175" s="223">
        <v>3.0000000000000001E-05</v>
      </c>
      <c r="R175" s="223">
        <f>Q175*H175</f>
        <v>0.00064500000000000007</v>
      </c>
      <c r="S175" s="223">
        <v>0</v>
      </c>
      <c r="T175" s="22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5" t="s">
        <v>122</v>
      </c>
      <c r="AT175" s="225" t="s">
        <v>118</v>
      </c>
      <c r="AU175" s="225" t="s">
        <v>83</v>
      </c>
      <c r="AY175" s="15" t="s">
        <v>115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5" t="s">
        <v>81</v>
      </c>
      <c r="BK175" s="226">
        <f>ROUND(I175*H175,2)</f>
        <v>0</v>
      </c>
      <c r="BL175" s="15" t="s">
        <v>122</v>
      </c>
      <c r="BM175" s="225" t="s">
        <v>300</v>
      </c>
    </row>
    <row r="176" s="2" customFormat="1" ht="38.55" customHeight="1">
      <c r="A176" s="36"/>
      <c r="B176" s="37"/>
      <c r="C176" s="213" t="s">
        <v>301</v>
      </c>
      <c r="D176" s="213" t="s">
        <v>118</v>
      </c>
      <c r="E176" s="214" t="s">
        <v>302</v>
      </c>
      <c r="F176" s="215" t="s">
        <v>303</v>
      </c>
      <c r="G176" s="216" t="s">
        <v>135</v>
      </c>
      <c r="H176" s="217">
        <v>1.75</v>
      </c>
      <c r="I176" s="218"/>
      <c r="J176" s="219">
        <f>ROUND(I176*H176,2)</f>
        <v>0</v>
      </c>
      <c r="K176" s="220"/>
      <c r="L176" s="42"/>
      <c r="M176" s="221" t="s">
        <v>1</v>
      </c>
      <c r="N176" s="222" t="s">
        <v>38</v>
      </c>
      <c r="O176" s="89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5" t="s">
        <v>122</v>
      </c>
      <c r="AT176" s="225" t="s">
        <v>118</v>
      </c>
      <c r="AU176" s="225" t="s">
        <v>83</v>
      </c>
      <c r="AY176" s="15" t="s">
        <v>115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5" t="s">
        <v>81</v>
      </c>
      <c r="BK176" s="226">
        <f>ROUND(I176*H176,2)</f>
        <v>0</v>
      </c>
      <c r="BL176" s="15" t="s">
        <v>122</v>
      </c>
      <c r="BM176" s="225" t="s">
        <v>304</v>
      </c>
    </row>
    <row r="177" s="2" customFormat="1" ht="16.5" customHeight="1">
      <c r="A177" s="36"/>
      <c r="B177" s="37"/>
      <c r="C177" s="213" t="s">
        <v>81</v>
      </c>
      <c r="D177" s="213" t="s">
        <v>118</v>
      </c>
      <c r="E177" s="214" t="s">
        <v>305</v>
      </c>
      <c r="F177" s="215" t="s">
        <v>306</v>
      </c>
      <c r="G177" s="216" t="s">
        <v>135</v>
      </c>
      <c r="H177" s="217">
        <v>0.84999999999999998</v>
      </c>
      <c r="I177" s="218"/>
      <c r="J177" s="219">
        <f>ROUND(I177*H177,2)</f>
        <v>0</v>
      </c>
      <c r="K177" s="220"/>
      <c r="L177" s="42"/>
      <c r="M177" s="221" t="s">
        <v>1</v>
      </c>
      <c r="N177" s="222" t="s">
        <v>38</v>
      </c>
      <c r="O177" s="89"/>
      <c r="P177" s="223">
        <f>O177*H177</f>
        <v>0</v>
      </c>
      <c r="Q177" s="223">
        <v>0</v>
      </c>
      <c r="R177" s="223">
        <f>Q177*H177</f>
        <v>0</v>
      </c>
      <c r="S177" s="223">
        <v>2.3999999999999999</v>
      </c>
      <c r="T177" s="224">
        <f>S177*H177</f>
        <v>2.04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5" t="s">
        <v>122</v>
      </c>
      <c r="AT177" s="225" t="s">
        <v>118</v>
      </c>
      <c r="AU177" s="225" t="s">
        <v>83</v>
      </c>
      <c r="AY177" s="15" t="s">
        <v>115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5" t="s">
        <v>81</v>
      </c>
      <c r="BK177" s="226">
        <f>ROUND(I177*H177,2)</f>
        <v>0</v>
      </c>
      <c r="BL177" s="15" t="s">
        <v>122</v>
      </c>
      <c r="BM177" s="225" t="s">
        <v>307</v>
      </c>
    </row>
    <row r="178" s="2" customFormat="1" ht="24.15" customHeight="1">
      <c r="A178" s="36"/>
      <c r="B178" s="37"/>
      <c r="C178" s="213" t="s">
        <v>83</v>
      </c>
      <c r="D178" s="213" t="s">
        <v>118</v>
      </c>
      <c r="E178" s="214" t="s">
        <v>308</v>
      </c>
      <c r="F178" s="215" t="s">
        <v>309</v>
      </c>
      <c r="G178" s="216" t="s">
        <v>135</v>
      </c>
      <c r="H178" s="217">
        <v>1.72</v>
      </c>
      <c r="I178" s="218"/>
      <c r="J178" s="219">
        <f>ROUND(I178*H178,2)</f>
        <v>0</v>
      </c>
      <c r="K178" s="220"/>
      <c r="L178" s="42"/>
      <c r="M178" s="221" t="s">
        <v>1</v>
      </c>
      <c r="N178" s="222" t="s">
        <v>38</v>
      </c>
      <c r="O178" s="89"/>
      <c r="P178" s="223">
        <f>O178*H178</f>
        <v>0</v>
      </c>
      <c r="Q178" s="223">
        <v>0</v>
      </c>
      <c r="R178" s="223">
        <f>Q178*H178</f>
        <v>0</v>
      </c>
      <c r="S178" s="223">
        <v>2.3999999999999999</v>
      </c>
      <c r="T178" s="224">
        <f>S178*H178</f>
        <v>4.1280000000000001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5" t="s">
        <v>122</v>
      </c>
      <c r="AT178" s="225" t="s">
        <v>118</v>
      </c>
      <c r="AU178" s="225" t="s">
        <v>83</v>
      </c>
      <c r="AY178" s="15" t="s">
        <v>115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5" t="s">
        <v>81</v>
      </c>
      <c r="BK178" s="226">
        <f>ROUND(I178*H178,2)</f>
        <v>0</v>
      </c>
      <c r="BL178" s="15" t="s">
        <v>122</v>
      </c>
      <c r="BM178" s="225" t="s">
        <v>310</v>
      </c>
    </row>
    <row r="179" s="2" customFormat="1" ht="24.15" customHeight="1">
      <c r="A179" s="36"/>
      <c r="B179" s="37"/>
      <c r="C179" s="213" t="s">
        <v>244</v>
      </c>
      <c r="D179" s="213" t="s">
        <v>118</v>
      </c>
      <c r="E179" s="214" t="s">
        <v>311</v>
      </c>
      <c r="F179" s="215" t="s">
        <v>312</v>
      </c>
      <c r="G179" s="216" t="s">
        <v>121</v>
      </c>
      <c r="H179" s="217">
        <v>15.199999999999999</v>
      </c>
      <c r="I179" s="218"/>
      <c r="J179" s="219">
        <f>ROUND(I179*H179,2)</f>
        <v>0</v>
      </c>
      <c r="K179" s="220"/>
      <c r="L179" s="42"/>
      <c r="M179" s="221" t="s">
        <v>1</v>
      </c>
      <c r="N179" s="222" t="s">
        <v>38</v>
      </c>
      <c r="O179" s="89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5" t="s">
        <v>122</v>
      </c>
      <c r="AT179" s="225" t="s">
        <v>118</v>
      </c>
      <c r="AU179" s="225" t="s">
        <v>83</v>
      </c>
      <c r="AY179" s="15" t="s">
        <v>115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5" t="s">
        <v>81</v>
      </c>
      <c r="BK179" s="226">
        <f>ROUND(I179*H179,2)</f>
        <v>0</v>
      </c>
      <c r="BL179" s="15" t="s">
        <v>122</v>
      </c>
      <c r="BM179" s="225" t="s">
        <v>313</v>
      </c>
    </row>
    <row r="180" s="12" customFormat="1" ht="22.8" customHeight="1">
      <c r="A180" s="12"/>
      <c r="B180" s="197"/>
      <c r="C180" s="198"/>
      <c r="D180" s="199" t="s">
        <v>72</v>
      </c>
      <c r="E180" s="211" t="s">
        <v>314</v>
      </c>
      <c r="F180" s="211" t="s">
        <v>315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SUM(P181:P187)</f>
        <v>0</v>
      </c>
      <c r="Q180" s="205"/>
      <c r="R180" s="206">
        <f>SUM(R181:R187)</f>
        <v>0</v>
      </c>
      <c r="S180" s="205"/>
      <c r="T180" s="207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81</v>
      </c>
      <c r="AT180" s="209" t="s">
        <v>72</v>
      </c>
      <c r="AU180" s="209" t="s">
        <v>81</v>
      </c>
      <c r="AY180" s="208" t="s">
        <v>115</v>
      </c>
      <c r="BK180" s="210">
        <f>SUM(BK181:BK187)</f>
        <v>0</v>
      </c>
    </row>
    <row r="181" s="2" customFormat="1" ht="44.25" customHeight="1">
      <c r="A181" s="36"/>
      <c r="B181" s="37"/>
      <c r="C181" s="213" t="s">
        <v>316</v>
      </c>
      <c r="D181" s="213" t="s">
        <v>118</v>
      </c>
      <c r="E181" s="214" t="s">
        <v>317</v>
      </c>
      <c r="F181" s="215" t="s">
        <v>318</v>
      </c>
      <c r="G181" s="216" t="s">
        <v>172</v>
      </c>
      <c r="H181" s="217">
        <v>5.2000000000000002</v>
      </c>
      <c r="I181" s="218"/>
      <c r="J181" s="219">
        <f>ROUND(I181*H181,2)</f>
        <v>0</v>
      </c>
      <c r="K181" s="220"/>
      <c r="L181" s="42"/>
      <c r="M181" s="221" t="s">
        <v>1</v>
      </c>
      <c r="N181" s="222" t="s">
        <v>38</v>
      </c>
      <c r="O181" s="89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5" t="s">
        <v>122</v>
      </c>
      <c r="AT181" s="225" t="s">
        <v>118</v>
      </c>
      <c r="AU181" s="225" t="s">
        <v>83</v>
      </c>
      <c r="AY181" s="15" t="s">
        <v>115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5" t="s">
        <v>81</v>
      </c>
      <c r="BK181" s="226">
        <f>ROUND(I181*H181,2)</f>
        <v>0</v>
      </c>
      <c r="BL181" s="15" t="s">
        <v>122</v>
      </c>
      <c r="BM181" s="225" t="s">
        <v>319</v>
      </c>
    </row>
    <row r="182" s="2" customFormat="1" ht="44.25" customHeight="1">
      <c r="A182" s="36"/>
      <c r="B182" s="37"/>
      <c r="C182" s="213" t="s">
        <v>320</v>
      </c>
      <c r="D182" s="213" t="s">
        <v>118</v>
      </c>
      <c r="E182" s="214" t="s">
        <v>321</v>
      </c>
      <c r="F182" s="215" t="s">
        <v>322</v>
      </c>
      <c r="G182" s="216" t="s">
        <v>172</v>
      </c>
      <c r="H182" s="217">
        <v>6.1680000000000001</v>
      </c>
      <c r="I182" s="218"/>
      <c r="J182" s="219">
        <f>ROUND(I182*H182,2)</f>
        <v>0</v>
      </c>
      <c r="K182" s="220"/>
      <c r="L182" s="42"/>
      <c r="M182" s="221" t="s">
        <v>1</v>
      </c>
      <c r="N182" s="222" t="s">
        <v>38</v>
      </c>
      <c r="O182" s="89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5" t="s">
        <v>122</v>
      </c>
      <c r="AT182" s="225" t="s">
        <v>118</v>
      </c>
      <c r="AU182" s="225" t="s">
        <v>83</v>
      </c>
      <c r="AY182" s="15" t="s">
        <v>115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5" t="s">
        <v>81</v>
      </c>
      <c r="BK182" s="226">
        <f>ROUND(I182*H182,2)</f>
        <v>0</v>
      </c>
      <c r="BL182" s="15" t="s">
        <v>122</v>
      </c>
      <c r="BM182" s="225" t="s">
        <v>323</v>
      </c>
    </row>
    <row r="183" s="2" customFormat="1" ht="44.25" customHeight="1">
      <c r="A183" s="36"/>
      <c r="B183" s="37"/>
      <c r="C183" s="213" t="s">
        <v>324</v>
      </c>
      <c r="D183" s="213" t="s">
        <v>118</v>
      </c>
      <c r="E183" s="214" t="s">
        <v>325</v>
      </c>
      <c r="F183" s="215" t="s">
        <v>326</v>
      </c>
      <c r="G183" s="216" t="s">
        <v>172</v>
      </c>
      <c r="H183" s="217">
        <v>4.6399999999999997</v>
      </c>
      <c r="I183" s="218"/>
      <c r="J183" s="219">
        <f>ROUND(I183*H183,2)</f>
        <v>0</v>
      </c>
      <c r="K183" s="220"/>
      <c r="L183" s="42"/>
      <c r="M183" s="221" t="s">
        <v>1</v>
      </c>
      <c r="N183" s="222" t="s">
        <v>38</v>
      </c>
      <c r="O183" s="89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5" t="s">
        <v>122</v>
      </c>
      <c r="AT183" s="225" t="s">
        <v>118</v>
      </c>
      <c r="AU183" s="225" t="s">
        <v>83</v>
      </c>
      <c r="AY183" s="15" t="s">
        <v>115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5" t="s">
        <v>81</v>
      </c>
      <c r="BK183" s="226">
        <f>ROUND(I183*H183,2)</f>
        <v>0</v>
      </c>
      <c r="BL183" s="15" t="s">
        <v>122</v>
      </c>
      <c r="BM183" s="225" t="s">
        <v>327</v>
      </c>
    </row>
    <row r="184" s="2" customFormat="1" ht="44.25" customHeight="1">
      <c r="A184" s="36"/>
      <c r="B184" s="37"/>
      <c r="C184" s="213" t="s">
        <v>328</v>
      </c>
      <c r="D184" s="213" t="s">
        <v>118</v>
      </c>
      <c r="E184" s="214" t="s">
        <v>329</v>
      </c>
      <c r="F184" s="215" t="s">
        <v>330</v>
      </c>
      <c r="G184" s="216" t="s">
        <v>172</v>
      </c>
      <c r="H184" s="217">
        <v>3.52</v>
      </c>
      <c r="I184" s="218"/>
      <c r="J184" s="219">
        <f>ROUND(I184*H184,2)</f>
        <v>0</v>
      </c>
      <c r="K184" s="220"/>
      <c r="L184" s="42"/>
      <c r="M184" s="221" t="s">
        <v>1</v>
      </c>
      <c r="N184" s="222" t="s">
        <v>38</v>
      </c>
      <c r="O184" s="89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5" t="s">
        <v>122</v>
      </c>
      <c r="AT184" s="225" t="s">
        <v>118</v>
      </c>
      <c r="AU184" s="225" t="s">
        <v>83</v>
      </c>
      <c r="AY184" s="15" t="s">
        <v>115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5" t="s">
        <v>81</v>
      </c>
      <c r="BK184" s="226">
        <f>ROUND(I184*H184,2)</f>
        <v>0</v>
      </c>
      <c r="BL184" s="15" t="s">
        <v>122</v>
      </c>
      <c r="BM184" s="225" t="s">
        <v>331</v>
      </c>
    </row>
    <row r="185" s="2" customFormat="1" ht="37.8" customHeight="1">
      <c r="A185" s="36"/>
      <c r="B185" s="37"/>
      <c r="C185" s="213" t="s">
        <v>332</v>
      </c>
      <c r="D185" s="213" t="s">
        <v>118</v>
      </c>
      <c r="E185" s="214" t="s">
        <v>333</v>
      </c>
      <c r="F185" s="215" t="s">
        <v>334</v>
      </c>
      <c r="G185" s="216" t="s">
        <v>172</v>
      </c>
      <c r="H185" s="217">
        <v>19.914000000000001</v>
      </c>
      <c r="I185" s="218"/>
      <c r="J185" s="219">
        <f>ROUND(I185*H185,2)</f>
        <v>0</v>
      </c>
      <c r="K185" s="220"/>
      <c r="L185" s="42"/>
      <c r="M185" s="221" t="s">
        <v>1</v>
      </c>
      <c r="N185" s="222" t="s">
        <v>38</v>
      </c>
      <c r="O185" s="89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5" t="s">
        <v>122</v>
      </c>
      <c r="AT185" s="225" t="s">
        <v>118</v>
      </c>
      <c r="AU185" s="225" t="s">
        <v>83</v>
      </c>
      <c r="AY185" s="15" t="s">
        <v>115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5" t="s">
        <v>81</v>
      </c>
      <c r="BK185" s="226">
        <f>ROUND(I185*H185,2)</f>
        <v>0</v>
      </c>
      <c r="BL185" s="15" t="s">
        <v>122</v>
      </c>
      <c r="BM185" s="225" t="s">
        <v>335</v>
      </c>
    </row>
    <row r="186" s="2" customFormat="1" ht="49.05" customHeight="1">
      <c r="A186" s="36"/>
      <c r="B186" s="37"/>
      <c r="C186" s="213" t="s">
        <v>336</v>
      </c>
      <c r="D186" s="213" t="s">
        <v>118</v>
      </c>
      <c r="E186" s="214" t="s">
        <v>337</v>
      </c>
      <c r="F186" s="215" t="s">
        <v>338</v>
      </c>
      <c r="G186" s="216" t="s">
        <v>172</v>
      </c>
      <c r="H186" s="217">
        <v>398.19999999999999</v>
      </c>
      <c r="I186" s="218"/>
      <c r="J186" s="219">
        <f>ROUND(I186*H186,2)</f>
        <v>0</v>
      </c>
      <c r="K186" s="220"/>
      <c r="L186" s="42"/>
      <c r="M186" s="221" t="s">
        <v>1</v>
      </c>
      <c r="N186" s="222" t="s">
        <v>38</v>
      </c>
      <c r="O186" s="89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5" t="s">
        <v>122</v>
      </c>
      <c r="AT186" s="225" t="s">
        <v>118</v>
      </c>
      <c r="AU186" s="225" t="s">
        <v>83</v>
      </c>
      <c r="AY186" s="15" t="s">
        <v>115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5" t="s">
        <v>81</v>
      </c>
      <c r="BK186" s="226">
        <f>ROUND(I186*H186,2)</f>
        <v>0</v>
      </c>
      <c r="BL186" s="15" t="s">
        <v>122</v>
      </c>
      <c r="BM186" s="225" t="s">
        <v>339</v>
      </c>
    </row>
    <row r="187" s="2" customFormat="1" ht="24.15" customHeight="1">
      <c r="A187" s="36"/>
      <c r="B187" s="37"/>
      <c r="C187" s="213" t="s">
        <v>340</v>
      </c>
      <c r="D187" s="213" t="s">
        <v>118</v>
      </c>
      <c r="E187" s="214" t="s">
        <v>341</v>
      </c>
      <c r="F187" s="215" t="s">
        <v>342</v>
      </c>
      <c r="G187" s="216" t="s">
        <v>172</v>
      </c>
      <c r="H187" s="217">
        <v>19.914000000000001</v>
      </c>
      <c r="I187" s="218"/>
      <c r="J187" s="219">
        <f>ROUND(I187*H187,2)</f>
        <v>0</v>
      </c>
      <c r="K187" s="220"/>
      <c r="L187" s="42"/>
      <c r="M187" s="253" t="s">
        <v>1</v>
      </c>
      <c r="N187" s="254" t="s">
        <v>38</v>
      </c>
      <c r="O187" s="255"/>
      <c r="P187" s="256">
        <f>O187*H187</f>
        <v>0</v>
      </c>
      <c r="Q187" s="256">
        <v>0</v>
      </c>
      <c r="R187" s="256">
        <f>Q187*H187</f>
        <v>0</v>
      </c>
      <c r="S187" s="256">
        <v>0</v>
      </c>
      <c r="T187" s="25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5" t="s">
        <v>122</v>
      </c>
      <c r="AT187" s="225" t="s">
        <v>118</v>
      </c>
      <c r="AU187" s="225" t="s">
        <v>83</v>
      </c>
      <c r="AY187" s="15" t="s">
        <v>115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5" t="s">
        <v>81</v>
      </c>
      <c r="BK187" s="226">
        <f>ROUND(I187*H187,2)</f>
        <v>0</v>
      </c>
      <c r="BL187" s="15" t="s">
        <v>122</v>
      </c>
      <c r="BM187" s="225" t="s">
        <v>343</v>
      </c>
    </row>
    <row r="188" s="2" customFormat="1" ht="6.96" customHeight="1">
      <c r="A188" s="36"/>
      <c r="B188" s="64"/>
      <c r="C188" s="65"/>
      <c r="D188" s="65"/>
      <c r="E188" s="65"/>
      <c r="F188" s="65"/>
      <c r="G188" s="65"/>
      <c r="H188" s="65"/>
      <c r="I188" s="65"/>
      <c r="J188" s="65"/>
      <c r="K188" s="65"/>
      <c r="L188" s="42"/>
      <c r="M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</row>
  </sheetData>
  <sheetProtection sheet="1" autoFilter="0" formatColumns="0" formatRows="0" objects="1" scenarios="1" spinCount="100000" saltValue="TqdbTlHZn+G1CjLg2DyZ01FnmLY4aCDydyKqdbLbCxYvsFt38xQO5XhWUbqHWINXuSpu5XQZSVL6NPP23cVcPg==" hashValue="7kjUWeQeczXHThvlJSFetU16xxX+6wM+6rYOv+iGYNrUF7kNd+yzv5Ko33hVp+PTWtUSdSS6yCQrOu+B76SuTg==" algorithmName="SHA-512" password="CC35"/>
  <autoFilter ref="C123:K18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LUBOŠ\Luboš</dc:creator>
  <cp:lastModifiedBy>LUBOŠ\Luboš</cp:lastModifiedBy>
  <dcterms:created xsi:type="dcterms:W3CDTF">2022-09-27T10:42:04Z</dcterms:created>
  <dcterms:modified xsi:type="dcterms:W3CDTF">2022-09-27T10:42:06Z</dcterms:modified>
</cp:coreProperties>
</file>