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Přípojka vodovodu areál SÚS JmK KN 8862\"/>
    </mc:Choice>
  </mc:AlternateContent>
  <bookViews>
    <workbookView xWindow="0" yWindow="0" windowWidth="0" windowHeight="0"/>
  </bookViews>
  <sheets>
    <sheet name="Rekapitulace stavby" sheetId="1" r:id="rId1"/>
    <sheet name="22-426-1 - SO 01 Přípojka..." sheetId="2" r:id="rId2"/>
    <sheet name="22-426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'22-426-1 - SO 01 Přípojka...'!$C$123:$K$194</definedName>
    <definedName name="_xlnm.Print_Area" localSheetId="1">'22-426-1 - SO 01 Přípojka...'!$C$82:$J$105,'22-426-1 - SO 01 Přípojka...'!$C$111:$J$194</definedName>
    <definedName name="_xlnm.Print_Titles" localSheetId="1">'22-426-1 - SO 01 Přípojka...'!$123:$123</definedName>
    <definedName name="_xlnm._FilterDatabase" localSheetId="2" hidden="1">'22-426-2 - VRN'!$C$117:$K$129</definedName>
    <definedName name="_xlnm.Print_Area" localSheetId="2">'22-426-2 - VRN'!$C$82:$J$99,'22-426-2 - VRN'!$C$105:$J$129</definedName>
    <definedName name="_xlnm.Print_Titles" localSheetId="2">'22-426-2 - VRN'!$117:$117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92"/>
  <c r="J17"/>
  <c r="J15"/>
  <c r="E15"/>
  <c r="F114"/>
  <c r="J14"/>
  <c r="J12"/>
  <c r="J89"/>
  <c r="E7"/>
  <c r="E85"/>
  <c i="2" r="J37"/>
  <c r="J36"/>
  <c i="1" r="AY95"/>
  <c i="2" r="J35"/>
  <c i="1" r="AX95"/>
  <c i="2"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89"/>
  <c r="E7"/>
  <c r="E114"/>
  <c i="1" r="L90"/>
  <c r="AM90"/>
  <c r="AM89"/>
  <c r="L89"/>
  <c r="AM87"/>
  <c r="L87"/>
  <c r="L85"/>
  <c r="L84"/>
  <c i="2" r="BK185"/>
  <c r="J172"/>
  <c r="J148"/>
  <c r="BK190"/>
  <c r="J184"/>
  <c r="BK166"/>
  <c r="BK145"/>
  <c r="BK184"/>
  <c r="BK161"/>
  <c r="BK147"/>
  <c r="BK130"/>
  <c r="J154"/>
  <c r="BK131"/>
  <c r="BK188"/>
  <c r="J166"/>
  <c r="J141"/>
  <c r="BK191"/>
  <c r="J171"/>
  <c r="J149"/>
  <c i="3" r="J123"/>
  <c r="BK126"/>
  <c r="J129"/>
  <c r="BK127"/>
  <c i="2" r="BK194"/>
  <c r="BK174"/>
  <c r="BK154"/>
  <c r="J138"/>
  <c r="J189"/>
  <c r="BK183"/>
  <c r="BK167"/>
  <c r="J157"/>
  <c r="BK133"/>
  <c r="BK177"/>
  <c r="BK164"/>
  <c r="J146"/>
  <c r="J134"/>
  <c r="J161"/>
  <c r="BK132"/>
  <c r="J190"/>
  <c r="BK178"/>
  <c r="J145"/>
  <c r="J133"/>
  <c r="BK181"/>
  <c r="BK162"/>
  <c r="J140"/>
  <c r="J132"/>
  <c i="3" r="J122"/>
  <c r="J128"/>
  <c i="2" r="J181"/>
  <c r="BK170"/>
  <c r="J143"/>
  <c r="J130"/>
  <c r="J185"/>
  <c r="J173"/>
  <c r="J155"/>
  <c r="J128"/>
  <c r="J175"/>
  <c r="BK153"/>
  <c r="BK140"/>
  <c r="J127"/>
  <c r="J153"/>
  <c r="J129"/>
  <c r="J170"/>
  <c r="BK149"/>
  <c r="BK142"/>
  <c r="BK127"/>
  <c r="J169"/>
  <c r="J147"/>
  <c r="BK135"/>
  <c i="3" r="BK125"/>
  <c r="BK124"/>
  <c r="BK128"/>
  <c i="2" r="J183"/>
  <c r="BK169"/>
  <c r="BK144"/>
  <c r="J193"/>
  <c r="BK176"/>
  <c r="J160"/>
  <c r="BK146"/>
  <c r="BK193"/>
  <c r="BK171"/>
  <c r="J158"/>
  <c r="BK138"/>
  <c r="J162"/>
  <c r="BK148"/>
  <c r="BK189"/>
  <c r="BK168"/>
  <c r="J150"/>
  <c r="BK137"/>
  <c r="J176"/>
  <c r="BK141"/>
  <c i="3" r="BK122"/>
  <c r="J125"/>
  <c r="J124"/>
  <c i="2" r="BK186"/>
  <c r="BK173"/>
  <c r="BK157"/>
  <c r="BK134"/>
  <c r="J187"/>
  <c r="J174"/>
  <c r="BK158"/>
  <c r="J142"/>
  <c r="J186"/>
  <c r="BK172"/>
  <c r="J159"/>
  <c r="BK143"/>
  <c r="BK129"/>
  <c r="BK151"/>
  <c r="BK128"/>
  <c r="BK187"/>
  <c r="J167"/>
  <c r="J144"/>
  <c r="J131"/>
  <c r="J178"/>
  <c r="BK160"/>
  <c r="J139"/>
  <c i="3" r="BK129"/>
  <c r="J121"/>
  <c r="BK121"/>
  <c i="2" r="J191"/>
  <c r="J177"/>
  <c r="J164"/>
  <c r="BK139"/>
  <c r="J194"/>
  <c r="BK175"/>
  <c r="BK165"/>
  <c r="BK150"/>
  <c r="J135"/>
  <c r="J180"/>
  <c r="J168"/>
  <c r="J151"/>
  <c r="BK136"/>
  <c i="1" r="AS94"/>
  <c i="2" r="BK180"/>
  <c r="BK155"/>
  <c r="J136"/>
  <c r="J188"/>
  <c r="J165"/>
  <c r="BK159"/>
  <c r="J137"/>
  <c i="3" r="J127"/>
  <c r="BK123"/>
  <c r="J126"/>
  <c i="2" l="1" r="T126"/>
  <c r="P156"/>
  <c r="R163"/>
  <c r="T182"/>
  <c r="BK126"/>
  <c r="J126"/>
  <c r="J98"/>
  <c r="R152"/>
  <c r="P163"/>
  <c r="P179"/>
  <c r="T179"/>
  <c r="BK192"/>
  <c r="J192"/>
  <c r="J104"/>
  <c r="P126"/>
  <c r="T152"/>
  <c r="BK163"/>
  <c r="J163"/>
  <c r="J101"/>
  <c r="R179"/>
  <c r="BK182"/>
  <c r="J182"/>
  <c r="J103"/>
  <c r="P192"/>
  <c i="3" r="P120"/>
  <c r="P119"/>
  <c r="P118"/>
  <c i="1" r="AU96"/>
  <c i="2" r="BK152"/>
  <c r="J152"/>
  <c r="J99"/>
  <c r="BK156"/>
  <c r="J156"/>
  <c r="J100"/>
  <c r="T163"/>
  <c r="R182"/>
  <c r="T192"/>
  <c i="3" r="R120"/>
  <c r="R119"/>
  <c r="R118"/>
  <c i="2" r="R126"/>
  <c r="R125"/>
  <c r="R124"/>
  <c r="P152"/>
  <c r="R156"/>
  <c r="T156"/>
  <c r="T125"/>
  <c r="T124"/>
  <c r="BK179"/>
  <c r="J179"/>
  <c r="J102"/>
  <c r="P182"/>
  <c r="R192"/>
  <c i="3" r="BK120"/>
  <c r="BK119"/>
  <c r="BK118"/>
  <c r="J118"/>
  <c r="J96"/>
  <c r="T120"/>
  <c r="T119"/>
  <c r="T118"/>
  <c r="J92"/>
  <c r="F115"/>
  <c r="BE123"/>
  <c r="BE129"/>
  <c r="J112"/>
  <c r="BE122"/>
  <c i="2" r="BK125"/>
  <c r="J125"/>
  <c r="J97"/>
  <c i="3" r="E108"/>
  <c r="J114"/>
  <c r="BE126"/>
  <c r="BE128"/>
  <c r="F91"/>
  <c r="BE121"/>
  <c r="BE124"/>
  <c r="BE125"/>
  <c r="BE127"/>
  <c i="2" r="E85"/>
  <c r="F91"/>
  <c r="J120"/>
  <c r="BE127"/>
  <c r="BE128"/>
  <c r="BE131"/>
  <c r="BE134"/>
  <c r="BE138"/>
  <c r="BE146"/>
  <c r="BE164"/>
  <c r="BE166"/>
  <c r="BE168"/>
  <c r="BE170"/>
  <c r="BE175"/>
  <c r="BE177"/>
  <c r="BE185"/>
  <c r="J118"/>
  <c r="BE130"/>
  <c r="BE140"/>
  <c r="BE143"/>
  <c r="BE148"/>
  <c r="BE161"/>
  <c r="BE165"/>
  <c r="BE171"/>
  <c r="BE176"/>
  <c r="BE193"/>
  <c r="BE194"/>
  <c r="F92"/>
  <c r="BE147"/>
  <c r="BE150"/>
  <c r="BE157"/>
  <c r="BE158"/>
  <c r="J92"/>
  <c r="BE135"/>
  <c r="BE137"/>
  <c r="BE139"/>
  <c r="BE142"/>
  <c r="BE145"/>
  <c r="BE160"/>
  <c r="BE162"/>
  <c r="BE167"/>
  <c r="BE174"/>
  <c r="BE178"/>
  <c r="BE183"/>
  <c r="BE187"/>
  <c r="BE188"/>
  <c r="BE190"/>
  <c r="BE191"/>
  <c r="BE129"/>
  <c r="BE136"/>
  <c r="BE141"/>
  <c r="BE144"/>
  <c r="BE151"/>
  <c r="BE154"/>
  <c r="BE159"/>
  <c r="BE169"/>
  <c r="BE172"/>
  <c r="BE173"/>
  <c r="BE184"/>
  <c r="BE186"/>
  <c r="BE132"/>
  <c r="BE133"/>
  <c r="BE149"/>
  <c r="BE153"/>
  <c r="BE155"/>
  <c r="BE180"/>
  <c r="BE181"/>
  <c r="BE189"/>
  <c r="F37"/>
  <c i="1" r="BD95"/>
  <c i="2" r="F35"/>
  <c i="1" r="BB95"/>
  <c i="3" r="F36"/>
  <c i="1" r="BC96"/>
  <c i="3" r="F35"/>
  <c i="1" r="BB96"/>
  <c i="3" r="J34"/>
  <c i="1" r="AW96"/>
  <c i="3" r="F37"/>
  <c i="1" r="BD96"/>
  <c i="3" r="F34"/>
  <c i="1" r="BA96"/>
  <c i="2" r="J34"/>
  <c i="1" r="AW95"/>
  <c i="2" r="F36"/>
  <c i="1" r="BC95"/>
  <c i="2" r="F34"/>
  <c i="1" r="BA95"/>
  <c i="2" l="1" r="P125"/>
  <c r="P124"/>
  <c i="1" r="AU95"/>
  <c i="3" r="J119"/>
  <c r="J97"/>
  <c r="J120"/>
  <c r="J98"/>
  <c i="2" r="BK124"/>
  <c r="J124"/>
  <c i="1" r="AU94"/>
  <c i="2" r="J33"/>
  <c i="1" r="AV95"/>
  <c r="AT95"/>
  <c i="3" r="J30"/>
  <c i="1" r="AG96"/>
  <c i="2" r="F33"/>
  <c i="1" r="AZ95"/>
  <c i="3" r="F33"/>
  <c i="1" r="AZ96"/>
  <c r="BC94"/>
  <c r="W32"/>
  <c r="BB94"/>
  <c r="W31"/>
  <c i="2" r="J30"/>
  <c i="1" r="AG95"/>
  <c r="AG94"/>
  <c r="AK26"/>
  <c i="3" r="J33"/>
  <c i="1" r="AV96"/>
  <c r="AT96"/>
  <c r="AN96"/>
  <c r="BA94"/>
  <c r="W30"/>
  <c r="BD94"/>
  <c r="W33"/>
  <c l="1" r="AN95"/>
  <c i="2" r="J96"/>
  <c i="3" r="J39"/>
  <c i="2" r="J39"/>
  <c i="1" r="AZ94"/>
  <c r="W29"/>
  <c r="AW94"/>
  <c r="AK30"/>
  <c r="AY94"/>
  <c r="AX94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<sst xmlns="http://schemas.openxmlformats.org/spreadsheetml/2006/main">
  <si>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</si>
  <si>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</si>
  <si>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</si>
  <si>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</si>
  <si>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</si>
  <si>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{75488057-41d0-4d9f-a834-c86274ae5474}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</si>
  <si>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</si>
  <si>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</si>
  <si>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</si>
  <si>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</si>
  <si>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</si>
  <si>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</si>
  <si>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</si>
  <si>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</si>
  <si>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22-426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</si>
  <si>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</si>
  <si>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</si>
  <si>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Vodovodní přípojka pro areál SUS JmK-Podolí KN 895/2</t>
  </si>
  <si>
    <t>KSO:</t>
  </si>
  <si>
    <t>CC-CZ:</t>
  </si>
  <si>
    <t>Místo:</t>
  </si>
  <si>
    <t xml:space="preserve"> </t>
  </si>
  <si>
    <t>Datum:</t>
  </si>
  <si>
    <t>19. 10. 2022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</si>
  <si>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</si>
  <si>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</si>
  <si>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</si>
  <si>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</si>
  <si>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</si>
  <si>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</si>
  <si>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</si>
  <si>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</si>
  <si>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</si>
  <si>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</si>
  <si>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</si>
  <si>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</si>
  <si>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</si>
  <si>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</si>
  <si>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</si>
  <si>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</si>
  <si>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</si>
  <si>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</si>
  <si>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</si>
  <si>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</si>
  <si>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</si>
  <si>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</si>
  <si>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</si>
  <si>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</si>
  <si>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</si>
  <si>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</si>
  <si>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</si>
  <si>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</si>
  <si>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</si>
  <si>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</si>
  <si>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</si>
  <si>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</si>
  <si>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</si>
  <si>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</si>
  <si>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</si>
  <si>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</si>
  <si>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</si>
  <si>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</si>
  <si>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</si>
  <si>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</si>
  <si>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</si>
  <si>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</si>
  <si>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</si>
  <si>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</si>
  <si>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</si>
  <si>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</si>
  <si>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</si>
  <si>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</si>
  <si>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</si>
  <si>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</si>
  <si>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</si>
  <si>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</si>
  <si>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</si>
  <si>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</si>
  <si>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22-426-1</t>
  </si>
  <si>
    <t>SO 01 Přípojka vodovodu</t>
  </si>
  <si>
    <t>STA</t>
  </si>
  <si>
    <t>1</t>
  </si>
  <si>
    <t>{8f4c9814-caea-47a3-898a-94eb9b7c071b}</t>
  </si>
  <si>
    <t>2</t>
  </si>
  <si>
    <t>22-426-2</t>
  </si>
  <si>
    <t>VRN</t>
  </si>
  <si>
    <t>{f0ed0999-a008-4af5-8fc1-3b0a28219f93}</t>
  </si>
  <si>
    <t>KRYCÍ LIST SOUPISU PRACÍ</t>
  </si>
  <si>
    <t>Objekt:</t>
  </si>
  <si>
    <t>22-426-1 - SO 01 Přípojka vodovodu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</si>
  <si>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</si>
  <si>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</si>
  <si>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</si>
  <si>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</si>
  <si>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</si>
  <si>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</si>
  <si>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</si>
  <si>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</si>
  <si>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</si>
  <si>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</si>
  <si>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</si>
  <si>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</si>
  <si>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</si>
  <si>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</si>
  <si>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</si>
  <si>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</si>
  <si>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</si>
  <si>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</si>
  <si>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</si>
  <si>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</si>
  <si>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</si>
  <si>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</si>
  <si>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</si>
  <si>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</si>
  <si>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</si>
  <si>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</si>
  <si>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</si>
  <si>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</si>
  <si>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</si>
  <si>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</si>
  <si>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</si>
  <si>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113107023</t>
  </si>
  <si>
    <t>Odstranění podkladu z kameniva drceného tl přes 200 do 300 mm při překopech ručně</t>
  </si>
  <si>
    <t>m2</t>
  </si>
  <si>
    <t>4</t>
  </si>
  <si>
    <t>-289319002</t>
  </si>
  <si>
    <t>113107031</t>
  </si>
  <si>
    <t>Odstranění podkladu z betonu prostého tl přes 130 mm při překopech ručně</t>
  </si>
  <si>
    <t>394736105</t>
  </si>
  <si>
    <t>3</t>
  </si>
  <si>
    <t>113107042</t>
  </si>
  <si>
    <t>Odstranění podkladu živičných tl 60 mm při překopech ručně</t>
  </si>
  <si>
    <t>-1109859206</t>
  </si>
  <si>
    <t>113154112</t>
  </si>
  <si>
    <t>Frézování živičného krytu tl 40 mm pruh š 0,5 m pl do 500 m2 bez překážek v trase</t>
  </si>
  <si>
    <t>-1520212049</t>
  </si>
  <si>
    <t>5</t>
  </si>
  <si>
    <t>115101201</t>
  </si>
  <si>
    <t>Čerpání vody na dopravní výšku do 10 m průměrný přítok do 500 l/min</t>
  </si>
  <si>
    <t>hod</t>
  </si>
  <si>
    <t>911728974</t>
  </si>
  <si>
    <t>6</t>
  </si>
  <si>
    <t>115101301</t>
  </si>
  <si>
    <t>Pohotovost čerpací soupravy pro dopravní výšku do 10 m přítok do 500 l/min</t>
  </si>
  <si>
    <t>den</t>
  </si>
  <si>
    <t>1599426519</t>
  </si>
  <si>
    <t>7</t>
  </si>
  <si>
    <t>131251201</t>
  </si>
  <si>
    <t>Hloubení jam zapažených v hornině třídy těžitelnosti I skupiny 3 objem do 20 m3 strojně</t>
  </si>
  <si>
    <t>m3</t>
  </si>
  <si>
    <t>-692555425</t>
  </si>
  <si>
    <t>8</t>
  </si>
  <si>
    <t>132254101</t>
  </si>
  <si>
    <t>Hloubení rýh zapažených š do 800 mm v hornině třídy těžitelnosti I skupiny 3 objem do 20 m3 strojně</t>
  </si>
  <si>
    <t>-427184571</t>
  </si>
  <si>
    <t>9</t>
  </si>
  <si>
    <t>141721211</t>
  </si>
  <si>
    <t>Řízený zemní protlak délky do 50 m hl do 6 m s protlačením potrubí průměru vrtu do 90 mm v hornině třídy těžitelnosti I a II skupiny 1 až 4</t>
  </si>
  <si>
    <t>m</t>
  </si>
  <si>
    <t>223953520</t>
  </si>
  <si>
    <t>10</t>
  </si>
  <si>
    <t>230200116</t>
  </si>
  <si>
    <t>Nasunutí potrubní sekce do chráničky DN 50</t>
  </si>
  <si>
    <t>64</t>
  </si>
  <si>
    <t>-925502236</t>
  </si>
  <si>
    <t>11</t>
  </si>
  <si>
    <t>M</t>
  </si>
  <si>
    <t>28613382</t>
  </si>
  <si>
    <t>potrubí PE100 SDR11 návin se signalizační vrstvou 63x5,8mm-chránička</t>
  </si>
  <si>
    <t>-810632010</t>
  </si>
  <si>
    <t>12</t>
  </si>
  <si>
    <t>151101101</t>
  </si>
  <si>
    <t>Zřízení příložného pažení a rozepření stěn rýh hl do 2 m</t>
  </si>
  <si>
    <t>-1287098590</t>
  </si>
  <si>
    <t>13</t>
  </si>
  <si>
    <t>151101111</t>
  </si>
  <si>
    <t>Odstranění příložného pažení a rozepření stěn rýh hl do 2 m</t>
  </si>
  <si>
    <t>-1739526742</t>
  </si>
  <si>
    <t>14</t>
  </si>
  <si>
    <t>151201101</t>
  </si>
  <si>
    <t>Zřízení zátažného pažení a rozepření stěn rýh hl do 2 m</t>
  </si>
  <si>
    <t>1012158382</t>
  </si>
  <si>
    <t>151201111</t>
  </si>
  <si>
    <t>Odstranění zátažného pažení a rozepření stěn rýh hl do 2 m</t>
  </si>
  <si>
    <t>-2084612028</t>
  </si>
  <si>
    <t>16</t>
  </si>
  <si>
    <t>162351103</t>
  </si>
  <si>
    <t>Vodorovné přemístění přes 50 do 500 m výkopku/sypaniny z horniny třídy těžitelnosti I skupiny 1 až 3</t>
  </si>
  <si>
    <t>1307871806</t>
  </si>
  <si>
    <t>17</t>
  </si>
  <si>
    <t>162751117</t>
  </si>
  <si>
    <t>Vodorovné přemístění do 10000 m výkopku/sypaniny z horniny třídy těžitelnosti I, skupiny 1 až 3</t>
  </si>
  <si>
    <t>-1737611539</t>
  </si>
  <si>
    <t>18</t>
  </si>
  <si>
    <t>162751119</t>
  </si>
  <si>
    <t>Příplatek k vodorovnému přemístění výkopku/sypaniny z horniny třídy těžitelnosti I, skupiny 1 až 3 ZKD 1000 m přes 10000 m</t>
  </si>
  <si>
    <t>-1837581439</t>
  </si>
  <si>
    <t>19</t>
  </si>
  <si>
    <t>167151101</t>
  </si>
  <si>
    <t>Nakládání výkopku z hornin třídy těžitelnosti I skupiny 1 až 3 do 100 m3</t>
  </si>
  <si>
    <t>-1719082709</t>
  </si>
  <si>
    <t>20</t>
  </si>
  <si>
    <t>171201201</t>
  </si>
  <si>
    <t>Uložení sypaniny na skládky</t>
  </si>
  <si>
    <t>-1964935490</t>
  </si>
  <si>
    <t>171201231</t>
  </si>
  <si>
    <t>Poplatek za uložení zeminy a kamení na recyklační skládce (skládkovné) kód odpadu 17 05 04</t>
  </si>
  <si>
    <t>t</t>
  </si>
  <si>
    <t>108229051</t>
  </si>
  <si>
    <t>22</t>
  </si>
  <si>
    <t>174101101</t>
  </si>
  <si>
    <t>Zásyp jam, šachet rýh nebo kolem objektů sypaninou se zhutněním</t>
  </si>
  <si>
    <t>-2019541035</t>
  </si>
  <si>
    <t>23</t>
  </si>
  <si>
    <t>58344171</t>
  </si>
  <si>
    <t>štěrkodrť frakce 0-32</t>
  </si>
  <si>
    <t>-29038760</t>
  </si>
  <si>
    <t>24</t>
  </si>
  <si>
    <t>175151101</t>
  </si>
  <si>
    <t>Obsypání potrubí strojně sypaninou bez prohození, uloženou do 3 m</t>
  </si>
  <si>
    <t>-2102486597</t>
  </si>
  <si>
    <t>25</t>
  </si>
  <si>
    <t>58337303</t>
  </si>
  <si>
    <t>štěrkopísek frakce 0-8</t>
  </si>
  <si>
    <t>-992413026</t>
  </si>
  <si>
    <t>Vodorovné konstrukce</t>
  </si>
  <si>
    <t>26</t>
  </si>
  <si>
    <t>451541111</t>
  </si>
  <si>
    <t>Lože pod potrubí otevřený výkop ze štěrkodrtě</t>
  </si>
  <si>
    <t>1593743635</t>
  </si>
  <si>
    <t>27</t>
  </si>
  <si>
    <t>451572111</t>
  </si>
  <si>
    <t>Lože pod potrubí otevřený výkop z kameniva drobného těženého</t>
  </si>
  <si>
    <t>1625535640</t>
  </si>
  <si>
    <t>28</t>
  </si>
  <si>
    <t>451573111</t>
  </si>
  <si>
    <t>Lože pod potrubí otevřený výkop ze štěrkopísku</t>
  </si>
  <si>
    <t>1758121179</t>
  </si>
  <si>
    <t>Komunikace pozemní</t>
  </si>
  <si>
    <t>29</t>
  </si>
  <si>
    <t>564861111</t>
  </si>
  <si>
    <t>Podklad ze štěrkodrtě ŠD tl 200 mm</t>
  </si>
  <si>
    <t>-916888284</t>
  </si>
  <si>
    <t>30</t>
  </si>
  <si>
    <t>565145121</t>
  </si>
  <si>
    <t xml:space="preserve">Asfaltový beton vrstva podkladní ACP 16 (obalované kamenivo OKS) tl 60 mm </t>
  </si>
  <si>
    <t>-1769511464</t>
  </si>
  <si>
    <t>31</t>
  </si>
  <si>
    <t>567120112</t>
  </si>
  <si>
    <t>Podklad ze směsi stmelené cementem SC C 1,5/2,0 (SC II) tl 130 mm</t>
  </si>
  <si>
    <t>-1728968144</t>
  </si>
  <si>
    <t>32</t>
  </si>
  <si>
    <t>573111113</t>
  </si>
  <si>
    <t xml:space="preserve">Postřik živičný infiltrační s posypem z asfaltu množství 1,5 kg/m2 </t>
  </si>
  <si>
    <t>895134147</t>
  </si>
  <si>
    <t>33</t>
  </si>
  <si>
    <t>573231111</t>
  </si>
  <si>
    <t>Postřik živičný spojovací ze silniční emulze v množství 0,5 kg/m2</t>
  </si>
  <si>
    <t>463754888</t>
  </si>
  <si>
    <t>34</t>
  </si>
  <si>
    <t>577134211</t>
  </si>
  <si>
    <t>Asfaltový beton vrstva obrusná ACO 11 (ABS) tř. II tl 40 mm š do 3 m z nemodifikovaného asfaltu</t>
  </si>
  <si>
    <t>2051057753</t>
  </si>
  <si>
    <t>Trubní vedení</t>
  </si>
  <si>
    <t>35</t>
  </si>
  <si>
    <t>1VŠ</t>
  </si>
  <si>
    <t>Vodoměrná šachta prefabrikovaná betonová vnitřní rozměr 1,2m x 0,9 m x 2 m včetně litinových poklopů D + M včetně dopravy</t>
  </si>
  <si>
    <t>soubor</t>
  </si>
  <si>
    <t>1026583209</t>
  </si>
  <si>
    <t>36</t>
  </si>
  <si>
    <t>1K</t>
  </si>
  <si>
    <t>Příplatek za pracnost při napojení ve stávajícím vtokovém pilířku</t>
  </si>
  <si>
    <t>-754499011</t>
  </si>
  <si>
    <t>37</t>
  </si>
  <si>
    <t>722219191</t>
  </si>
  <si>
    <t>Montáž zemních souprav ostatní typ</t>
  </si>
  <si>
    <t>kus</t>
  </si>
  <si>
    <t>-218324764</t>
  </si>
  <si>
    <t>38</t>
  </si>
  <si>
    <t>42291074</t>
  </si>
  <si>
    <t>souprava zemní pro šoupátka DN 100 Rd 1,5m</t>
  </si>
  <si>
    <t>633521629</t>
  </si>
  <si>
    <t>39</t>
  </si>
  <si>
    <t>850265121</t>
  </si>
  <si>
    <t>Výřez nebo výsek na potrubí z trub litinových tlakových nebo plastických hmot DN 100</t>
  </si>
  <si>
    <t>-520657372</t>
  </si>
  <si>
    <t>40</t>
  </si>
  <si>
    <t>871161141</t>
  </si>
  <si>
    <t>Montáž potrubí z PE100 SDR 11 otevřený výkop svařovaných na tupo D 32 x 3,0 mm</t>
  </si>
  <si>
    <t>-993050084</t>
  </si>
  <si>
    <t>41</t>
  </si>
  <si>
    <t>28613170</t>
  </si>
  <si>
    <t>trubka vodovodní PE100 SDR11 se signalizační vrstvou 32x3,0mm</t>
  </si>
  <si>
    <t>1588960019</t>
  </si>
  <si>
    <t>42</t>
  </si>
  <si>
    <t>871211141</t>
  </si>
  <si>
    <t>Montáž potrubí z PE100 SDR 11 otevřený výkop svařovaných na tupo D 63 x 5,8 mm</t>
  </si>
  <si>
    <t>-1731461906</t>
  </si>
  <si>
    <t>43</t>
  </si>
  <si>
    <t>28613173</t>
  </si>
  <si>
    <t>trubka vodovodní PE100 SDR11 se signalizační vrstvou 63x5,8mm</t>
  </si>
  <si>
    <t>-941580946</t>
  </si>
  <si>
    <t>44</t>
  </si>
  <si>
    <t>891359111</t>
  </si>
  <si>
    <t>Montáž navrtávacích pasů na potrubí z jakýchkoli trub DN 200</t>
  </si>
  <si>
    <t>-329269583</t>
  </si>
  <si>
    <t>45</t>
  </si>
  <si>
    <t>42273451</t>
  </si>
  <si>
    <t>pás navrtávací z tvárné litiny DN 100 s uzávěrem</t>
  </si>
  <si>
    <t>-1240464256</t>
  </si>
  <si>
    <t>46</t>
  </si>
  <si>
    <t>892233122</t>
  </si>
  <si>
    <t>Proplach a dezinfekce vodovodního potrubí DN do 70</t>
  </si>
  <si>
    <t>2126606145</t>
  </si>
  <si>
    <t>47</t>
  </si>
  <si>
    <t>892241111</t>
  </si>
  <si>
    <t>Tlaková zkouška vodou potrubí DN do 80</t>
  </si>
  <si>
    <t>244641209</t>
  </si>
  <si>
    <t>48</t>
  </si>
  <si>
    <t>899100102</t>
  </si>
  <si>
    <t>Laboratorní rozbor vody</t>
  </si>
  <si>
    <t>-981933794</t>
  </si>
  <si>
    <t>49</t>
  </si>
  <si>
    <t>899721111</t>
  </si>
  <si>
    <t>Signalizační vodič DN do 150 mm na potrubí</t>
  </si>
  <si>
    <t>-267092782</t>
  </si>
  <si>
    <t>Ostatní konstrukce a práce, bourání</t>
  </si>
  <si>
    <t>50</t>
  </si>
  <si>
    <t>919735111</t>
  </si>
  <si>
    <t>Řezání stávajícího živičného krytu hl do 50 mm</t>
  </si>
  <si>
    <t>585405889</t>
  </si>
  <si>
    <t>51</t>
  </si>
  <si>
    <t>919735122</t>
  </si>
  <si>
    <t>Řezání stávajícího betonového krytu hl přes 50 do 100 mm</t>
  </si>
  <si>
    <t>-1163089804</t>
  </si>
  <si>
    <t>997</t>
  </si>
  <si>
    <t>Přesun sutě</t>
  </si>
  <si>
    <t>52</t>
  </si>
  <si>
    <t>997221551</t>
  </si>
  <si>
    <t>Vodorovná doprava suti ze sypkých materiálů do 1 km</t>
  </si>
  <si>
    <t>1783559250</t>
  </si>
  <si>
    <t>53</t>
  </si>
  <si>
    <t>997221559</t>
  </si>
  <si>
    <t>Příplatek ZKD 1 km u vodorovné dopravy suti ze sypkých materiálů</t>
  </si>
  <si>
    <t>460126944</t>
  </si>
  <si>
    <t>54</t>
  </si>
  <si>
    <t>997221571</t>
  </si>
  <si>
    <t>Vodorovná doprava vybouraných hmot do 1 km</t>
  </si>
  <si>
    <t>-399525152</t>
  </si>
  <si>
    <t>55</t>
  </si>
  <si>
    <t>997221579</t>
  </si>
  <si>
    <t>Příplatek ZKD 1 km u vodorovné dopravy vybouraných hmot</t>
  </si>
  <si>
    <t>-289810924</t>
  </si>
  <si>
    <t>56</t>
  </si>
  <si>
    <t>997221611</t>
  </si>
  <si>
    <t>Nakládání suti na dopravní prostředky pro vodorovnou dopravu</t>
  </si>
  <si>
    <t>-1508424980</t>
  </si>
  <si>
    <t>57</t>
  </si>
  <si>
    <t>997221612</t>
  </si>
  <si>
    <t>Nakládání vybouraných hmot na dopravní prostředky pro vodorovnou dopravu</t>
  </si>
  <si>
    <t>-1861991190</t>
  </si>
  <si>
    <t>58</t>
  </si>
  <si>
    <t>997221615</t>
  </si>
  <si>
    <t>Poplatek za uložení na skládce (skládkovné) stavebního odpadu betonového kód odpadu 17 01 01</t>
  </si>
  <si>
    <t>360243132</t>
  </si>
  <si>
    <t>59</t>
  </si>
  <si>
    <t>997221645</t>
  </si>
  <si>
    <t>Poplatek za uložení na skládce (skládkovné) odpadu asfaltového bez dehtu kód odpadu 17 03 02</t>
  </si>
  <si>
    <t>-1056855258</t>
  </si>
  <si>
    <t>60</t>
  </si>
  <si>
    <t>997221655</t>
  </si>
  <si>
    <t>Poplatek za uložení na skládce (skládkovné) zeminy a kamení kód odpadu 17 05 04</t>
  </si>
  <si>
    <t>-2046247258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</si>
  <si>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</si>
  <si>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</si>
  <si>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</si>
  <si>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</si>
  <si>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</si>
  <si>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-1602688570</t>
  </si>
  <si>
    <t>62</t>
  </si>
  <si>
    <t>998276101</t>
  </si>
  <si>
    <t>Přesun hmot pro trubní vedení z trub z plastických hmot otevřený výkop</t>
  </si>
  <si>
    <t>-1422396669</t>
  </si>
  <si>
    <t>22-426-2 - VRN</t>
  </si>
  <si>
    <t>OST - Ostatní</t>
  </si>
  <si>
    <t xml:space="preserve">    O01 - VRN</t>
  </si>
  <si>
    <t>OST</t>
  </si>
  <si>
    <t>Ostatní</t>
  </si>
  <si>
    <t>O01</t>
  </si>
  <si>
    <t>Zařízení, provoz a odstranění staveniště</t>
  </si>
  <si>
    <t>512</t>
  </si>
  <si>
    <t>-1777450415</t>
  </si>
  <si>
    <t>Vytyčení stávajících sítí</t>
  </si>
  <si>
    <t>-1475170036</t>
  </si>
  <si>
    <t>Geodetické práce</t>
  </si>
  <si>
    <t>628821001</t>
  </si>
  <si>
    <t>Projektová dokumentace skutečného provedení stavby</t>
  </si>
  <si>
    <t>1619784719</t>
  </si>
  <si>
    <t>Přechodné dopravní značení</t>
  </si>
  <si>
    <t>436888984</t>
  </si>
  <si>
    <t>100100105</t>
  </si>
  <si>
    <t>Laboratorní rozbor vzorku zeminy pro uložení na skládku</t>
  </si>
  <si>
    <t>-1328063151</t>
  </si>
  <si>
    <t>100100106</t>
  </si>
  <si>
    <t>Laboratorní rozbor vzorku asfaltu pro uložení na skládku</t>
  </si>
  <si>
    <t>950994367</t>
  </si>
  <si>
    <t>100100107</t>
  </si>
  <si>
    <t>Kontrolní zkoušky zhutnění</t>
  </si>
  <si>
    <t>123709555</t>
  </si>
  <si>
    <t>100100108</t>
  </si>
  <si>
    <t>Nájezd mechanizace pro provedení protlaku</t>
  </si>
  <si>
    <t>989252253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</si>
</sst>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22-426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Vodovodní přípojka pro areál SUS JmK-Podolí KN 895/2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19. 10. 2022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'22-426-1 - SO 01 Přípojka...'!J30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'22-426-1 - SO 01 Přípojka...'!P124</f>
        <v>0</v>
      </c>
      <c r="AV95" s="125">
        <f>'22-426-1 - SO 01 Přípojka...'!J33</f>
        <v>0</v>
      </c>
      <c r="AW95" s="125">
        <f>'22-426-1 - SO 01 Přípojka...'!J34</f>
        <v>0</v>
      </c>
      <c r="AX95" s="125">
        <f>'22-426-1 - SO 01 Přípojka...'!J35</f>
        <v>0</v>
      </c>
      <c r="AY95" s="125">
        <f>'22-426-1 - SO 01 Přípojka...'!J36</f>
        <v>0</v>
      </c>
      <c r="AZ95" s="125">
        <f>'22-426-1 - SO 01 Přípojka...'!F33</f>
        <v>0</v>
      </c>
      <c r="BA95" s="125">
        <f>'22-426-1 - SO 01 Přípojka...'!F34</f>
        <v>0</v>
      </c>
      <c r="BB95" s="125">
        <f>'22-426-1 - SO 01 Přípojka...'!F35</f>
        <v>0</v>
      </c>
      <c r="BC95" s="125">
        <f>'22-426-1 - SO 01 Přípojka...'!F36</f>
        <v>0</v>
      </c>
      <c r="BD95" s="127">
        <f>'22-426-1 - SO 01 Přípojka...'!F37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'22-426-2 - VRN'!J30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'22-426-2 - VRN'!P118</f>
        <v>0</v>
      </c>
      <c r="AV96" s="130">
        <f>'22-426-2 - VRN'!J33</f>
        <v>0</v>
      </c>
      <c r="AW96" s="130">
        <f>'22-426-2 - VRN'!J34</f>
        <v>0</v>
      </c>
      <c r="AX96" s="130">
        <f>'22-426-2 - VRN'!J35</f>
        <v>0</v>
      </c>
      <c r="AY96" s="130">
        <f>'22-426-2 - VRN'!J36</f>
        <v>0</v>
      </c>
      <c r="AZ96" s="130">
        <f>'22-426-2 - VRN'!F33</f>
        <v>0</v>
      </c>
      <c r="BA96" s="130">
        <f>'22-426-2 - VRN'!F34</f>
        <v>0</v>
      </c>
      <c r="BB96" s="130">
        <f>'22-426-2 - VRN'!F35</f>
        <v>0</v>
      </c>
      <c r="BC96" s="130">
        <f>'22-426-2 - VRN'!F36</f>
        <v>0</v>
      </c>
      <c r="BD96" s="132">
        <f>'22-426-2 - VRN'!F37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kfZm/QHwhQkuQCdUaqNV31irA7WFzHspodNJbBBhMggjakTE8SSZ4rpmz+BmYjS72DvkE5qEUa4l/p4IdwOOtQ==" hashValue="TnQFVb1STo0cK4EsvQbmij8vT6FzaMuoZFmhlRKb9jX2K5suimG/8ibOLAxAJr/WXWjV8mxcUSIzoyD5ocrR6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2-426-1 - SO 01 Přípojka...'!C2" display="/"/>
    <hyperlink ref="A96" location="'22-426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hidden="1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Vodovodní přípojka pro areál SUS JmK-Podolí KN 895/2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19. 10. 2022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ROUND((SUM(BE124:BE194)),  2)</f>
        <v>0</v>
      </c>
      <c r="G33" s="35"/>
      <c r="H33" s="35"/>
      <c r="I33" s="152">
        <v>0.20999999999999999</v>
      </c>
      <c r="J33" s="151">
        <f>ROUND(((SUM(BE124:BE194))*I33),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39</v>
      </c>
      <c r="F34" s="151">
        <f>ROUND((SUM(BF124:BF194)),  2)</f>
        <v>0</v>
      </c>
      <c r="G34" s="35"/>
      <c r="H34" s="35"/>
      <c r="I34" s="152">
        <v>0.14999999999999999</v>
      </c>
      <c r="J34" s="151">
        <f>ROUND(((SUM(BF124:BF194))*I34),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ROUND((SUM(BG124:BG194)),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ROUND((SUM(BH124:BH194)),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ROUND((SUM(BI124:BI194)),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Vodovodní přípojka pro areál SUS JmK-Podolí KN 895/2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22-426-1 - SO 01 Přípojka vodovodu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19. 10. 2022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J126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J152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98</v>
      </c>
      <c r="E100" s="185"/>
      <c r="F100" s="185"/>
      <c r="G100" s="185"/>
      <c r="H100" s="185"/>
      <c r="I100" s="185"/>
      <c r="J100" s="186">
        <f>J156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99</v>
      </c>
      <c r="E101" s="185"/>
      <c r="F101" s="185"/>
      <c r="G101" s="185"/>
      <c r="H101" s="185"/>
      <c r="I101" s="185"/>
      <c r="J101" s="186">
        <f>J163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100</v>
      </c>
      <c r="E102" s="185"/>
      <c r="F102" s="185"/>
      <c r="G102" s="185"/>
      <c r="H102" s="185"/>
      <c r="I102" s="185"/>
      <c r="J102" s="186">
        <f>J179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101</v>
      </c>
      <c r="E103" s="185"/>
      <c r="F103" s="185"/>
      <c r="G103" s="185"/>
      <c r="H103" s="185"/>
      <c r="I103" s="185"/>
      <c r="J103" s="186">
        <f>J182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102</v>
      </c>
      <c r="E104" s="185"/>
      <c r="F104" s="185"/>
      <c r="G104" s="185"/>
      <c r="H104" s="185"/>
      <c r="I104" s="185"/>
      <c r="J104" s="186">
        <f>J192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71" t="str">
        <f>E7</f>
        <v>Vodovodní přípojka pro areál SUS JmK-Podolí KN 895/2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88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22-426-1 - SO 01 Přípojka vodovodu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19. 10. 2022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29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29" t="s">
        <v>30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104</v>
      </c>
      <c r="D123" s="191" t="s">
        <v>58</v>
      </c>
      <c r="E123" s="191" t="s">
        <v>54</v>
      </c>
      <c r="F123" s="191" t="s">
        <v>55</v>
      </c>
      <c r="G123" s="191" t="s">
        <v>105</v>
      </c>
      <c r="H123" s="191" t="s">
        <v>106</v>
      </c>
      <c r="I123" s="191" t="s">
        <v>107</v>
      </c>
      <c r="J123" s="192" t="s">
        <v>92</v>
      </c>
      <c r="K123" s="193" t="s">
        <v>108</v>
      </c>
      <c r="L123" s="194"/>
      <c r="M123" s="97" t="s">
        <v>1</v>
      </c>
      <c r="N123" s="98" t="s">
        <v>37</v>
      </c>
      <c r="O123" s="98" t="s">
        <v>109</v>
      </c>
      <c r="P123" s="98" t="s">
        <v>110</v>
      </c>
      <c r="Q123" s="98" t="s">
        <v>111</v>
      </c>
      <c r="R123" s="98" t="s">
        <v>112</v>
      </c>
      <c r="S123" s="98" t="s">
        <v>113</v>
      </c>
      <c r="T123" s="99" t="s">
        <v>114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115</v>
      </c>
      <c r="D124" s="37"/>
      <c r="E124" s="37"/>
      <c r="F124" s="37"/>
      <c r="G124" s="37"/>
      <c r="H124" s="37"/>
      <c r="I124" s="37"/>
      <c r="J124" s="195">
        <f>BK124</f>
        <v>0</v>
      </c>
      <c r="K124" s="37"/>
      <c r="L124" s="41"/>
      <c r="M124" s="100"/>
      <c r="N124" s="196"/>
      <c r="O124" s="101"/>
      <c r="P124" s="197">
        <f>P125</f>
        <v>0</v>
      </c>
      <c r="Q124" s="101"/>
      <c r="R124" s="197">
        <f>R125</f>
        <v>53.068252830000006</v>
      </c>
      <c r="S124" s="101"/>
      <c r="T124" s="198">
        <f>T125</f>
        <v>20.745750000000001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94</v>
      </c>
      <c r="BK124" s="199">
        <f>BK125</f>
        <v>0</v>
      </c>
    </row>
    <row r="125" s="12" customFormat="1" ht="25.92" customHeight="1">
      <c r="A125" s="12"/>
      <c r="B125" s="200"/>
      <c r="C125" s="201"/>
      <c r="D125" s="202" t="s">
        <v>72</v>
      </c>
      <c r="E125" s="203" t="s">
        <v>116</v>
      </c>
      <c r="F125" s="203" t="s">
        <v>117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P126+P152+P156+P163+P179+P182+P192</f>
        <v>0</v>
      </c>
      <c r="Q125" s="208"/>
      <c r="R125" s="209">
        <f>R126+R152+R156+R163+R179+R182+R192</f>
        <v>53.068252830000006</v>
      </c>
      <c r="S125" s="208"/>
      <c r="T125" s="210">
        <f>T126+T152+T156+T163+T179+T182+T192</f>
        <v>20.745750000000001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72</v>
      </c>
      <c r="AU125" s="212" t="s">
        <v>73</v>
      </c>
      <c r="AY125" s="211" t="s">
        <v>118</v>
      </c>
      <c r="BK125" s="213">
        <f>BK126+BK152+BK156+BK163+BK179+BK182+BK192</f>
        <v>0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81</v>
      </c>
      <c r="F126" s="214" t="s">
        <v>119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SUM(P127:P151)</f>
        <v>0</v>
      </c>
      <c r="Q126" s="208"/>
      <c r="R126" s="209">
        <f>SUM(R127:R151)</f>
        <v>31.166342499999999</v>
      </c>
      <c r="S126" s="208"/>
      <c r="T126" s="210">
        <f>SUM(T127:T151)</f>
        <v>20.745750000000001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81</v>
      </c>
      <c r="AT126" s="212" t="s">
        <v>72</v>
      </c>
      <c r="AU126" s="212" t="s">
        <v>81</v>
      </c>
      <c r="AY126" s="211" t="s">
        <v>118</v>
      </c>
      <c r="BK126" s="213">
        <f>SUM(BK127:BK151)</f>
        <v>0</v>
      </c>
    </row>
    <row r="127" s="2" customFormat="1" ht="24.15" customHeight="1">
      <c r="A127" s="35"/>
      <c r="B127" s="36"/>
      <c r="C127" s="216" t="s">
        <v>81</v>
      </c>
      <c r="D127" s="216" t="s">
        <v>120</v>
      </c>
      <c r="E127" s="217" t="s">
        <v>121</v>
      </c>
      <c r="F127" s="218" t="s">
        <v>122</v>
      </c>
      <c r="G127" s="219" t="s">
        <v>123</v>
      </c>
      <c r="H127" s="220">
        <v>15.75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0.44</v>
      </c>
      <c r="T127" s="227">
        <f>S127*H127</f>
        <v>6.9299999999999997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124</v>
      </c>
      <c r="AT127" s="228" t="s">
        <v>120</v>
      </c>
      <c r="AU127" s="228" t="s">
        <v>83</v>
      </c>
      <c r="AY127" s="14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124</v>
      </c>
      <c r="BM127" s="228" t="s">
        <v>125</v>
      </c>
    </row>
    <row r="128" s="2" customFormat="1" ht="24.15" customHeight="1">
      <c r="A128" s="35"/>
      <c r="B128" s="36"/>
      <c r="C128" s="216" t="s">
        <v>83</v>
      </c>
      <c r="D128" s="216" t="s">
        <v>120</v>
      </c>
      <c r="E128" s="217" t="s">
        <v>126</v>
      </c>
      <c r="F128" s="218" t="s">
        <v>127</v>
      </c>
      <c r="G128" s="219" t="s">
        <v>123</v>
      </c>
      <c r="H128" s="220">
        <v>15.75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0.32500000000000001</v>
      </c>
      <c r="T128" s="227">
        <f>S128*H128</f>
        <v>5.1187500000000004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124</v>
      </c>
      <c r="AT128" s="228" t="s">
        <v>120</v>
      </c>
      <c r="AU128" s="228" t="s">
        <v>83</v>
      </c>
      <c r="AY128" s="14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124</v>
      </c>
      <c r="BM128" s="228" t="s">
        <v>128</v>
      </c>
    </row>
    <row r="129" s="2" customFormat="1" ht="24.15" customHeight="1">
      <c r="A129" s="35"/>
      <c r="B129" s="36"/>
      <c r="C129" s="216" t="s">
        <v>129</v>
      </c>
      <c r="D129" s="216" t="s">
        <v>120</v>
      </c>
      <c r="E129" s="217" t="s">
        <v>130</v>
      </c>
      <c r="F129" s="218" t="s">
        <v>131</v>
      </c>
      <c r="G129" s="219" t="s">
        <v>123</v>
      </c>
      <c r="H129" s="220">
        <v>25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0.22</v>
      </c>
      <c r="T129" s="227">
        <f>S129*H129</f>
        <v>5.5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124</v>
      </c>
      <c r="AT129" s="228" t="s">
        <v>120</v>
      </c>
      <c r="AU129" s="228" t="s">
        <v>83</v>
      </c>
      <c r="AY129" s="14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124</v>
      </c>
      <c r="BM129" s="228" t="s">
        <v>132</v>
      </c>
    </row>
    <row r="130" s="2" customFormat="1" ht="24.15" customHeight="1">
      <c r="A130" s="35"/>
      <c r="B130" s="36"/>
      <c r="C130" s="216" t="s">
        <v>124</v>
      </c>
      <c r="D130" s="216" t="s">
        <v>120</v>
      </c>
      <c r="E130" s="217" t="s">
        <v>133</v>
      </c>
      <c r="F130" s="218" t="s">
        <v>134</v>
      </c>
      <c r="G130" s="219" t="s">
        <v>123</v>
      </c>
      <c r="H130" s="220">
        <v>34.75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3.0000000000000001E-05</v>
      </c>
      <c r="R130" s="226">
        <f>Q130*H130</f>
        <v>0.0010425</v>
      </c>
      <c r="S130" s="226">
        <v>0.091999999999999998</v>
      </c>
      <c r="T130" s="227">
        <f>S130*H130</f>
        <v>3.1970000000000001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124</v>
      </c>
      <c r="AT130" s="228" t="s">
        <v>120</v>
      </c>
      <c r="AU130" s="228" t="s">
        <v>83</v>
      </c>
      <c r="AY130" s="14" t="s">
        <v>118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124</v>
      </c>
      <c r="BM130" s="228" t="s">
        <v>135</v>
      </c>
    </row>
    <row r="131" s="2" customFormat="1" ht="24.15" customHeight="1">
      <c r="A131" s="35"/>
      <c r="B131" s="36"/>
      <c r="C131" s="216" t="s">
        <v>136</v>
      </c>
      <c r="D131" s="216" t="s">
        <v>120</v>
      </c>
      <c r="E131" s="217" t="s">
        <v>137</v>
      </c>
      <c r="F131" s="218" t="s">
        <v>138</v>
      </c>
      <c r="G131" s="219" t="s">
        <v>139</v>
      </c>
      <c r="H131" s="220">
        <v>40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3.0000000000000001E-05</v>
      </c>
      <c r="R131" s="226">
        <f>Q131*H131</f>
        <v>0.0012000000000000001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124</v>
      </c>
      <c r="AT131" s="228" t="s">
        <v>120</v>
      </c>
      <c r="AU131" s="228" t="s">
        <v>83</v>
      </c>
      <c r="AY131" s="14" t="s">
        <v>118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124</v>
      </c>
      <c r="BM131" s="228" t="s">
        <v>140</v>
      </c>
    </row>
    <row r="132" s="2" customFormat="1" ht="24.15" customHeight="1">
      <c r="A132" s="35"/>
      <c r="B132" s="36"/>
      <c r="C132" s="216" t="s">
        <v>141</v>
      </c>
      <c r="D132" s="216" t="s">
        <v>120</v>
      </c>
      <c r="E132" s="217" t="s">
        <v>142</v>
      </c>
      <c r="F132" s="218" t="s">
        <v>143</v>
      </c>
      <c r="G132" s="219" t="s">
        <v>144</v>
      </c>
      <c r="H132" s="220">
        <v>5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124</v>
      </c>
      <c r="AT132" s="228" t="s">
        <v>120</v>
      </c>
      <c r="AU132" s="228" t="s">
        <v>83</v>
      </c>
      <c r="AY132" s="14" t="s">
        <v>118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124</v>
      </c>
      <c r="BM132" s="228" t="s">
        <v>145</v>
      </c>
    </row>
    <row r="133" s="2" customFormat="1" ht="24.15" customHeight="1">
      <c r="A133" s="35"/>
      <c r="B133" s="36"/>
      <c r="C133" s="216" t="s">
        <v>146</v>
      </c>
      <c r="D133" s="216" t="s">
        <v>120</v>
      </c>
      <c r="E133" s="217" t="s">
        <v>147</v>
      </c>
      <c r="F133" s="218" t="s">
        <v>148</v>
      </c>
      <c r="G133" s="219" t="s">
        <v>149</v>
      </c>
      <c r="H133" s="220">
        <v>12.308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124</v>
      </c>
      <c r="AT133" s="228" t="s">
        <v>120</v>
      </c>
      <c r="AU133" s="228" t="s">
        <v>83</v>
      </c>
      <c r="AY133" s="14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124</v>
      </c>
      <c r="BM133" s="228" t="s">
        <v>150</v>
      </c>
    </row>
    <row r="134" s="2" customFormat="1" ht="33" customHeight="1">
      <c r="A134" s="35"/>
      <c r="B134" s="36"/>
      <c r="C134" s="216" t="s">
        <v>151</v>
      </c>
      <c r="D134" s="216" t="s">
        <v>120</v>
      </c>
      <c r="E134" s="217" t="s">
        <v>152</v>
      </c>
      <c r="F134" s="218" t="s">
        <v>153</v>
      </c>
      <c r="G134" s="219" t="s">
        <v>149</v>
      </c>
      <c r="H134" s="220">
        <v>15.795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124</v>
      </c>
      <c r="AT134" s="228" t="s">
        <v>120</v>
      </c>
      <c r="AU134" s="228" t="s">
        <v>83</v>
      </c>
      <c r="AY134" s="14" t="s">
        <v>118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124</v>
      </c>
      <c r="BM134" s="228" t="s">
        <v>154</v>
      </c>
    </row>
    <row r="135" s="2" customFormat="1" ht="44.25" customHeight="1">
      <c r="A135" s="35"/>
      <c r="B135" s="36"/>
      <c r="C135" s="216" t="s">
        <v>155</v>
      </c>
      <c r="D135" s="216" t="s">
        <v>120</v>
      </c>
      <c r="E135" s="217" t="s">
        <v>156</v>
      </c>
      <c r="F135" s="218" t="s">
        <v>157</v>
      </c>
      <c r="G135" s="219" t="s">
        <v>158</v>
      </c>
      <c r="H135" s="220">
        <v>16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0.0018</v>
      </c>
      <c r="R135" s="226">
        <f>Q135*H135</f>
        <v>0.028799999999999999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124</v>
      </c>
      <c r="AT135" s="228" t="s">
        <v>120</v>
      </c>
      <c r="AU135" s="228" t="s">
        <v>83</v>
      </c>
      <c r="AY135" s="14" t="s">
        <v>118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124</v>
      </c>
      <c r="BM135" s="228" t="s">
        <v>159</v>
      </c>
    </row>
    <row r="136" s="2" customFormat="1" ht="16.5" customHeight="1">
      <c r="A136" s="35"/>
      <c r="B136" s="36"/>
      <c r="C136" s="216" t="s">
        <v>160</v>
      </c>
      <c r="D136" s="216" t="s">
        <v>120</v>
      </c>
      <c r="E136" s="217" t="s">
        <v>161</v>
      </c>
      <c r="F136" s="218" t="s">
        <v>162</v>
      </c>
      <c r="G136" s="219" t="s">
        <v>158</v>
      </c>
      <c r="H136" s="220">
        <v>16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0.0048500000000000001</v>
      </c>
      <c r="R136" s="226">
        <f>Q136*H136</f>
        <v>0.077600000000000002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163</v>
      </c>
      <c r="AT136" s="228" t="s">
        <v>120</v>
      </c>
      <c r="AU136" s="228" t="s">
        <v>83</v>
      </c>
      <c r="AY136" s="14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163</v>
      </c>
      <c r="BM136" s="228" t="s">
        <v>164</v>
      </c>
    </row>
    <row r="137" s="2" customFormat="1" ht="24.15" customHeight="1">
      <c r="A137" s="35"/>
      <c r="B137" s="36"/>
      <c r="C137" s="230" t="s">
        <v>165</v>
      </c>
      <c r="D137" s="230" t="s">
        <v>166</v>
      </c>
      <c r="E137" s="231" t="s">
        <v>167</v>
      </c>
      <c r="F137" s="232" t="s">
        <v>168</v>
      </c>
      <c r="G137" s="233" t="s">
        <v>158</v>
      </c>
      <c r="H137" s="234">
        <v>15.84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38</v>
      </c>
      <c r="O137" s="88"/>
      <c r="P137" s="226">
        <f>O137*H137</f>
        <v>0</v>
      </c>
      <c r="Q137" s="226">
        <v>0.0010499999999999999</v>
      </c>
      <c r="R137" s="226">
        <f>Q137*H137</f>
        <v>0.016631999999999997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151</v>
      </c>
      <c r="AT137" s="228" t="s">
        <v>166</v>
      </c>
      <c r="AU137" s="228" t="s">
        <v>83</v>
      </c>
      <c r="AY137" s="14" t="s">
        <v>118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124</v>
      </c>
      <c r="BM137" s="228" t="s">
        <v>169</v>
      </c>
    </row>
    <row r="138" s="2" customFormat="1" ht="21.75" customHeight="1">
      <c r="A138" s="35"/>
      <c r="B138" s="36"/>
      <c r="C138" s="216" t="s">
        <v>170</v>
      </c>
      <c r="D138" s="216" t="s">
        <v>120</v>
      </c>
      <c r="E138" s="217" t="s">
        <v>171</v>
      </c>
      <c r="F138" s="218" t="s">
        <v>172</v>
      </c>
      <c r="G138" s="219" t="s">
        <v>123</v>
      </c>
      <c r="H138" s="220">
        <v>21.600000000000001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0.00084000000000000003</v>
      </c>
      <c r="R138" s="226">
        <f>Q138*H138</f>
        <v>0.018144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124</v>
      </c>
      <c r="AT138" s="228" t="s">
        <v>120</v>
      </c>
      <c r="AU138" s="228" t="s">
        <v>83</v>
      </c>
      <c r="AY138" s="14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124</v>
      </c>
      <c r="BM138" s="228" t="s">
        <v>173</v>
      </c>
    </row>
    <row r="139" s="2" customFormat="1" ht="24.15" customHeight="1">
      <c r="A139" s="35"/>
      <c r="B139" s="36"/>
      <c r="C139" s="216" t="s">
        <v>174</v>
      </c>
      <c r="D139" s="216" t="s">
        <v>120</v>
      </c>
      <c r="E139" s="217" t="s">
        <v>175</v>
      </c>
      <c r="F139" s="218" t="s">
        <v>176</v>
      </c>
      <c r="G139" s="219" t="s">
        <v>123</v>
      </c>
      <c r="H139" s="220">
        <v>21.600000000000001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124</v>
      </c>
      <c r="AT139" s="228" t="s">
        <v>120</v>
      </c>
      <c r="AU139" s="228" t="s">
        <v>83</v>
      </c>
      <c r="AY139" s="14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124</v>
      </c>
      <c r="BM139" s="228" t="s">
        <v>177</v>
      </c>
    </row>
    <row r="140" s="2" customFormat="1" ht="21.75" customHeight="1">
      <c r="A140" s="35"/>
      <c r="B140" s="36"/>
      <c r="C140" s="216" t="s">
        <v>178</v>
      </c>
      <c r="D140" s="216" t="s">
        <v>120</v>
      </c>
      <c r="E140" s="217" t="s">
        <v>179</v>
      </c>
      <c r="F140" s="218" t="s">
        <v>180</v>
      </c>
      <c r="G140" s="219" t="s">
        <v>123</v>
      </c>
      <c r="H140" s="220">
        <v>27.600000000000001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0.00199</v>
      </c>
      <c r="R140" s="226">
        <f>Q140*H140</f>
        <v>0.054924000000000001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124</v>
      </c>
      <c r="AT140" s="228" t="s">
        <v>120</v>
      </c>
      <c r="AU140" s="228" t="s">
        <v>83</v>
      </c>
      <c r="AY140" s="14" t="s">
        <v>118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124</v>
      </c>
      <c r="BM140" s="228" t="s">
        <v>181</v>
      </c>
    </row>
    <row r="141" s="2" customFormat="1" ht="24.15" customHeight="1">
      <c r="A141" s="35"/>
      <c r="B141" s="36"/>
      <c r="C141" s="216" t="s">
        <v>8</v>
      </c>
      <c r="D141" s="216" t="s">
        <v>120</v>
      </c>
      <c r="E141" s="217" t="s">
        <v>182</v>
      </c>
      <c r="F141" s="218" t="s">
        <v>183</v>
      </c>
      <c r="G141" s="219" t="s">
        <v>123</v>
      </c>
      <c r="H141" s="220">
        <v>27.600000000000001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124</v>
      </c>
      <c r="AT141" s="228" t="s">
        <v>120</v>
      </c>
      <c r="AU141" s="228" t="s">
        <v>83</v>
      </c>
      <c r="AY141" s="14" t="s">
        <v>118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124</v>
      </c>
      <c r="BM141" s="228" t="s">
        <v>184</v>
      </c>
    </row>
    <row r="142" s="2" customFormat="1" ht="37.8" customHeight="1">
      <c r="A142" s="35"/>
      <c r="B142" s="36"/>
      <c r="C142" s="216" t="s">
        <v>185</v>
      </c>
      <c r="D142" s="216" t="s">
        <v>120</v>
      </c>
      <c r="E142" s="217" t="s">
        <v>186</v>
      </c>
      <c r="F142" s="218" t="s">
        <v>187</v>
      </c>
      <c r="G142" s="219" t="s">
        <v>149</v>
      </c>
      <c r="H142" s="220">
        <v>14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124</v>
      </c>
      <c r="AT142" s="228" t="s">
        <v>120</v>
      </c>
      <c r="AU142" s="228" t="s">
        <v>83</v>
      </c>
      <c r="AY142" s="14" t="s">
        <v>118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124</v>
      </c>
      <c r="BM142" s="228" t="s">
        <v>188</v>
      </c>
    </row>
    <row r="143" s="2" customFormat="1" ht="33" customHeight="1">
      <c r="A143" s="35"/>
      <c r="B143" s="36"/>
      <c r="C143" s="216" t="s">
        <v>189</v>
      </c>
      <c r="D143" s="216" t="s">
        <v>120</v>
      </c>
      <c r="E143" s="217" t="s">
        <v>190</v>
      </c>
      <c r="F143" s="218" t="s">
        <v>191</v>
      </c>
      <c r="G143" s="219" t="s">
        <v>149</v>
      </c>
      <c r="H143" s="220">
        <v>21.103000000000002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124</v>
      </c>
      <c r="AT143" s="228" t="s">
        <v>120</v>
      </c>
      <c r="AU143" s="228" t="s">
        <v>83</v>
      </c>
      <c r="AY143" s="14" t="s">
        <v>118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124</v>
      </c>
      <c r="BM143" s="228" t="s">
        <v>192</v>
      </c>
    </row>
    <row r="144" s="2" customFormat="1" ht="37.8" customHeight="1">
      <c r="A144" s="35"/>
      <c r="B144" s="36"/>
      <c r="C144" s="216" t="s">
        <v>193</v>
      </c>
      <c r="D144" s="216" t="s">
        <v>120</v>
      </c>
      <c r="E144" s="217" t="s">
        <v>194</v>
      </c>
      <c r="F144" s="218" t="s">
        <v>195</v>
      </c>
      <c r="G144" s="219" t="s">
        <v>149</v>
      </c>
      <c r="H144" s="220">
        <v>422.06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124</v>
      </c>
      <c r="AT144" s="228" t="s">
        <v>120</v>
      </c>
      <c r="AU144" s="228" t="s">
        <v>83</v>
      </c>
      <c r="AY144" s="14" t="s">
        <v>118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124</v>
      </c>
      <c r="BM144" s="228" t="s">
        <v>196</v>
      </c>
    </row>
    <row r="145" s="2" customFormat="1" ht="24.15" customHeight="1">
      <c r="A145" s="35"/>
      <c r="B145" s="36"/>
      <c r="C145" s="216" t="s">
        <v>197</v>
      </c>
      <c r="D145" s="216" t="s">
        <v>120</v>
      </c>
      <c r="E145" s="217" t="s">
        <v>198</v>
      </c>
      <c r="F145" s="218" t="s">
        <v>199</v>
      </c>
      <c r="G145" s="219" t="s">
        <v>149</v>
      </c>
      <c r="H145" s="220">
        <v>21.103000000000002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124</v>
      </c>
      <c r="AT145" s="228" t="s">
        <v>120</v>
      </c>
      <c r="AU145" s="228" t="s">
        <v>83</v>
      </c>
      <c r="AY145" s="14" t="s">
        <v>118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124</v>
      </c>
      <c r="BM145" s="228" t="s">
        <v>200</v>
      </c>
    </row>
    <row r="146" s="2" customFormat="1" ht="16.5" customHeight="1">
      <c r="A146" s="35"/>
      <c r="B146" s="36"/>
      <c r="C146" s="216" t="s">
        <v>201</v>
      </c>
      <c r="D146" s="216" t="s">
        <v>120</v>
      </c>
      <c r="E146" s="217" t="s">
        <v>202</v>
      </c>
      <c r="F146" s="218" t="s">
        <v>203</v>
      </c>
      <c r="G146" s="219" t="s">
        <v>149</v>
      </c>
      <c r="H146" s="220">
        <v>21.103000000000002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124</v>
      </c>
      <c r="AT146" s="228" t="s">
        <v>120</v>
      </c>
      <c r="AU146" s="228" t="s">
        <v>83</v>
      </c>
      <c r="AY146" s="14" t="s">
        <v>118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124</v>
      </c>
      <c r="BM146" s="228" t="s">
        <v>204</v>
      </c>
    </row>
    <row r="147" s="2" customFormat="1" ht="33" customHeight="1">
      <c r="A147" s="35"/>
      <c r="B147" s="36"/>
      <c r="C147" s="216" t="s">
        <v>7</v>
      </c>
      <c r="D147" s="216" t="s">
        <v>120</v>
      </c>
      <c r="E147" s="217" t="s">
        <v>205</v>
      </c>
      <c r="F147" s="218" t="s">
        <v>206</v>
      </c>
      <c r="G147" s="219" t="s">
        <v>207</v>
      </c>
      <c r="H147" s="220">
        <v>37.984999999999999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124</v>
      </c>
      <c r="AT147" s="228" t="s">
        <v>120</v>
      </c>
      <c r="AU147" s="228" t="s">
        <v>83</v>
      </c>
      <c r="AY147" s="14" t="s">
        <v>118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124</v>
      </c>
      <c r="BM147" s="228" t="s">
        <v>208</v>
      </c>
    </row>
    <row r="148" s="2" customFormat="1" ht="24.15" customHeight="1">
      <c r="A148" s="35"/>
      <c r="B148" s="36"/>
      <c r="C148" s="216" t="s">
        <v>209</v>
      </c>
      <c r="D148" s="216" t="s">
        <v>120</v>
      </c>
      <c r="E148" s="217" t="s">
        <v>210</v>
      </c>
      <c r="F148" s="218" t="s">
        <v>211</v>
      </c>
      <c r="G148" s="219" t="s">
        <v>149</v>
      </c>
      <c r="H148" s="220">
        <v>18.093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124</v>
      </c>
      <c r="AT148" s="228" t="s">
        <v>120</v>
      </c>
      <c r="AU148" s="228" t="s">
        <v>83</v>
      </c>
      <c r="AY148" s="14" t="s">
        <v>118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124</v>
      </c>
      <c r="BM148" s="228" t="s">
        <v>212</v>
      </c>
    </row>
    <row r="149" s="2" customFormat="1" ht="16.5" customHeight="1">
      <c r="A149" s="35"/>
      <c r="B149" s="36"/>
      <c r="C149" s="230" t="s">
        <v>213</v>
      </c>
      <c r="D149" s="230" t="s">
        <v>166</v>
      </c>
      <c r="E149" s="231" t="s">
        <v>214</v>
      </c>
      <c r="F149" s="232" t="s">
        <v>215</v>
      </c>
      <c r="G149" s="233" t="s">
        <v>207</v>
      </c>
      <c r="H149" s="234">
        <v>19.966999999999999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38</v>
      </c>
      <c r="O149" s="88"/>
      <c r="P149" s="226">
        <f>O149*H149</f>
        <v>0</v>
      </c>
      <c r="Q149" s="226">
        <v>1</v>
      </c>
      <c r="R149" s="226">
        <f>Q149*H149</f>
        <v>19.966999999999999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151</v>
      </c>
      <c r="AT149" s="228" t="s">
        <v>166</v>
      </c>
      <c r="AU149" s="228" t="s">
        <v>83</v>
      </c>
      <c r="AY149" s="14" t="s">
        <v>118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124</v>
      </c>
      <c r="BM149" s="228" t="s">
        <v>216</v>
      </c>
    </row>
    <row r="150" s="2" customFormat="1" ht="24.15" customHeight="1">
      <c r="A150" s="35"/>
      <c r="B150" s="36"/>
      <c r="C150" s="216" t="s">
        <v>217</v>
      </c>
      <c r="D150" s="216" t="s">
        <v>120</v>
      </c>
      <c r="E150" s="217" t="s">
        <v>218</v>
      </c>
      <c r="F150" s="218" t="s">
        <v>219</v>
      </c>
      <c r="G150" s="219" t="s">
        <v>149</v>
      </c>
      <c r="H150" s="220">
        <v>5.5010000000000003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124</v>
      </c>
      <c r="AT150" s="228" t="s">
        <v>120</v>
      </c>
      <c r="AU150" s="228" t="s">
        <v>83</v>
      </c>
      <c r="AY150" s="14" t="s">
        <v>118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124</v>
      </c>
      <c r="BM150" s="228" t="s">
        <v>220</v>
      </c>
    </row>
    <row r="151" s="2" customFormat="1" ht="16.5" customHeight="1">
      <c r="A151" s="35"/>
      <c r="B151" s="36"/>
      <c r="C151" s="230" t="s">
        <v>221</v>
      </c>
      <c r="D151" s="230" t="s">
        <v>166</v>
      </c>
      <c r="E151" s="231" t="s">
        <v>222</v>
      </c>
      <c r="F151" s="232" t="s">
        <v>223</v>
      </c>
      <c r="G151" s="233" t="s">
        <v>207</v>
      </c>
      <c r="H151" s="234">
        <v>11.000999999999999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38</v>
      </c>
      <c r="O151" s="88"/>
      <c r="P151" s="226">
        <f>O151*H151</f>
        <v>0</v>
      </c>
      <c r="Q151" s="226">
        <v>1</v>
      </c>
      <c r="R151" s="226">
        <f>Q151*H151</f>
        <v>11.000999999999999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151</v>
      </c>
      <c r="AT151" s="228" t="s">
        <v>166</v>
      </c>
      <c r="AU151" s="228" t="s">
        <v>83</v>
      </c>
      <c r="AY151" s="14" t="s">
        <v>118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124</v>
      </c>
      <c r="BM151" s="228" t="s">
        <v>224</v>
      </c>
    </row>
    <row r="152" s="12" customFormat="1" ht="22.8" customHeight="1">
      <c r="A152" s="12"/>
      <c r="B152" s="200"/>
      <c r="C152" s="201"/>
      <c r="D152" s="202" t="s">
        <v>72</v>
      </c>
      <c r="E152" s="214" t="s">
        <v>124</v>
      </c>
      <c r="F152" s="214" t="s">
        <v>225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4.3066127500000002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81</v>
      </c>
      <c r="AT152" s="212" t="s">
        <v>72</v>
      </c>
      <c r="AU152" s="212" t="s">
        <v>81</v>
      </c>
      <c r="AY152" s="211" t="s">
        <v>118</v>
      </c>
      <c r="BK152" s="213">
        <f>SUM(BK153:BK155)</f>
        <v>0</v>
      </c>
    </row>
    <row r="153" s="2" customFormat="1" ht="16.5" customHeight="1">
      <c r="A153" s="35"/>
      <c r="B153" s="36"/>
      <c r="C153" s="216" t="s">
        <v>226</v>
      </c>
      <c r="D153" s="216" t="s">
        <v>120</v>
      </c>
      <c r="E153" s="217" t="s">
        <v>227</v>
      </c>
      <c r="F153" s="218" t="s">
        <v>228</v>
      </c>
      <c r="G153" s="219" t="s">
        <v>149</v>
      </c>
      <c r="H153" s="220">
        <v>0.22500000000000001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1.7034</v>
      </c>
      <c r="R153" s="226">
        <f>Q153*H153</f>
        <v>0.38326500000000002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124</v>
      </c>
      <c r="AT153" s="228" t="s">
        <v>120</v>
      </c>
      <c r="AU153" s="228" t="s">
        <v>83</v>
      </c>
      <c r="AY153" s="14" t="s">
        <v>118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124</v>
      </c>
      <c r="BM153" s="228" t="s">
        <v>229</v>
      </c>
    </row>
    <row r="154" s="2" customFormat="1" ht="24.15" customHeight="1">
      <c r="A154" s="35"/>
      <c r="B154" s="36"/>
      <c r="C154" s="216" t="s">
        <v>230</v>
      </c>
      <c r="D154" s="216" t="s">
        <v>120</v>
      </c>
      <c r="E154" s="217" t="s">
        <v>231</v>
      </c>
      <c r="F154" s="218" t="s">
        <v>232</v>
      </c>
      <c r="G154" s="219" t="s">
        <v>149</v>
      </c>
      <c r="H154" s="220">
        <v>1.8500000000000001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1.8907700000000001</v>
      </c>
      <c r="R154" s="226">
        <f>Q154*H154</f>
        <v>3.4979245000000003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124</v>
      </c>
      <c r="AT154" s="228" t="s">
        <v>120</v>
      </c>
      <c r="AU154" s="228" t="s">
        <v>83</v>
      </c>
      <c r="AY154" s="14" t="s">
        <v>118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124</v>
      </c>
      <c r="BM154" s="228" t="s">
        <v>233</v>
      </c>
    </row>
    <row r="155" s="2" customFormat="1" ht="16.5" customHeight="1">
      <c r="A155" s="35"/>
      <c r="B155" s="36"/>
      <c r="C155" s="216" t="s">
        <v>234</v>
      </c>
      <c r="D155" s="216" t="s">
        <v>120</v>
      </c>
      <c r="E155" s="217" t="s">
        <v>235</v>
      </c>
      <c r="F155" s="218" t="s">
        <v>236</v>
      </c>
      <c r="G155" s="219" t="s">
        <v>149</v>
      </c>
      <c r="H155" s="220">
        <v>0.22500000000000001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1.8907700000000001</v>
      </c>
      <c r="R155" s="226">
        <f>Q155*H155</f>
        <v>0.42542325000000003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124</v>
      </c>
      <c r="AT155" s="228" t="s">
        <v>120</v>
      </c>
      <c r="AU155" s="228" t="s">
        <v>83</v>
      </c>
      <c r="AY155" s="14" t="s">
        <v>118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124</v>
      </c>
      <c r="BM155" s="228" t="s">
        <v>237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136</v>
      </c>
      <c r="F156" s="214" t="s">
        <v>238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17.561197500000002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81</v>
      </c>
      <c r="AT156" s="212" t="s">
        <v>72</v>
      </c>
      <c r="AU156" s="212" t="s">
        <v>81</v>
      </c>
      <c r="AY156" s="211" t="s">
        <v>118</v>
      </c>
      <c r="BK156" s="213">
        <f>SUM(BK157:BK162)</f>
        <v>0</v>
      </c>
    </row>
    <row r="157" s="2" customFormat="1" ht="16.5" customHeight="1">
      <c r="A157" s="35"/>
      <c r="B157" s="36"/>
      <c r="C157" s="216" t="s">
        <v>239</v>
      </c>
      <c r="D157" s="216" t="s">
        <v>120</v>
      </c>
      <c r="E157" s="217" t="s">
        <v>240</v>
      </c>
      <c r="F157" s="218" t="s">
        <v>241</v>
      </c>
      <c r="G157" s="219" t="s">
        <v>123</v>
      </c>
      <c r="H157" s="220">
        <v>15.75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0.378</v>
      </c>
      <c r="R157" s="226">
        <f>Q157*H157</f>
        <v>5.9535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124</v>
      </c>
      <c r="AT157" s="228" t="s">
        <v>120</v>
      </c>
      <c r="AU157" s="228" t="s">
        <v>83</v>
      </c>
      <c r="AY157" s="14" t="s">
        <v>118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124</v>
      </c>
      <c r="BM157" s="228" t="s">
        <v>242</v>
      </c>
    </row>
    <row r="158" s="2" customFormat="1" ht="24.15" customHeight="1">
      <c r="A158" s="35"/>
      <c r="B158" s="36"/>
      <c r="C158" s="216" t="s">
        <v>243</v>
      </c>
      <c r="D158" s="216" t="s">
        <v>120</v>
      </c>
      <c r="E158" s="217" t="s">
        <v>244</v>
      </c>
      <c r="F158" s="218" t="s">
        <v>245</v>
      </c>
      <c r="G158" s="219" t="s">
        <v>123</v>
      </c>
      <c r="H158" s="220">
        <v>25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0.15826000000000001</v>
      </c>
      <c r="R158" s="226">
        <f>Q158*H158</f>
        <v>3.9565000000000001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124</v>
      </c>
      <c r="AT158" s="228" t="s">
        <v>120</v>
      </c>
      <c r="AU158" s="228" t="s">
        <v>83</v>
      </c>
      <c r="AY158" s="14" t="s">
        <v>118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124</v>
      </c>
      <c r="BM158" s="228" t="s">
        <v>246</v>
      </c>
    </row>
    <row r="159" s="2" customFormat="1" ht="24.15" customHeight="1">
      <c r="A159" s="35"/>
      <c r="B159" s="36"/>
      <c r="C159" s="216" t="s">
        <v>247</v>
      </c>
      <c r="D159" s="216" t="s">
        <v>120</v>
      </c>
      <c r="E159" s="217" t="s">
        <v>248</v>
      </c>
      <c r="F159" s="218" t="s">
        <v>249</v>
      </c>
      <c r="G159" s="219" t="s">
        <v>123</v>
      </c>
      <c r="H159" s="220">
        <v>15.75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0.24501000000000001</v>
      </c>
      <c r="R159" s="226">
        <f>Q159*H159</f>
        <v>3.8589074999999999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124</v>
      </c>
      <c r="AT159" s="228" t="s">
        <v>120</v>
      </c>
      <c r="AU159" s="228" t="s">
        <v>83</v>
      </c>
      <c r="AY159" s="14" t="s">
        <v>118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124</v>
      </c>
      <c r="BM159" s="228" t="s">
        <v>250</v>
      </c>
    </row>
    <row r="160" s="2" customFormat="1" ht="24.15" customHeight="1">
      <c r="A160" s="35"/>
      <c r="B160" s="36"/>
      <c r="C160" s="216" t="s">
        <v>251</v>
      </c>
      <c r="D160" s="216" t="s">
        <v>120</v>
      </c>
      <c r="E160" s="217" t="s">
        <v>252</v>
      </c>
      <c r="F160" s="218" t="s">
        <v>253</v>
      </c>
      <c r="G160" s="219" t="s">
        <v>123</v>
      </c>
      <c r="H160" s="220">
        <v>25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38</v>
      </c>
      <c r="O160" s="88"/>
      <c r="P160" s="226">
        <f>O160*H160</f>
        <v>0</v>
      </c>
      <c r="Q160" s="226">
        <v>0.0065199999999999998</v>
      </c>
      <c r="R160" s="226">
        <f>Q160*H160</f>
        <v>0.16300000000000001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124</v>
      </c>
      <c r="AT160" s="228" t="s">
        <v>120</v>
      </c>
      <c r="AU160" s="228" t="s">
        <v>83</v>
      </c>
      <c r="AY160" s="14" t="s">
        <v>118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81</v>
      </c>
      <c r="BK160" s="229">
        <f>ROUND(I160*H160,2)</f>
        <v>0</v>
      </c>
      <c r="BL160" s="14" t="s">
        <v>124</v>
      </c>
      <c r="BM160" s="228" t="s">
        <v>254</v>
      </c>
    </row>
    <row r="161" s="2" customFormat="1" ht="24.15" customHeight="1">
      <c r="A161" s="35"/>
      <c r="B161" s="36"/>
      <c r="C161" s="216" t="s">
        <v>255</v>
      </c>
      <c r="D161" s="216" t="s">
        <v>120</v>
      </c>
      <c r="E161" s="217" t="s">
        <v>256</v>
      </c>
      <c r="F161" s="218" t="s">
        <v>257</v>
      </c>
      <c r="G161" s="219" t="s">
        <v>123</v>
      </c>
      <c r="H161" s="220">
        <v>34.75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0.00071000000000000002</v>
      </c>
      <c r="R161" s="226">
        <f>Q161*H161</f>
        <v>0.0246725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124</v>
      </c>
      <c r="AT161" s="228" t="s">
        <v>120</v>
      </c>
      <c r="AU161" s="228" t="s">
        <v>83</v>
      </c>
      <c r="AY161" s="14" t="s">
        <v>118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124</v>
      </c>
      <c r="BM161" s="228" t="s">
        <v>258</v>
      </c>
    </row>
    <row r="162" s="2" customFormat="1" ht="33" customHeight="1">
      <c r="A162" s="35"/>
      <c r="B162" s="36"/>
      <c r="C162" s="216" t="s">
        <v>259</v>
      </c>
      <c r="D162" s="216" t="s">
        <v>120</v>
      </c>
      <c r="E162" s="217" t="s">
        <v>260</v>
      </c>
      <c r="F162" s="218" t="s">
        <v>261</v>
      </c>
      <c r="G162" s="219" t="s">
        <v>123</v>
      </c>
      <c r="H162" s="220">
        <v>34.75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38</v>
      </c>
      <c r="O162" s="88"/>
      <c r="P162" s="226">
        <f>O162*H162</f>
        <v>0</v>
      </c>
      <c r="Q162" s="226">
        <v>0.10373</v>
      </c>
      <c r="R162" s="226">
        <f>Q162*H162</f>
        <v>3.6046175000000003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124</v>
      </c>
      <c r="AT162" s="228" t="s">
        <v>120</v>
      </c>
      <c r="AU162" s="228" t="s">
        <v>83</v>
      </c>
      <c r="AY162" s="14" t="s">
        <v>118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81</v>
      </c>
      <c r="BK162" s="229">
        <f>ROUND(I162*H162,2)</f>
        <v>0</v>
      </c>
      <c r="BL162" s="14" t="s">
        <v>124</v>
      </c>
      <c r="BM162" s="228" t="s">
        <v>262</v>
      </c>
    </row>
    <row r="163" s="12" customFormat="1" ht="22.8" customHeight="1">
      <c r="A163" s="12"/>
      <c r="B163" s="200"/>
      <c r="C163" s="201"/>
      <c r="D163" s="202" t="s">
        <v>72</v>
      </c>
      <c r="E163" s="214" t="s">
        <v>151</v>
      </c>
      <c r="F163" s="214" t="s">
        <v>263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SUM(P164:P178)</f>
        <v>0</v>
      </c>
      <c r="Q163" s="208"/>
      <c r="R163" s="209">
        <f>SUM(R164:R178)</f>
        <v>0.03330408</v>
      </c>
      <c r="S163" s="208"/>
      <c r="T163" s="210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81</v>
      </c>
      <c r="AT163" s="212" t="s">
        <v>72</v>
      </c>
      <c r="AU163" s="212" t="s">
        <v>81</v>
      </c>
      <c r="AY163" s="211" t="s">
        <v>118</v>
      </c>
      <c r="BK163" s="213">
        <f>SUM(BK164:BK178)</f>
        <v>0</v>
      </c>
    </row>
    <row r="164" s="2" customFormat="1" ht="37.8" customHeight="1">
      <c r="A164" s="35"/>
      <c r="B164" s="36"/>
      <c r="C164" s="216" t="s">
        <v>264</v>
      </c>
      <c r="D164" s="216" t="s">
        <v>120</v>
      </c>
      <c r="E164" s="217" t="s">
        <v>265</v>
      </c>
      <c r="F164" s="218" t="s">
        <v>266</v>
      </c>
      <c r="G164" s="219" t="s">
        <v>267</v>
      </c>
      <c r="H164" s="220">
        <v>1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124</v>
      </c>
      <c r="AT164" s="228" t="s">
        <v>120</v>
      </c>
      <c r="AU164" s="228" t="s">
        <v>83</v>
      </c>
      <c r="AY164" s="14" t="s">
        <v>118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81</v>
      </c>
      <c r="BK164" s="229">
        <f>ROUND(I164*H164,2)</f>
        <v>0</v>
      </c>
      <c r="BL164" s="14" t="s">
        <v>124</v>
      </c>
      <c r="BM164" s="228" t="s">
        <v>268</v>
      </c>
    </row>
    <row r="165" s="2" customFormat="1" ht="24.15" customHeight="1">
      <c r="A165" s="35"/>
      <c r="B165" s="36"/>
      <c r="C165" s="216" t="s">
        <v>269</v>
      </c>
      <c r="D165" s="216" t="s">
        <v>120</v>
      </c>
      <c r="E165" s="217" t="s">
        <v>270</v>
      </c>
      <c r="F165" s="218" t="s">
        <v>271</v>
      </c>
      <c r="G165" s="219" t="s">
        <v>267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124</v>
      </c>
      <c r="AT165" s="228" t="s">
        <v>120</v>
      </c>
      <c r="AU165" s="228" t="s">
        <v>83</v>
      </c>
      <c r="AY165" s="14" t="s">
        <v>118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81</v>
      </c>
      <c r="BK165" s="229">
        <f>ROUND(I165*H165,2)</f>
        <v>0</v>
      </c>
      <c r="BL165" s="14" t="s">
        <v>124</v>
      </c>
      <c r="BM165" s="228" t="s">
        <v>272</v>
      </c>
    </row>
    <row r="166" s="2" customFormat="1" ht="16.5" customHeight="1">
      <c r="A166" s="35"/>
      <c r="B166" s="36"/>
      <c r="C166" s="216" t="s">
        <v>273</v>
      </c>
      <c r="D166" s="216" t="s">
        <v>120</v>
      </c>
      <c r="E166" s="217" t="s">
        <v>274</v>
      </c>
      <c r="F166" s="218" t="s">
        <v>275</v>
      </c>
      <c r="G166" s="219" t="s">
        <v>276</v>
      </c>
      <c r="H166" s="220">
        <v>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38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185</v>
      </c>
      <c r="AT166" s="228" t="s">
        <v>120</v>
      </c>
      <c r="AU166" s="228" t="s">
        <v>83</v>
      </c>
      <c r="AY166" s="14" t="s">
        <v>118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81</v>
      </c>
      <c r="BK166" s="229">
        <f>ROUND(I166*H166,2)</f>
        <v>0</v>
      </c>
      <c r="BL166" s="14" t="s">
        <v>185</v>
      </c>
      <c r="BM166" s="228" t="s">
        <v>277</v>
      </c>
    </row>
    <row r="167" s="2" customFormat="1" ht="16.5" customHeight="1">
      <c r="A167" s="35"/>
      <c r="B167" s="36"/>
      <c r="C167" s="230" t="s">
        <v>278</v>
      </c>
      <c r="D167" s="230" t="s">
        <v>166</v>
      </c>
      <c r="E167" s="231" t="s">
        <v>279</v>
      </c>
      <c r="F167" s="232" t="s">
        <v>280</v>
      </c>
      <c r="G167" s="233" t="s">
        <v>276</v>
      </c>
      <c r="H167" s="234">
        <v>1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38</v>
      </c>
      <c r="O167" s="88"/>
      <c r="P167" s="226">
        <f>O167*H167</f>
        <v>0</v>
      </c>
      <c r="Q167" s="226">
        <v>0.0040000000000000001</v>
      </c>
      <c r="R167" s="226">
        <f>Q167*H167</f>
        <v>0.0040000000000000001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251</v>
      </c>
      <c r="AT167" s="228" t="s">
        <v>166</v>
      </c>
      <c r="AU167" s="228" t="s">
        <v>83</v>
      </c>
      <c r="AY167" s="14" t="s">
        <v>118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81</v>
      </c>
      <c r="BK167" s="229">
        <f>ROUND(I167*H167,2)</f>
        <v>0</v>
      </c>
      <c r="BL167" s="14" t="s">
        <v>185</v>
      </c>
      <c r="BM167" s="228" t="s">
        <v>281</v>
      </c>
    </row>
    <row r="168" s="2" customFormat="1" ht="24.15" customHeight="1">
      <c r="A168" s="35"/>
      <c r="B168" s="36"/>
      <c r="C168" s="216" t="s">
        <v>282</v>
      </c>
      <c r="D168" s="216" t="s">
        <v>120</v>
      </c>
      <c r="E168" s="217" t="s">
        <v>283</v>
      </c>
      <c r="F168" s="218" t="s">
        <v>284</v>
      </c>
      <c r="G168" s="219" t="s">
        <v>276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38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124</v>
      </c>
      <c r="AT168" s="228" t="s">
        <v>120</v>
      </c>
      <c r="AU168" s="228" t="s">
        <v>83</v>
      </c>
      <c r="AY168" s="14" t="s">
        <v>118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81</v>
      </c>
      <c r="BK168" s="229">
        <f>ROUND(I168*H168,2)</f>
        <v>0</v>
      </c>
      <c r="BL168" s="14" t="s">
        <v>124</v>
      </c>
      <c r="BM168" s="228" t="s">
        <v>285</v>
      </c>
    </row>
    <row r="169" s="2" customFormat="1" ht="24.15" customHeight="1">
      <c r="A169" s="35"/>
      <c r="B169" s="36"/>
      <c r="C169" s="216" t="s">
        <v>286</v>
      </c>
      <c r="D169" s="216" t="s">
        <v>120</v>
      </c>
      <c r="E169" s="217" t="s">
        <v>287</v>
      </c>
      <c r="F169" s="218" t="s">
        <v>288</v>
      </c>
      <c r="G169" s="219" t="s">
        <v>158</v>
      </c>
      <c r="H169" s="220">
        <v>12.32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124</v>
      </c>
      <c r="AT169" s="228" t="s">
        <v>120</v>
      </c>
      <c r="AU169" s="228" t="s">
        <v>83</v>
      </c>
      <c r="AY169" s="14" t="s">
        <v>118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81</v>
      </c>
      <c r="BK169" s="229">
        <f>ROUND(I169*H169,2)</f>
        <v>0</v>
      </c>
      <c r="BL169" s="14" t="s">
        <v>124</v>
      </c>
      <c r="BM169" s="228" t="s">
        <v>289</v>
      </c>
    </row>
    <row r="170" s="2" customFormat="1" ht="24.15" customHeight="1">
      <c r="A170" s="35"/>
      <c r="B170" s="36"/>
      <c r="C170" s="230" t="s">
        <v>290</v>
      </c>
      <c r="D170" s="230" t="s">
        <v>166</v>
      </c>
      <c r="E170" s="231" t="s">
        <v>291</v>
      </c>
      <c r="F170" s="232" t="s">
        <v>292</v>
      </c>
      <c r="G170" s="233" t="s">
        <v>158</v>
      </c>
      <c r="H170" s="234">
        <v>12.505000000000001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38</v>
      </c>
      <c r="O170" s="88"/>
      <c r="P170" s="226">
        <f>O170*H170</f>
        <v>0</v>
      </c>
      <c r="Q170" s="226">
        <v>0.00027999999999999998</v>
      </c>
      <c r="R170" s="226">
        <f>Q170*H170</f>
        <v>0.0035014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151</v>
      </c>
      <c r="AT170" s="228" t="s">
        <v>166</v>
      </c>
      <c r="AU170" s="228" t="s">
        <v>83</v>
      </c>
      <c r="AY170" s="14" t="s">
        <v>118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124</v>
      </c>
      <c r="BM170" s="228" t="s">
        <v>293</v>
      </c>
    </row>
    <row r="171" s="2" customFormat="1" ht="24.15" customHeight="1">
      <c r="A171" s="35"/>
      <c r="B171" s="36"/>
      <c r="C171" s="216" t="s">
        <v>294</v>
      </c>
      <c r="D171" s="216" t="s">
        <v>120</v>
      </c>
      <c r="E171" s="217" t="s">
        <v>295</v>
      </c>
      <c r="F171" s="218" t="s">
        <v>296</v>
      </c>
      <c r="G171" s="219" t="s">
        <v>158</v>
      </c>
      <c r="H171" s="220">
        <v>15.84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124</v>
      </c>
      <c r="AT171" s="228" t="s">
        <v>120</v>
      </c>
      <c r="AU171" s="228" t="s">
        <v>83</v>
      </c>
      <c r="AY171" s="14" t="s">
        <v>118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81</v>
      </c>
      <c r="BK171" s="229">
        <f>ROUND(I171*H171,2)</f>
        <v>0</v>
      </c>
      <c r="BL171" s="14" t="s">
        <v>124</v>
      </c>
      <c r="BM171" s="228" t="s">
        <v>297</v>
      </c>
    </row>
    <row r="172" s="2" customFormat="1" ht="24.15" customHeight="1">
      <c r="A172" s="35"/>
      <c r="B172" s="36"/>
      <c r="C172" s="230" t="s">
        <v>298</v>
      </c>
      <c r="D172" s="230" t="s">
        <v>166</v>
      </c>
      <c r="E172" s="231" t="s">
        <v>299</v>
      </c>
      <c r="F172" s="232" t="s">
        <v>300</v>
      </c>
      <c r="G172" s="233" t="s">
        <v>158</v>
      </c>
      <c r="H172" s="234">
        <v>16.077999999999999</v>
      </c>
      <c r="I172" s="235"/>
      <c r="J172" s="236">
        <f>ROUND(I172*H172,2)</f>
        <v>0</v>
      </c>
      <c r="K172" s="237"/>
      <c r="L172" s="238"/>
      <c r="M172" s="239" t="s">
        <v>1</v>
      </c>
      <c r="N172" s="240" t="s">
        <v>38</v>
      </c>
      <c r="O172" s="88"/>
      <c r="P172" s="226">
        <f>O172*H172</f>
        <v>0</v>
      </c>
      <c r="Q172" s="226">
        <v>0.00106</v>
      </c>
      <c r="R172" s="226">
        <f>Q172*H172</f>
        <v>0.017042679999999998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151</v>
      </c>
      <c r="AT172" s="228" t="s">
        <v>166</v>
      </c>
      <c r="AU172" s="228" t="s">
        <v>83</v>
      </c>
      <c r="AY172" s="14" t="s">
        <v>118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124</v>
      </c>
      <c r="BM172" s="228" t="s">
        <v>301</v>
      </c>
    </row>
    <row r="173" s="2" customFormat="1" ht="24.15" customHeight="1">
      <c r="A173" s="35"/>
      <c r="B173" s="36"/>
      <c r="C173" s="216" t="s">
        <v>302</v>
      </c>
      <c r="D173" s="216" t="s">
        <v>120</v>
      </c>
      <c r="E173" s="217" t="s">
        <v>303</v>
      </c>
      <c r="F173" s="218" t="s">
        <v>304</v>
      </c>
      <c r="G173" s="219" t="s">
        <v>276</v>
      </c>
      <c r="H173" s="220">
        <v>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38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124</v>
      </c>
      <c r="AT173" s="228" t="s">
        <v>120</v>
      </c>
      <c r="AU173" s="228" t="s">
        <v>83</v>
      </c>
      <c r="AY173" s="14" t="s">
        <v>118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81</v>
      </c>
      <c r="BK173" s="229">
        <f>ROUND(I173*H173,2)</f>
        <v>0</v>
      </c>
      <c r="BL173" s="14" t="s">
        <v>124</v>
      </c>
      <c r="BM173" s="228" t="s">
        <v>305</v>
      </c>
    </row>
    <row r="174" s="2" customFormat="1" ht="21.75" customHeight="1">
      <c r="A174" s="35"/>
      <c r="B174" s="36"/>
      <c r="C174" s="230" t="s">
        <v>306</v>
      </c>
      <c r="D174" s="230" t="s">
        <v>166</v>
      </c>
      <c r="E174" s="231" t="s">
        <v>307</v>
      </c>
      <c r="F174" s="232" t="s">
        <v>308</v>
      </c>
      <c r="G174" s="233" t="s">
        <v>276</v>
      </c>
      <c r="H174" s="234">
        <v>1.3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38</v>
      </c>
      <c r="O174" s="88"/>
      <c r="P174" s="226">
        <f>O174*H174</f>
        <v>0</v>
      </c>
      <c r="Q174" s="226">
        <v>0.0025000000000000001</v>
      </c>
      <c r="R174" s="226">
        <f>Q174*H174</f>
        <v>0.0032500000000000003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151</v>
      </c>
      <c r="AT174" s="228" t="s">
        <v>166</v>
      </c>
      <c r="AU174" s="228" t="s">
        <v>83</v>
      </c>
      <c r="AY174" s="14" t="s">
        <v>118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81</v>
      </c>
      <c r="BK174" s="229">
        <f>ROUND(I174*H174,2)</f>
        <v>0</v>
      </c>
      <c r="BL174" s="14" t="s">
        <v>124</v>
      </c>
      <c r="BM174" s="228" t="s">
        <v>309</v>
      </c>
    </row>
    <row r="175" s="2" customFormat="1" ht="21.75" customHeight="1">
      <c r="A175" s="35"/>
      <c r="B175" s="36"/>
      <c r="C175" s="216" t="s">
        <v>310</v>
      </c>
      <c r="D175" s="216" t="s">
        <v>120</v>
      </c>
      <c r="E175" s="217" t="s">
        <v>311</v>
      </c>
      <c r="F175" s="218" t="s">
        <v>312</v>
      </c>
      <c r="G175" s="219" t="s">
        <v>158</v>
      </c>
      <c r="H175" s="220">
        <v>29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38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124</v>
      </c>
      <c r="AT175" s="228" t="s">
        <v>120</v>
      </c>
      <c r="AU175" s="228" t="s">
        <v>83</v>
      </c>
      <c r="AY175" s="14" t="s">
        <v>118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81</v>
      </c>
      <c r="BK175" s="229">
        <f>ROUND(I175*H175,2)</f>
        <v>0</v>
      </c>
      <c r="BL175" s="14" t="s">
        <v>124</v>
      </c>
      <c r="BM175" s="228" t="s">
        <v>313</v>
      </c>
    </row>
    <row r="176" s="2" customFormat="1" ht="16.5" customHeight="1">
      <c r="A176" s="35"/>
      <c r="B176" s="36"/>
      <c r="C176" s="216" t="s">
        <v>314</v>
      </c>
      <c r="D176" s="216" t="s">
        <v>120</v>
      </c>
      <c r="E176" s="217" t="s">
        <v>315</v>
      </c>
      <c r="F176" s="218" t="s">
        <v>316</v>
      </c>
      <c r="G176" s="219" t="s">
        <v>158</v>
      </c>
      <c r="H176" s="220">
        <v>29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124</v>
      </c>
      <c r="AT176" s="228" t="s">
        <v>120</v>
      </c>
      <c r="AU176" s="228" t="s">
        <v>83</v>
      </c>
      <c r="AY176" s="14" t="s">
        <v>118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124</v>
      </c>
      <c r="BM176" s="228" t="s">
        <v>317</v>
      </c>
    </row>
    <row r="177" s="2" customFormat="1" ht="16.5" customHeight="1">
      <c r="A177" s="35"/>
      <c r="B177" s="36"/>
      <c r="C177" s="216" t="s">
        <v>318</v>
      </c>
      <c r="D177" s="216" t="s">
        <v>120</v>
      </c>
      <c r="E177" s="217" t="s">
        <v>319</v>
      </c>
      <c r="F177" s="218" t="s">
        <v>320</v>
      </c>
      <c r="G177" s="219" t="s">
        <v>267</v>
      </c>
      <c r="H177" s="220">
        <v>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38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124</v>
      </c>
      <c r="AT177" s="228" t="s">
        <v>120</v>
      </c>
      <c r="AU177" s="228" t="s">
        <v>83</v>
      </c>
      <c r="AY177" s="14" t="s">
        <v>118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81</v>
      </c>
      <c r="BK177" s="229">
        <f>ROUND(I177*H177,2)</f>
        <v>0</v>
      </c>
      <c r="BL177" s="14" t="s">
        <v>124</v>
      </c>
      <c r="BM177" s="228" t="s">
        <v>321</v>
      </c>
    </row>
    <row r="178" s="2" customFormat="1" ht="16.5" customHeight="1">
      <c r="A178" s="35"/>
      <c r="B178" s="36"/>
      <c r="C178" s="216" t="s">
        <v>322</v>
      </c>
      <c r="D178" s="216" t="s">
        <v>120</v>
      </c>
      <c r="E178" s="217" t="s">
        <v>323</v>
      </c>
      <c r="F178" s="218" t="s">
        <v>324</v>
      </c>
      <c r="G178" s="219" t="s">
        <v>158</v>
      </c>
      <c r="H178" s="220">
        <v>29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38</v>
      </c>
      <c r="O178" s="88"/>
      <c r="P178" s="226">
        <f>O178*H178</f>
        <v>0</v>
      </c>
      <c r="Q178" s="226">
        <v>0.00019000000000000001</v>
      </c>
      <c r="R178" s="226">
        <f>Q178*H178</f>
        <v>0.0055100000000000001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124</v>
      </c>
      <c r="AT178" s="228" t="s">
        <v>120</v>
      </c>
      <c r="AU178" s="228" t="s">
        <v>83</v>
      </c>
      <c r="AY178" s="14" t="s">
        <v>118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81</v>
      </c>
      <c r="BK178" s="229">
        <f>ROUND(I178*H178,2)</f>
        <v>0</v>
      </c>
      <c r="BL178" s="14" t="s">
        <v>124</v>
      </c>
      <c r="BM178" s="228" t="s">
        <v>325</v>
      </c>
    </row>
    <row r="179" s="12" customFormat="1" ht="22.8" customHeight="1">
      <c r="A179" s="12"/>
      <c r="B179" s="200"/>
      <c r="C179" s="201"/>
      <c r="D179" s="202" t="s">
        <v>72</v>
      </c>
      <c r="E179" s="214" t="s">
        <v>155</v>
      </c>
      <c r="F179" s="214" t="s">
        <v>326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0.00079600000000000005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81</v>
      </c>
      <c r="AT179" s="212" t="s">
        <v>72</v>
      </c>
      <c r="AU179" s="212" t="s">
        <v>81</v>
      </c>
      <c r="AY179" s="211" t="s">
        <v>118</v>
      </c>
      <c r="BK179" s="213">
        <f>SUM(BK180:BK181)</f>
        <v>0</v>
      </c>
    </row>
    <row r="180" s="2" customFormat="1" ht="16.5" customHeight="1">
      <c r="A180" s="35"/>
      <c r="B180" s="36"/>
      <c r="C180" s="216" t="s">
        <v>327</v>
      </c>
      <c r="D180" s="216" t="s">
        <v>120</v>
      </c>
      <c r="E180" s="217" t="s">
        <v>328</v>
      </c>
      <c r="F180" s="218" t="s">
        <v>329</v>
      </c>
      <c r="G180" s="219" t="s">
        <v>158</v>
      </c>
      <c r="H180" s="220">
        <v>41.799999999999997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38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124</v>
      </c>
      <c r="AT180" s="228" t="s">
        <v>120</v>
      </c>
      <c r="AU180" s="228" t="s">
        <v>83</v>
      </c>
      <c r="AY180" s="14" t="s">
        <v>118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81</v>
      </c>
      <c r="BK180" s="229">
        <f>ROUND(I180*H180,2)</f>
        <v>0</v>
      </c>
      <c r="BL180" s="14" t="s">
        <v>124</v>
      </c>
      <c r="BM180" s="228" t="s">
        <v>330</v>
      </c>
    </row>
    <row r="181" s="2" customFormat="1" ht="24.15" customHeight="1">
      <c r="A181" s="35"/>
      <c r="B181" s="36"/>
      <c r="C181" s="216" t="s">
        <v>331</v>
      </c>
      <c r="D181" s="216" t="s">
        <v>120</v>
      </c>
      <c r="E181" s="217" t="s">
        <v>332</v>
      </c>
      <c r="F181" s="218" t="s">
        <v>333</v>
      </c>
      <c r="G181" s="219" t="s">
        <v>158</v>
      </c>
      <c r="H181" s="220">
        <v>39.799999999999997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2.0000000000000002E-05</v>
      </c>
      <c r="R181" s="226">
        <f>Q181*H181</f>
        <v>0.00079600000000000005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124</v>
      </c>
      <c r="AT181" s="228" t="s">
        <v>120</v>
      </c>
      <c r="AU181" s="228" t="s">
        <v>83</v>
      </c>
      <c r="AY181" s="14" t="s">
        <v>118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124</v>
      </c>
      <c r="BM181" s="228" t="s">
        <v>334</v>
      </c>
    </row>
    <row r="182" s="12" customFormat="1" ht="22.8" customHeight="1">
      <c r="A182" s="12"/>
      <c r="B182" s="200"/>
      <c r="C182" s="201"/>
      <c r="D182" s="202" t="s">
        <v>72</v>
      </c>
      <c r="E182" s="214" t="s">
        <v>335</v>
      </c>
      <c r="F182" s="214" t="s">
        <v>336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SUM(P183:P191)</f>
        <v>0</v>
      </c>
      <c r="Q182" s="208"/>
      <c r="R182" s="209">
        <f>SUM(R183:R191)</f>
        <v>0</v>
      </c>
      <c r="S182" s="208"/>
      <c r="T182" s="210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81</v>
      </c>
      <c r="AT182" s="212" t="s">
        <v>72</v>
      </c>
      <c r="AU182" s="212" t="s">
        <v>81</v>
      </c>
      <c r="AY182" s="211" t="s">
        <v>118</v>
      </c>
      <c r="BK182" s="213">
        <f>SUM(BK183:BK191)</f>
        <v>0</v>
      </c>
    </row>
    <row r="183" s="2" customFormat="1" ht="21.75" customHeight="1">
      <c r="A183" s="35"/>
      <c r="B183" s="36"/>
      <c r="C183" s="216" t="s">
        <v>337</v>
      </c>
      <c r="D183" s="216" t="s">
        <v>120</v>
      </c>
      <c r="E183" s="217" t="s">
        <v>338</v>
      </c>
      <c r="F183" s="218" t="s">
        <v>339</v>
      </c>
      <c r="G183" s="219" t="s">
        <v>207</v>
      </c>
      <c r="H183" s="220">
        <v>6.9299999999999997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124</v>
      </c>
      <c r="AT183" s="228" t="s">
        <v>120</v>
      </c>
      <c r="AU183" s="228" t="s">
        <v>83</v>
      </c>
      <c r="AY183" s="14" t="s">
        <v>118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124</v>
      </c>
      <c r="BM183" s="228" t="s">
        <v>340</v>
      </c>
    </row>
    <row r="184" s="2" customFormat="1" ht="24.15" customHeight="1">
      <c r="A184" s="35"/>
      <c r="B184" s="36"/>
      <c r="C184" s="216" t="s">
        <v>341</v>
      </c>
      <c r="D184" s="216" t="s">
        <v>120</v>
      </c>
      <c r="E184" s="217" t="s">
        <v>342</v>
      </c>
      <c r="F184" s="218" t="s">
        <v>343</v>
      </c>
      <c r="G184" s="219" t="s">
        <v>207</v>
      </c>
      <c r="H184" s="220">
        <v>200.97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38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124</v>
      </c>
      <c r="AT184" s="228" t="s">
        <v>120</v>
      </c>
      <c r="AU184" s="228" t="s">
        <v>83</v>
      </c>
      <c r="AY184" s="14" t="s">
        <v>118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81</v>
      </c>
      <c r="BK184" s="229">
        <f>ROUND(I184*H184,2)</f>
        <v>0</v>
      </c>
      <c r="BL184" s="14" t="s">
        <v>124</v>
      </c>
      <c r="BM184" s="228" t="s">
        <v>344</v>
      </c>
    </row>
    <row r="185" s="2" customFormat="1" ht="16.5" customHeight="1">
      <c r="A185" s="35"/>
      <c r="B185" s="36"/>
      <c r="C185" s="216" t="s">
        <v>345</v>
      </c>
      <c r="D185" s="216" t="s">
        <v>120</v>
      </c>
      <c r="E185" s="217" t="s">
        <v>346</v>
      </c>
      <c r="F185" s="218" t="s">
        <v>347</v>
      </c>
      <c r="G185" s="219" t="s">
        <v>207</v>
      </c>
      <c r="H185" s="220">
        <v>13.816000000000001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38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124</v>
      </c>
      <c r="AT185" s="228" t="s">
        <v>120</v>
      </c>
      <c r="AU185" s="228" t="s">
        <v>83</v>
      </c>
      <c r="AY185" s="14" t="s">
        <v>118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81</v>
      </c>
      <c r="BK185" s="229">
        <f>ROUND(I185*H185,2)</f>
        <v>0</v>
      </c>
      <c r="BL185" s="14" t="s">
        <v>124</v>
      </c>
      <c r="BM185" s="228" t="s">
        <v>348</v>
      </c>
    </row>
    <row r="186" s="2" customFormat="1" ht="24.15" customHeight="1">
      <c r="A186" s="35"/>
      <c r="B186" s="36"/>
      <c r="C186" s="216" t="s">
        <v>349</v>
      </c>
      <c r="D186" s="216" t="s">
        <v>120</v>
      </c>
      <c r="E186" s="217" t="s">
        <v>350</v>
      </c>
      <c r="F186" s="218" t="s">
        <v>351</v>
      </c>
      <c r="G186" s="219" t="s">
        <v>207</v>
      </c>
      <c r="H186" s="220">
        <v>400.66399999999999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38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124</v>
      </c>
      <c r="AT186" s="228" t="s">
        <v>120</v>
      </c>
      <c r="AU186" s="228" t="s">
        <v>83</v>
      </c>
      <c r="AY186" s="14" t="s">
        <v>118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81</v>
      </c>
      <c r="BK186" s="229">
        <f>ROUND(I186*H186,2)</f>
        <v>0</v>
      </c>
      <c r="BL186" s="14" t="s">
        <v>124</v>
      </c>
      <c r="BM186" s="228" t="s">
        <v>352</v>
      </c>
    </row>
    <row r="187" s="2" customFormat="1" ht="24.15" customHeight="1">
      <c r="A187" s="35"/>
      <c r="B187" s="36"/>
      <c r="C187" s="216" t="s">
        <v>353</v>
      </c>
      <c r="D187" s="216" t="s">
        <v>120</v>
      </c>
      <c r="E187" s="217" t="s">
        <v>354</v>
      </c>
      <c r="F187" s="218" t="s">
        <v>355</v>
      </c>
      <c r="G187" s="219" t="s">
        <v>207</v>
      </c>
      <c r="H187" s="220">
        <v>6.9299999999999997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38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124</v>
      </c>
      <c r="AT187" s="228" t="s">
        <v>120</v>
      </c>
      <c r="AU187" s="228" t="s">
        <v>83</v>
      </c>
      <c r="AY187" s="14" t="s">
        <v>118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81</v>
      </c>
      <c r="BK187" s="229">
        <f>ROUND(I187*H187,2)</f>
        <v>0</v>
      </c>
      <c r="BL187" s="14" t="s">
        <v>124</v>
      </c>
      <c r="BM187" s="228" t="s">
        <v>356</v>
      </c>
    </row>
    <row r="188" s="2" customFormat="1" ht="24.15" customHeight="1">
      <c r="A188" s="35"/>
      <c r="B188" s="36"/>
      <c r="C188" s="216" t="s">
        <v>357</v>
      </c>
      <c r="D188" s="216" t="s">
        <v>120</v>
      </c>
      <c r="E188" s="217" t="s">
        <v>358</v>
      </c>
      <c r="F188" s="218" t="s">
        <v>359</v>
      </c>
      <c r="G188" s="219" t="s">
        <v>207</v>
      </c>
      <c r="H188" s="220">
        <v>13.816000000000001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38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124</v>
      </c>
      <c r="AT188" s="228" t="s">
        <v>120</v>
      </c>
      <c r="AU188" s="228" t="s">
        <v>83</v>
      </c>
      <c r="AY188" s="14" t="s">
        <v>118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81</v>
      </c>
      <c r="BK188" s="229">
        <f>ROUND(I188*H188,2)</f>
        <v>0</v>
      </c>
      <c r="BL188" s="14" t="s">
        <v>124</v>
      </c>
      <c r="BM188" s="228" t="s">
        <v>360</v>
      </c>
    </row>
    <row r="189" s="2" customFormat="1" ht="33" customHeight="1">
      <c r="A189" s="35"/>
      <c r="B189" s="36"/>
      <c r="C189" s="216" t="s">
        <v>361</v>
      </c>
      <c r="D189" s="216" t="s">
        <v>120</v>
      </c>
      <c r="E189" s="217" t="s">
        <v>362</v>
      </c>
      <c r="F189" s="218" t="s">
        <v>363</v>
      </c>
      <c r="G189" s="219" t="s">
        <v>207</v>
      </c>
      <c r="H189" s="220">
        <v>5.1189999999999998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38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124</v>
      </c>
      <c r="AT189" s="228" t="s">
        <v>120</v>
      </c>
      <c r="AU189" s="228" t="s">
        <v>83</v>
      </c>
      <c r="AY189" s="14" t="s">
        <v>118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81</v>
      </c>
      <c r="BK189" s="229">
        <f>ROUND(I189*H189,2)</f>
        <v>0</v>
      </c>
      <c r="BL189" s="14" t="s">
        <v>124</v>
      </c>
      <c r="BM189" s="228" t="s">
        <v>364</v>
      </c>
    </row>
    <row r="190" s="2" customFormat="1" ht="33" customHeight="1">
      <c r="A190" s="35"/>
      <c r="B190" s="36"/>
      <c r="C190" s="216" t="s">
        <v>365</v>
      </c>
      <c r="D190" s="216" t="s">
        <v>120</v>
      </c>
      <c r="E190" s="217" t="s">
        <v>366</v>
      </c>
      <c r="F190" s="218" t="s">
        <v>367</v>
      </c>
      <c r="G190" s="219" t="s">
        <v>207</v>
      </c>
      <c r="H190" s="220">
        <v>8.6969999999999992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38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124</v>
      </c>
      <c r="AT190" s="228" t="s">
        <v>120</v>
      </c>
      <c r="AU190" s="228" t="s">
        <v>83</v>
      </c>
      <c r="AY190" s="14" t="s">
        <v>118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81</v>
      </c>
      <c r="BK190" s="229">
        <f>ROUND(I190*H190,2)</f>
        <v>0</v>
      </c>
      <c r="BL190" s="14" t="s">
        <v>124</v>
      </c>
      <c r="BM190" s="228" t="s">
        <v>368</v>
      </c>
    </row>
    <row r="191" s="2" customFormat="1" ht="24.15" customHeight="1">
      <c r="A191" s="35"/>
      <c r="B191" s="36"/>
      <c r="C191" s="216" t="s">
        <v>369</v>
      </c>
      <c r="D191" s="216" t="s">
        <v>120</v>
      </c>
      <c r="E191" s="217" t="s">
        <v>370</v>
      </c>
      <c r="F191" s="218" t="s">
        <v>371</v>
      </c>
      <c r="G191" s="219" t="s">
        <v>207</v>
      </c>
      <c r="H191" s="220">
        <v>6.9299999999999997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38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124</v>
      </c>
      <c r="AT191" s="228" t="s">
        <v>120</v>
      </c>
      <c r="AU191" s="228" t="s">
        <v>83</v>
      </c>
      <c r="AY191" s="14" t="s">
        <v>118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81</v>
      </c>
      <c r="BK191" s="229">
        <f>ROUND(I191*H191,2)</f>
        <v>0</v>
      </c>
      <c r="BL191" s="14" t="s">
        <v>124</v>
      </c>
      <c r="BM191" s="228" t="s">
        <v>372</v>
      </c>
    </row>
    <row r="192" s="12" customFormat="1" ht="22.8" customHeight="1">
      <c r="A192" s="12"/>
      <c r="B192" s="200"/>
      <c r="C192" s="201"/>
      <c r="D192" s="202" t="s">
        <v>72</v>
      </c>
      <c r="E192" s="214" t="s">
        <v>373</v>
      </c>
      <c r="F192" s="214" t="s">
        <v>374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SUM(P193:P194)</f>
        <v>0</v>
      </c>
      <c r="Q192" s="208"/>
      <c r="R192" s="209">
        <f>SUM(R193:R194)</f>
        <v>0</v>
      </c>
      <c r="S192" s="208"/>
      <c r="T192" s="21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72</v>
      </c>
      <c r="AU192" s="212" t="s">
        <v>81</v>
      </c>
      <c r="AY192" s="211" t="s">
        <v>118</v>
      </c>
      <c r="BK192" s="213">
        <f>SUM(BK193:BK194)</f>
        <v>0</v>
      </c>
    </row>
    <row r="193" s="2" customFormat="1" ht="33" customHeight="1">
      <c r="A193" s="35"/>
      <c r="B193" s="36"/>
      <c r="C193" s="216" t="s">
        <v>375</v>
      </c>
      <c r="D193" s="216" t="s">
        <v>120</v>
      </c>
      <c r="E193" s="217" t="s">
        <v>376</v>
      </c>
      <c r="F193" s="218" t="s">
        <v>377</v>
      </c>
      <c r="G193" s="219" t="s">
        <v>207</v>
      </c>
      <c r="H193" s="220">
        <v>17.561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38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124</v>
      </c>
      <c r="AT193" s="228" t="s">
        <v>120</v>
      </c>
      <c r="AU193" s="228" t="s">
        <v>83</v>
      </c>
      <c r="AY193" s="14" t="s">
        <v>118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81</v>
      </c>
      <c r="BK193" s="229">
        <f>ROUND(I193*H193,2)</f>
        <v>0</v>
      </c>
      <c r="BL193" s="14" t="s">
        <v>124</v>
      </c>
      <c r="BM193" s="228" t="s">
        <v>378</v>
      </c>
    </row>
    <row r="194" s="2" customFormat="1" ht="24.15" customHeight="1">
      <c r="A194" s="35"/>
      <c r="B194" s="36"/>
      <c r="C194" s="216" t="s">
        <v>379</v>
      </c>
      <c r="D194" s="216" t="s">
        <v>120</v>
      </c>
      <c r="E194" s="217" t="s">
        <v>380</v>
      </c>
      <c r="F194" s="218" t="s">
        <v>381</v>
      </c>
      <c r="G194" s="219" t="s">
        <v>207</v>
      </c>
      <c r="H194" s="220">
        <v>35.506999999999998</v>
      </c>
      <c r="I194" s="221"/>
      <c r="J194" s="222">
        <f>ROUND(I194*H194,2)</f>
        <v>0</v>
      </c>
      <c r="K194" s="223"/>
      <c r="L194" s="41"/>
      <c r="M194" s="241" t="s">
        <v>1</v>
      </c>
      <c r="N194" s="242" t="s">
        <v>38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124</v>
      </c>
      <c r="AT194" s="228" t="s">
        <v>120</v>
      </c>
      <c r="AU194" s="228" t="s">
        <v>83</v>
      </c>
      <c r="AY194" s="14" t="s">
        <v>118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81</v>
      </c>
      <c r="BK194" s="229">
        <f>ROUND(I194*H194,2)</f>
        <v>0</v>
      </c>
      <c r="BL194" s="14" t="s">
        <v>124</v>
      </c>
      <c r="BM194" s="228" t="s">
        <v>382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VSvZLG5eAgZh6oosfLtMp6qpGAedZjBBASkDdKwK3d6Hs9zVFhK340W630Gb40qeEG0LXx5iizdAUEeufUA2DA==" hashValue="uRSBg/SDCOvJofDk+h3AfVI1pDK387PyHQ+9n4l9bC46rXqLuEX521HrHATWBV1H4O44rBXH3z8/TGFMj0fRFQ==" algorithmName="SHA-512" password="CC35"/>
  <autoFilter ref="C123:K1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hidden="1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Vodovodní přípojka pro areál SUS JmK-Podolí KN 895/2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383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19. 10. 2022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ROUND((SUM(BE118:BE129)),  2)</f>
        <v>0</v>
      </c>
      <c r="G33" s="35"/>
      <c r="H33" s="35"/>
      <c r="I33" s="152">
        <v>0.20999999999999999</v>
      </c>
      <c r="J33" s="151">
        <f>ROUND(((SUM(BE118:BE129))*I33),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39</v>
      </c>
      <c r="F34" s="151">
        <f>ROUND((SUM(BF118:BF129)),  2)</f>
        <v>0</v>
      </c>
      <c r="G34" s="35"/>
      <c r="H34" s="35"/>
      <c r="I34" s="152">
        <v>0.14999999999999999</v>
      </c>
      <c r="J34" s="151">
        <f>ROUND(((SUM(BF118:BF129))*I34),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ROUND((SUM(BG118:BG129)),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ROUND((SUM(BH118:BH129)),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ROUND((SUM(BI118:BI129)),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Vodovodní přípojka pro areál SUS JmK-Podolí KN 895/2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22-426-2 -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19. 10. 2022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384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385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103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Vodovodní přípojka pro areál SUS JmK-Podolí KN 895/2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22-426-2 - VRN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19. 10. 2022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104</v>
      </c>
      <c r="D117" s="191" t="s">
        <v>58</v>
      </c>
      <c r="E117" s="191" t="s">
        <v>54</v>
      </c>
      <c r="F117" s="191" t="s">
        <v>55</v>
      </c>
      <c r="G117" s="191" t="s">
        <v>105</v>
      </c>
      <c r="H117" s="191" t="s">
        <v>106</v>
      </c>
      <c r="I117" s="191" t="s">
        <v>107</v>
      </c>
      <c r="J117" s="192" t="s">
        <v>92</v>
      </c>
      <c r="K117" s="193" t="s">
        <v>108</v>
      </c>
      <c r="L117" s="194"/>
      <c r="M117" s="97" t="s">
        <v>1</v>
      </c>
      <c r="N117" s="98" t="s">
        <v>37</v>
      </c>
      <c r="O117" s="98" t="s">
        <v>109</v>
      </c>
      <c r="P117" s="98" t="s">
        <v>110</v>
      </c>
      <c r="Q117" s="98" t="s">
        <v>111</v>
      </c>
      <c r="R117" s="98" t="s">
        <v>112</v>
      </c>
      <c r="S117" s="98" t="s">
        <v>113</v>
      </c>
      <c r="T117" s="99" t="s">
        <v>114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115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94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72</v>
      </c>
      <c r="E119" s="203" t="s">
        <v>386</v>
      </c>
      <c r="F119" s="203" t="s">
        <v>387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124</v>
      </c>
      <c r="AT119" s="212" t="s">
        <v>72</v>
      </c>
      <c r="AU119" s="212" t="s">
        <v>73</v>
      </c>
      <c r="AY119" s="211" t="s">
        <v>118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72</v>
      </c>
      <c r="E120" s="214" t="s">
        <v>388</v>
      </c>
      <c r="F120" s="214" t="s">
        <v>85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124</v>
      </c>
      <c r="AT120" s="212" t="s">
        <v>72</v>
      </c>
      <c r="AU120" s="212" t="s">
        <v>81</v>
      </c>
      <c r="AY120" s="211" t="s">
        <v>118</v>
      </c>
      <c r="BK120" s="213">
        <f>SUM(BK121:BK129)</f>
        <v>0</v>
      </c>
    </row>
    <row r="121" s="2" customFormat="1" ht="16.5" customHeight="1">
      <c r="A121" s="35"/>
      <c r="B121" s="36"/>
      <c r="C121" s="216" t="s">
        <v>81</v>
      </c>
      <c r="D121" s="216" t="s">
        <v>120</v>
      </c>
      <c r="E121" s="217" t="s">
        <v>81</v>
      </c>
      <c r="F121" s="218" t="s">
        <v>389</v>
      </c>
      <c r="G121" s="219" t="s">
        <v>267</v>
      </c>
      <c r="H121" s="220">
        <v>1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38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390</v>
      </c>
      <c r="AT121" s="228" t="s">
        <v>120</v>
      </c>
      <c r="AU121" s="228" t="s">
        <v>83</v>
      </c>
      <c r="AY121" s="14" t="s">
        <v>118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81</v>
      </c>
      <c r="BK121" s="229">
        <f>ROUND(I121*H121,2)</f>
        <v>0</v>
      </c>
      <c r="BL121" s="14" t="s">
        <v>390</v>
      </c>
      <c r="BM121" s="228" t="s">
        <v>391</v>
      </c>
    </row>
    <row r="122" s="2" customFormat="1" ht="16.5" customHeight="1">
      <c r="A122" s="35"/>
      <c r="B122" s="36"/>
      <c r="C122" s="216" t="s">
        <v>83</v>
      </c>
      <c r="D122" s="216" t="s">
        <v>120</v>
      </c>
      <c r="E122" s="217" t="s">
        <v>83</v>
      </c>
      <c r="F122" s="218" t="s">
        <v>392</v>
      </c>
      <c r="G122" s="219" t="s">
        <v>267</v>
      </c>
      <c r="H122" s="220">
        <v>1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38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390</v>
      </c>
      <c r="AT122" s="228" t="s">
        <v>120</v>
      </c>
      <c r="AU122" s="228" t="s">
        <v>83</v>
      </c>
      <c r="AY122" s="14" t="s">
        <v>118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81</v>
      </c>
      <c r="BK122" s="229">
        <f>ROUND(I122*H122,2)</f>
        <v>0</v>
      </c>
      <c r="BL122" s="14" t="s">
        <v>390</v>
      </c>
      <c r="BM122" s="228" t="s">
        <v>393</v>
      </c>
    </row>
    <row r="123" s="2" customFormat="1" ht="16.5" customHeight="1">
      <c r="A123" s="35"/>
      <c r="B123" s="36"/>
      <c r="C123" s="216" t="s">
        <v>129</v>
      </c>
      <c r="D123" s="216" t="s">
        <v>120</v>
      </c>
      <c r="E123" s="217" t="s">
        <v>129</v>
      </c>
      <c r="F123" s="218" t="s">
        <v>394</v>
      </c>
      <c r="G123" s="219" t="s">
        <v>267</v>
      </c>
      <c r="H123" s="220">
        <v>1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38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390</v>
      </c>
      <c r="AT123" s="228" t="s">
        <v>120</v>
      </c>
      <c r="AU123" s="228" t="s">
        <v>83</v>
      </c>
      <c r="AY123" s="14" t="s">
        <v>118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81</v>
      </c>
      <c r="BK123" s="229">
        <f>ROUND(I123*H123,2)</f>
        <v>0</v>
      </c>
      <c r="BL123" s="14" t="s">
        <v>390</v>
      </c>
      <c r="BM123" s="228" t="s">
        <v>395</v>
      </c>
    </row>
    <row r="124" s="2" customFormat="1" ht="21.75" customHeight="1">
      <c r="A124" s="35"/>
      <c r="B124" s="36"/>
      <c r="C124" s="216" t="s">
        <v>124</v>
      </c>
      <c r="D124" s="216" t="s">
        <v>120</v>
      </c>
      <c r="E124" s="217" t="s">
        <v>124</v>
      </c>
      <c r="F124" s="218" t="s">
        <v>396</v>
      </c>
      <c r="G124" s="219" t="s">
        <v>267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390</v>
      </c>
      <c r="AT124" s="228" t="s">
        <v>120</v>
      </c>
      <c r="AU124" s="228" t="s">
        <v>83</v>
      </c>
      <c r="AY124" s="14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81</v>
      </c>
      <c r="BK124" s="229">
        <f>ROUND(I124*H124,2)</f>
        <v>0</v>
      </c>
      <c r="BL124" s="14" t="s">
        <v>390</v>
      </c>
      <c r="BM124" s="228" t="s">
        <v>397</v>
      </c>
    </row>
    <row r="125" s="2" customFormat="1" ht="16.5" customHeight="1">
      <c r="A125" s="35"/>
      <c r="B125" s="36"/>
      <c r="C125" s="216" t="s">
        <v>136</v>
      </c>
      <c r="D125" s="216" t="s">
        <v>120</v>
      </c>
      <c r="E125" s="217" t="s">
        <v>151</v>
      </c>
      <c r="F125" s="218" t="s">
        <v>398</v>
      </c>
      <c r="G125" s="219" t="s">
        <v>144</v>
      </c>
      <c r="H125" s="220">
        <v>10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390</v>
      </c>
      <c r="AT125" s="228" t="s">
        <v>120</v>
      </c>
      <c r="AU125" s="228" t="s">
        <v>83</v>
      </c>
      <c r="AY125" s="14" t="s">
        <v>118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390</v>
      </c>
      <c r="BM125" s="228" t="s">
        <v>399</v>
      </c>
    </row>
    <row r="126" s="2" customFormat="1" ht="24.15" customHeight="1">
      <c r="A126" s="35"/>
      <c r="B126" s="36"/>
      <c r="C126" s="216" t="s">
        <v>141</v>
      </c>
      <c r="D126" s="216" t="s">
        <v>120</v>
      </c>
      <c r="E126" s="217" t="s">
        <v>400</v>
      </c>
      <c r="F126" s="218" t="s">
        <v>401</v>
      </c>
      <c r="G126" s="219" t="s">
        <v>267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124</v>
      </c>
      <c r="AT126" s="228" t="s">
        <v>120</v>
      </c>
      <c r="AU126" s="228" t="s">
        <v>83</v>
      </c>
      <c r="AY126" s="14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124</v>
      </c>
      <c r="BM126" s="228" t="s">
        <v>402</v>
      </c>
    </row>
    <row r="127" s="2" customFormat="1" ht="24.15" customHeight="1">
      <c r="A127" s="35"/>
      <c r="B127" s="36"/>
      <c r="C127" s="216" t="s">
        <v>146</v>
      </c>
      <c r="D127" s="216" t="s">
        <v>120</v>
      </c>
      <c r="E127" s="217" t="s">
        <v>403</v>
      </c>
      <c r="F127" s="218" t="s">
        <v>404</v>
      </c>
      <c r="G127" s="219" t="s">
        <v>267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124</v>
      </c>
      <c r="AT127" s="228" t="s">
        <v>120</v>
      </c>
      <c r="AU127" s="228" t="s">
        <v>83</v>
      </c>
      <c r="AY127" s="14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124</v>
      </c>
      <c r="BM127" s="228" t="s">
        <v>405</v>
      </c>
    </row>
    <row r="128" s="2" customFormat="1" ht="16.5" customHeight="1">
      <c r="A128" s="35"/>
      <c r="B128" s="36"/>
      <c r="C128" s="216" t="s">
        <v>151</v>
      </c>
      <c r="D128" s="216" t="s">
        <v>120</v>
      </c>
      <c r="E128" s="217" t="s">
        <v>406</v>
      </c>
      <c r="F128" s="218" t="s">
        <v>407</v>
      </c>
      <c r="G128" s="219" t="s">
        <v>267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124</v>
      </c>
      <c r="AT128" s="228" t="s">
        <v>120</v>
      </c>
      <c r="AU128" s="228" t="s">
        <v>83</v>
      </c>
      <c r="AY128" s="14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124</v>
      </c>
      <c r="BM128" s="228" t="s">
        <v>408</v>
      </c>
    </row>
    <row r="129" s="2" customFormat="1" ht="16.5" customHeight="1">
      <c r="A129" s="35"/>
      <c r="B129" s="36"/>
      <c r="C129" s="216" t="s">
        <v>155</v>
      </c>
      <c r="D129" s="216" t="s">
        <v>120</v>
      </c>
      <c r="E129" s="217" t="s">
        <v>409</v>
      </c>
      <c r="F129" s="218" t="s">
        <v>410</v>
      </c>
      <c r="G129" s="219" t="s">
        <v>267</v>
      </c>
      <c r="H129" s="220">
        <v>1</v>
      </c>
      <c r="I129" s="221"/>
      <c r="J129" s="222">
        <f>ROUND(I129*H129,2)</f>
        <v>0</v>
      </c>
      <c r="K129" s="223"/>
      <c r="L129" s="41"/>
      <c r="M129" s="241" t="s">
        <v>1</v>
      </c>
      <c r="N129" s="242" t="s">
        <v>38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124</v>
      </c>
      <c r="AT129" s="228" t="s">
        <v>120</v>
      </c>
      <c r="AU129" s="228" t="s">
        <v>83</v>
      </c>
      <c r="AY129" s="14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124</v>
      </c>
      <c r="BM129" s="228" t="s">
        <v>411</v>
      </c>
    </row>
    <row r="130" s="2" customFormat="1" ht="6.96" customHeight="1">
      <c r="A130" s="35"/>
      <c r="B130" s="63"/>
      <c r="C130" s="64"/>
      <c r="D130" s="64"/>
      <c r="E130" s="64"/>
      <c r="F130" s="64"/>
      <c r="G130" s="64"/>
      <c r="H130" s="64"/>
      <c r="I130" s="64"/>
      <c r="J130" s="64"/>
      <c r="K130" s="64"/>
      <c r="L130" s="41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sheet="1" autoFilter="0" formatColumns="0" formatRows="0" objects="1" scenarios="1" spinCount="100000" saltValue="uhC8lCqptS+tpP7QuUDny0NgiF0BtL8IdJ0V7z2yGNe/5lIxGw9JE38YcDadpA2+z+/IbIlqJ/jCiKgcGzEJLg==" hashValue="iNGvNmFkjtq+zCGg7g9WXOpRjjxWhmzXkytjZD7sRQLRU18FtE1uN5AY5aDdbgg/lNjMBBdK9DgYNJ3Mbqjotw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Gottwald</dc:creator>
  <cp:lastModifiedBy>Petr Gottwald</cp:lastModifiedBy>
  <dcterms:created xsi:type="dcterms:W3CDTF">2022-10-21T08:16:48Z</dcterms:created>
  <dcterms:modified xsi:type="dcterms:W3CDTF">2022-10-21T08:16:51Z</dcterms:modified>
</cp:coreProperties>
</file>