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65521" yWindow="65521" windowWidth="9705" windowHeight="7995" tabRatio="500" activeTab="3"/>
  </bookViews>
  <sheets>
    <sheet name="střecha S1" sheetId="1" r:id="rId1"/>
    <sheet name="střecha S2" sheetId="3" r:id="rId2"/>
    <sheet name="střecha S3" sheetId="4" r:id="rId3"/>
    <sheet name="celková nabídková cena S1+S2+S3" sheetId="5" r:id="rId4"/>
  </sheets>
  <externalReferences>
    <externalReference r:id="rId7"/>
  </externalReferences>
  <definedNames>
    <definedName name="cisloobjektu" localSheetId="1">#REF!</definedName>
    <definedName name="cisloobjektu" localSheetId="2">#REF!</definedName>
    <definedName name="cisloobjektu">#REF!</definedName>
    <definedName name="cislostavby" localSheetId="1">#REF!</definedName>
    <definedName name="cislostavby" localSheetId="2">#REF!</definedName>
    <definedName name="cislostavby">#REF!</definedName>
    <definedName name="Datum" localSheetId="2">#REF!</definedName>
    <definedName name="Datum">#REF!</definedName>
    <definedName name="Dil">#REF!</definedName>
    <definedName name="Dodavka">#REF!</definedName>
    <definedName name="Dodavka0" localSheetId="1">#REF!</definedName>
    <definedName name="Dodavka0" localSheetId="2">#REF!</definedName>
    <definedName name="Dodavka0">#REF!</definedName>
    <definedName name="HSV">#REF!</definedName>
    <definedName name="HSV0" localSheetId="1">#REF!</definedName>
    <definedName name="HSV0" localSheetId="2">#REF!</definedName>
    <definedName name="HSV0">#REF!</definedName>
    <definedName name="HZS">#REF!</definedName>
    <definedName name="HZS0" localSheetId="1">#REF!</definedName>
    <definedName name="HZS0" localSheetId="2">#REF!</definedName>
    <definedName name="HZS0">#REF!</definedName>
    <definedName name="JKSO">#REF!</definedName>
    <definedName name="MJ">#REF!</definedName>
    <definedName name="Mont">#REF!</definedName>
    <definedName name="Montaz0" localSheetId="1">#REF!</definedName>
    <definedName name="Montaz0" localSheetId="2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0">'střecha S1'!$A$1:$J$37</definedName>
    <definedName name="_xlnm.Print_Area" localSheetId="1">'střecha S2'!$A$1:$J$37</definedName>
    <definedName name="_xlnm.Print_Area" localSheetId="2">'střecha S3'!$A$1:$J$37</definedName>
    <definedName name="PocetMJ">#REF!</definedName>
    <definedName name="Poznamka">#REF!</definedName>
    <definedName name="Projektant">#REF!</definedName>
    <definedName name="PSV">#REF!</definedName>
    <definedName name="PSV0" localSheetId="1">#REF!</definedName>
    <definedName name="PSV0" localSheetId="2">#REF!</definedName>
    <definedName name="PSV0">#REF!</definedName>
    <definedName name="SazbaDPH1">#REF!</definedName>
    <definedName name="SazbaDPH2">#REF!</definedName>
    <definedName name="SloupecCC" localSheetId="1">'střecha S2'!$G$6</definedName>
    <definedName name="SloupecCC" localSheetId="2">'střecha S3'!$G$4</definedName>
    <definedName name="SloupecCC">'střecha S1'!$G$6</definedName>
    <definedName name="SloupecCisloPol" localSheetId="1">'střecha S2'!$B$6</definedName>
    <definedName name="SloupecCisloPol" localSheetId="2">'střecha S3'!$B$4</definedName>
    <definedName name="SloupecCisloPol">'střecha S1'!$B$6</definedName>
    <definedName name="SloupecJC" localSheetId="1">'střecha S2'!$F$6</definedName>
    <definedName name="SloupecJC" localSheetId="2">'střecha S3'!$F$4</definedName>
    <definedName name="SloupecJC">'střecha S1'!$F$6</definedName>
    <definedName name="SloupecMJ" localSheetId="1">'střecha S2'!$D$6</definedName>
    <definedName name="SloupecMJ" localSheetId="2">'střecha S3'!$D$4</definedName>
    <definedName name="SloupecMJ">'střecha S1'!$D$6</definedName>
    <definedName name="SloupecMnozstvi" localSheetId="1">'střecha S2'!$E$6</definedName>
    <definedName name="SloupecMnozstvi" localSheetId="2">'střecha S3'!$E$4</definedName>
    <definedName name="SloupecMnozstvi">'střecha S1'!$E$6</definedName>
    <definedName name="SloupecNazPol" localSheetId="1">'střecha S2'!$C$6</definedName>
    <definedName name="SloupecNazPol" localSheetId="2">'střecha S3'!$C$4</definedName>
    <definedName name="SloupecNazPol">'střecha S1'!$C$6</definedName>
    <definedName name="SloupecPC" localSheetId="1">'střecha S2'!$A$6</definedName>
    <definedName name="SloupecPC" localSheetId="2">'střecha S3'!$A$4</definedName>
    <definedName name="SloupecPC">'střecha S1'!$A$6</definedName>
    <definedName name="solver_lin" localSheetId="0">0</definedName>
    <definedName name="solver_lin" localSheetId="1">0</definedName>
    <definedName name="solver_lin" localSheetId="2">0</definedName>
    <definedName name="solver_num" localSheetId="0">0</definedName>
    <definedName name="solver_num" localSheetId="1">0</definedName>
    <definedName name="solver_num" localSheetId="2">0</definedName>
    <definedName name="solver_opt" localSheetId="0">#REF!</definedName>
    <definedName name="solver_opt" localSheetId="1">#REF!</definedName>
    <definedName name="solver_opt" localSheetId="2">#REF!</definedName>
    <definedName name="solver_typ" localSheetId="0">1</definedName>
    <definedName name="solver_typ" localSheetId="1">1</definedName>
    <definedName name="solver_typ" localSheetId="2">1</definedName>
    <definedName name="solver_val" localSheetId="0">0</definedName>
    <definedName name="solver_val" localSheetId="1">0</definedName>
    <definedName name="solver_val" localSheetId="2">0</definedName>
    <definedName name="Typ" localSheetId="1">#REF!</definedName>
    <definedName name="Typ" localSheetId="2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0">'střecha S1'!$3:$6</definedName>
    <definedName name="_xlnm.Print_Titles" localSheetId="1">'střecha S2'!$3:$6</definedName>
    <definedName name="_xlnm.Print_Titles" localSheetId="2">'střecha S3'!$2:$4</definedName>
  </definedNames>
  <calcPr calcId="125725"/>
  <extLst/>
</workbook>
</file>

<file path=xl/sharedStrings.xml><?xml version="1.0" encoding="utf-8"?>
<sst xmlns="http://schemas.openxmlformats.org/spreadsheetml/2006/main" count="226" uniqueCount="69">
  <si>
    <t>P.č.</t>
  </si>
  <si>
    <t>Číslo položky</t>
  </si>
  <si>
    <t>Název položky</t>
  </si>
  <si>
    <t>MJ</t>
  </si>
  <si>
    <t>množství</t>
  </si>
  <si>
    <t>Povlaková krytina střech do 10°, fólií PVC 1 vrstva - fólie ve specifikaci, vodorovně</t>
  </si>
  <si>
    <t>m2</t>
  </si>
  <si>
    <t>Povlaková krytina střech nad 30°, fólií PVC 1 vrstva - fólie ve specifikaci, opracování vodorovných a svislých částí atikových zdí</t>
  </si>
  <si>
    <t>Příplatek za opracování VZT nástaveb 600x600 mm</t>
  </si>
  <si>
    <t>kus</t>
  </si>
  <si>
    <t>m</t>
  </si>
  <si>
    <t>Demontáž stávající střešní fólie tl. 1,5 mm</t>
  </si>
  <si>
    <t xml:space="preserve">Demontáž ukončovacích systémových lišt </t>
  </si>
  <si>
    <t>Demontáč separační geotextílie</t>
  </si>
  <si>
    <t>Polyurethane tmel 310ml zapravení lišt</t>
  </si>
  <si>
    <t>ks</t>
  </si>
  <si>
    <t>Montáž aglomerických desek š. 410 – 625 mm, včetně formátování</t>
  </si>
  <si>
    <t>mb</t>
  </si>
  <si>
    <t>Dod. + montáž odvětrávací mřížky PVC š. 100 mm</t>
  </si>
  <si>
    <t>Demontáž + zpětná montáž hromosvodového vedení, včetně dodávky a montáže nových PVC podpěr</t>
  </si>
  <si>
    <t>kpl.</t>
  </si>
  <si>
    <t>Pronájem stavebního výtahu do 250 kg</t>
  </si>
  <si>
    <t>den</t>
  </si>
  <si>
    <t>Odvoz a likvidace vyprodukovaných odpadů na skládku</t>
  </si>
  <si>
    <t>t</t>
  </si>
  <si>
    <t>Poplatek za uložení odpadů</t>
  </si>
  <si>
    <t>Přesun hmot pro izolace proti vodě, výšky do 18 m, přesun kapacit a mimostaveništní doprava materiálu</t>
  </si>
  <si>
    <t>soub.</t>
  </si>
  <si>
    <t>Výkaz výměr - střecha S1</t>
  </si>
  <si>
    <t xml:space="preserve">Atiková okapnice - poplastov. plech RŠ 250 mm vč. mtž. </t>
  </si>
  <si>
    <t>Atiková okapnice - poplastov. plech RŠ 150 mm vč. mtž.</t>
  </si>
  <si>
    <t xml:space="preserve">Rohová lišta vnější - poplastovaný plech RŠ 100 mm </t>
  </si>
  <si>
    <t xml:space="preserve">Stěnová lišta vyhnutá - poplastovaný plech RŠ 70 mm </t>
  </si>
  <si>
    <t xml:space="preserve">Rohová lišta vnitřní - poplastovaný plech RŠ 100 mm </t>
  </si>
  <si>
    <t>Lemování - poplastovaný plech, rš 250 mm</t>
  </si>
  <si>
    <t>Geotextilie min. 300 g/m2 š. 200cm 100% PP</t>
  </si>
  <si>
    <t>mPVC manžeta na odvětrávací komínky stávající vnější průměr 110 mm</t>
  </si>
  <si>
    <t>mPVC manžeta na odvětrávací komínky stávající vnější průměr 75 mm</t>
  </si>
  <si>
    <t>Dodávka velkoformátových dřevotřískov. desek tl. 22 mm</t>
  </si>
  <si>
    <t>Demontáž oplechování zdí z Pz, rš 300 – 500 mm</t>
  </si>
  <si>
    <t>Spojovací a kotevní prvky pro střechy, vrut do dřeva 4,5x35 mm + talířová podložka 6,3x110 mm</t>
  </si>
  <si>
    <t>Postavení + bourání stavebního výtahu do 250 kg</t>
  </si>
  <si>
    <t xml:space="preserve">Povlaková krytina střech, podklad. textilie 1 vrstva - materiál ve specifikaci </t>
  </si>
  <si>
    <r>
      <t>Hydroizolační mPVC fólie tl.</t>
    </r>
    <r>
      <rPr>
        <sz val="8"/>
        <rFont val="Arial"/>
        <family val="2"/>
      </rPr>
      <t>1,5 mm</t>
    </r>
    <r>
      <rPr>
        <sz val="8"/>
        <color rgb="FF000000"/>
        <rFont val="Arial"/>
        <family val="2"/>
      </rPr>
      <t xml:space="preserve"> v š. 160 cm</t>
    </r>
  </si>
  <si>
    <t>Výkaz výměr - střecha S2</t>
  </si>
  <si>
    <t xml:space="preserve">Povlaková krytina střech do 10°, podklad. textilie 1 vrstva - materiál ve specifikaci </t>
  </si>
  <si>
    <r>
      <t>Hydroizolační mPVC fólie</t>
    </r>
    <r>
      <rPr>
        <sz val="8"/>
        <color rgb="FF00B050"/>
        <rFont val="Arial"/>
        <family val="2"/>
      </rPr>
      <t xml:space="preserve"> </t>
    </r>
    <r>
      <rPr>
        <sz val="8"/>
        <rFont val="Arial"/>
        <family val="2"/>
      </rPr>
      <t xml:space="preserve">tl. 1,5 mm </t>
    </r>
    <r>
      <rPr>
        <sz val="8"/>
        <color rgb="FF000000"/>
        <rFont val="Arial"/>
        <family val="2"/>
      </rPr>
      <t>v š. 160 cm</t>
    </r>
  </si>
  <si>
    <t>28322306A</t>
  </si>
  <si>
    <t>69366198R</t>
  </si>
  <si>
    <t>PC1234</t>
  </si>
  <si>
    <t>Výkaz výměr - střecha S3</t>
  </si>
  <si>
    <t>Lemování poplastovaný plech, rš 250 mm</t>
  </si>
  <si>
    <r>
      <t>Hydroizolační mPVC fólie</t>
    </r>
    <r>
      <rPr>
        <sz val="8"/>
        <rFont val="Arial"/>
        <family val="2"/>
      </rPr>
      <t xml:space="preserve"> tl.1,5 mm</t>
    </r>
    <r>
      <rPr>
        <sz val="8"/>
        <color rgb="FF000000"/>
        <rFont val="Arial"/>
        <family val="2"/>
      </rPr>
      <t xml:space="preserve"> v š. 160 cm</t>
    </r>
  </si>
  <si>
    <t xml:space="preserve">Vyvložkování stávajícího zaatikového žlabu mezi budovami C a F, klempířský výrobek 8K v tabulce prvků  </t>
  </si>
  <si>
    <t xml:space="preserve">Výměna kruhového dešťového svodu, zděří a horních kolen, kotlíku, klempířský výrobek 19K v tabulce prvků  </t>
  </si>
  <si>
    <t>střecha C - příloha č. 4 Výkaz výměr S1, S2, S3</t>
  </si>
  <si>
    <t>střecha S1</t>
  </si>
  <si>
    <t>střecha S2</t>
  </si>
  <si>
    <t>střecha S3</t>
  </si>
  <si>
    <t>sazba DPH v %</t>
  </si>
  <si>
    <t>výše DPH v Kč</t>
  </si>
  <si>
    <t>cena celkem včetně DPH v Kč</t>
  </si>
  <si>
    <t>cena / MJ v Kč bez DPH</t>
  </si>
  <si>
    <t>celkem v Kč bez DPH</t>
  </si>
  <si>
    <t>celkem střecha S3</t>
  </si>
  <si>
    <t>celkem střecha S1</t>
  </si>
  <si>
    <t>celkem střecha S2</t>
  </si>
  <si>
    <t>nabídková cena včetně DPH</t>
  </si>
  <si>
    <t>celková nabídková cena včetně DPH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</si>
</sst>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22">
    <font>
      <sz val="10"/>
      <name val="Arial CE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rgb="FFFFFFFF"/>
      <name val="Arial CE"/>
      <family val="2"/>
    </font>
    <font>
      <sz val="8"/>
      <color rgb="FF000000"/>
      <name val="Arial"/>
      <family val="2"/>
    </font>
    <font>
      <sz val="8"/>
      <color rgb="FFC9211E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left" indent="3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right" vertical="center"/>
      <protection/>
    </xf>
    <xf numFmtId="0" fontId="6" fillId="0" borderId="0" xfId="20" applyFont="1" applyAlignment="1">
      <alignment vertical="center"/>
      <protection/>
    </xf>
    <xf numFmtId="0" fontId="7" fillId="0" borderId="4" xfId="20" applyFont="1" applyBorder="1" applyAlignment="1">
      <alignment horizontal="center" vertical="center"/>
      <protection/>
    </xf>
    <xf numFmtId="49" fontId="7" fillId="0" borderId="4" xfId="20" applyNumberFormat="1" applyFont="1" applyBorder="1" applyAlignment="1">
      <alignment horizontal="left" vertical="center"/>
      <protection/>
    </xf>
    <xf numFmtId="4" fontId="7" fillId="0" borderId="4" xfId="20" applyNumberFormat="1" applyFont="1" applyBorder="1" applyAlignment="1">
      <alignment horizontal="right" vertical="center"/>
      <protection/>
    </xf>
    <xf numFmtId="4" fontId="7" fillId="0" borderId="4" xfId="20" applyNumberFormat="1" applyFont="1" applyBorder="1" applyAlignment="1">
      <alignment vertical="center"/>
      <protection/>
    </xf>
    <xf numFmtId="4" fontId="0" fillId="0" borderId="0" xfId="20" applyNumberFormat="1" applyAlignment="1">
      <alignment vertical="center"/>
      <protection/>
    </xf>
    <xf numFmtId="0" fontId="6" fillId="0" borderId="0" xfId="20" applyFont="1" applyAlignment="1">
      <alignment vertical="center"/>
      <protection/>
    </xf>
    <xf numFmtId="49" fontId="8" fillId="0" borderId="4" xfId="20" applyNumberFormat="1" applyFont="1" applyFill="1" applyBorder="1" applyAlignment="1">
      <alignment horizontal="left" vertical="center"/>
      <protection/>
    </xf>
    <xf numFmtId="0" fontId="1" fillId="2" borderId="1" xfId="20" applyFont="1" applyFill="1" applyBorder="1" applyAlignment="1">
      <alignment horizontal="center" vertical="center"/>
      <protection/>
    </xf>
    <xf numFmtId="49" fontId="9" fillId="2" borderId="1" xfId="20" applyNumberFormat="1" applyFont="1" applyFill="1" applyBorder="1" applyAlignment="1">
      <alignment horizontal="left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horizontal="right" vertical="center"/>
      <protection/>
    </xf>
    <xf numFmtId="4" fontId="10" fillId="0" borderId="0" xfId="20" applyNumberFormat="1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right" vertical="center"/>
      <protection/>
    </xf>
    <xf numFmtId="0" fontId="7" fillId="0" borderId="4" xfId="20" applyFont="1" applyBorder="1" applyAlignment="1">
      <alignment vertical="center" wrapText="1"/>
      <protection/>
    </xf>
    <xf numFmtId="49" fontId="7" fillId="0" borderId="4" xfId="20" applyNumberFormat="1" applyFont="1" applyBorder="1" applyAlignment="1">
      <alignment horizontal="center" vertical="center" shrinkToFit="1"/>
      <protection/>
    </xf>
    <xf numFmtId="4" fontId="7" fillId="0" borderId="5" xfId="20" applyNumberFormat="1" applyFont="1" applyBorder="1" applyAlignment="1">
      <alignment vertical="center"/>
      <protection/>
    </xf>
    <xf numFmtId="9" fontId="15" fillId="0" borderId="1" xfId="21" applyFont="1" applyFill="1" applyBorder="1" applyAlignment="1">
      <alignment horizontal="center" vertical="center" wrapText="1"/>
    </xf>
    <xf numFmtId="9" fontId="11" fillId="0" borderId="1" xfId="20" applyNumberFormat="1" applyFont="1" applyBorder="1" applyAlignment="1">
      <alignment horizontal="center" vertical="center"/>
      <protection/>
    </xf>
    <xf numFmtId="0" fontId="11" fillId="0" borderId="0" xfId="20" applyFont="1" applyAlignment="1">
      <alignment vertical="center"/>
      <protection/>
    </xf>
    <xf numFmtId="0" fontId="16" fillId="0" borderId="0" xfId="20" applyFont="1" applyAlignment="1">
      <alignment vertical="center"/>
      <protection/>
    </xf>
    <xf numFmtId="0" fontId="11" fillId="0" borderId="0" xfId="20" applyFont="1" applyAlignment="1">
      <alignment horizontal="right" vertical="center"/>
      <protection/>
    </xf>
    <xf numFmtId="0" fontId="11" fillId="0" borderId="0" xfId="20" applyFont="1" applyAlignment="1">
      <alignment horizontal="center" vertical="center"/>
      <protection/>
    </xf>
    <xf numFmtId="0" fontId="11" fillId="3" borderId="6" xfId="20" applyFont="1" applyFill="1" applyBorder="1" applyAlignment="1">
      <alignment horizontal="center" vertical="center" wrapText="1"/>
      <protection/>
    </xf>
    <xf numFmtId="0" fontId="11" fillId="3" borderId="1" xfId="20" applyFont="1" applyFill="1" applyBorder="1" applyAlignment="1">
      <alignment horizontal="center" vertical="center" wrapText="1"/>
      <protection/>
    </xf>
    <xf numFmtId="0" fontId="11" fillId="0" borderId="3" xfId="20" applyFont="1" applyBorder="1" applyAlignment="1">
      <alignment horizontal="right" vertical="center"/>
      <protection/>
    </xf>
    <xf numFmtId="0" fontId="11" fillId="0" borderId="1" xfId="20" applyFont="1" applyBorder="1" applyAlignment="1">
      <alignment vertical="center"/>
      <protection/>
    </xf>
    <xf numFmtId="4" fontId="11" fillId="2" borderId="3" xfId="20" applyNumberFormat="1" applyFont="1" applyFill="1" applyBorder="1" applyAlignment="1">
      <alignment horizontal="right" vertical="center"/>
      <protection/>
    </xf>
    <xf numFmtId="4" fontId="11" fillId="2" borderId="6" xfId="20" applyNumberFormat="1" applyFont="1" applyFill="1" applyBorder="1" applyAlignment="1">
      <alignment horizontal="right" vertical="center"/>
      <protection/>
    </xf>
    <xf numFmtId="4" fontId="17" fillId="2" borderId="1" xfId="20" applyNumberFormat="1" applyFont="1" applyFill="1" applyBorder="1" applyAlignment="1">
      <alignment vertical="center"/>
      <protection/>
    </xf>
    <xf numFmtId="4" fontId="17" fillId="2" borderId="6" xfId="20" applyNumberFormat="1" applyFont="1" applyFill="1" applyBorder="1" applyAlignment="1">
      <alignment vertical="center"/>
      <protection/>
    </xf>
    <xf numFmtId="0" fontId="16" fillId="0" borderId="0" xfId="20" applyFont="1" applyAlignment="1">
      <alignment horizontal="right" vertical="center"/>
      <protection/>
    </xf>
    <xf numFmtId="4" fontId="18" fillId="0" borderId="0" xfId="20" applyNumberFormat="1" applyFont="1" applyAlignment="1">
      <alignment vertical="center"/>
      <protection/>
    </xf>
    <xf numFmtId="0" fontId="18" fillId="0" borderId="0" xfId="20" applyFont="1" applyAlignment="1">
      <alignment horizontal="right" vertical="center"/>
      <protection/>
    </xf>
    <xf numFmtId="0" fontId="18" fillId="0" borderId="0" xfId="20" applyFont="1" applyAlignment="1">
      <alignment vertical="center"/>
      <protection/>
    </xf>
    <xf numFmtId="4" fontId="7" fillId="4" borderId="4" xfId="20" applyNumberFormat="1" applyFont="1" applyFill="1" applyBorder="1" applyAlignment="1">
      <alignment horizontal="right" vertical="center"/>
      <protection/>
    </xf>
    <xf numFmtId="0" fontId="11" fillId="2" borderId="1" xfId="20" applyFont="1" applyFill="1" applyBorder="1" applyAlignment="1">
      <alignment horizontal="center" vertical="center"/>
      <protection/>
    </xf>
    <xf numFmtId="49" fontId="19" fillId="2" borderId="1" xfId="20" applyNumberFormat="1" applyFont="1" applyFill="1" applyBorder="1" applyAlignment="1">
      <alignment horizontal="left" vertical="center"/>
      <protection/>
    </xf>
    <xf numFmtId="0" fontId="19" fillId="2" borderId="7" xfId="20" applyFont="1" applyFill="1" applyBorder="1" applyAlignment="1">
      <alignment vertical="center"/>
      <protection/>
    </xf>
    <xf numFmtId="0" fontId="11" fillId="2" borderId="3" xfId="20" applyFont="1" applyFill="1" applyBorder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right" vertical="center"/>
      <protection/>
    </xf>
    <xf numFmtId="49" fontId="14" fillId="0" borderId="4" xfId="20" applyNumberFormat="1" applyFont="1" applyBorder="1" applyAlignment="1">
      <alignment horizontal="center" vertical="center"/>
      <protection/>
    </xf>
    <xf numFmtId="4" fontId="0" fillId="0" borderId="0" xfId="20" applyNumberFormat="1" applyAlignment="1">
      <alignment horizontal="right" vertical="center"/>
      <protection/>
    </xf>
    <xf numFmtId="0" fontId="5" fillId="0" borderId="3" xfId="20" applyFont="1" applyBorder="1" applyAlignment="1">
      <alignment horizontal="center" vertical="center"/>
      <protection/>
    </xf>
    <xf numFmtId="49" fontId="5" fillId="0" borderId="3" xfId="20" applyNumberFormat="1" applyFont="1" applyBorder="1" applyAlignment="1">
      <alignment horizontal="left" vertical="center"/>
      <protection/>
    </xf>
    <xf numFmtId="0" fontId="5" fillId="0" borderId="3" xfId="20" applyFont="1" applyBorder="1" applyAlignment="1">
      <alignment vertical="center"/>
      <protection/>
    </xf>
    <xf numFmtId="0" fontId="1" fillId="0" borderId="3" xfId="20" applyFont="1" applyBorder="1" applyAlignment="1">
      <alignment vertical="center"/>
      <protection/>
    </xf>
    <xf numFmtId="0" fontId="11" fillId="0" borderId="3" xfId="20" applyFont="1" applyBorder="1" applyAlignment="1">
      <alignment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17" fillId="0" borderId="3" xfId="20" applyFont="1" applyBorder="1" applyAlignment="1">
      <alignment vertical="center"/>
      <protection/>
    </xf>
    <xf numFmtId="49" fontId="11" fillId="3" borderId="1" xfId="20" applyNumberFormat="1" applyFont="1" applyFill="1" applyBorder="1" applyAlignment="1">
      <alignment vertical="center"/>
      <protection/>
    </xf>
    <xf numFmtId="0" fontId="11" fillId="3" borderId="6" xfId="20" applyFont="1" applyFill="1" applyBorder="1" applyAlignment="1">
      <alignment horizontal="center" vertical="center"/>
      <protection/>
    </xf>
    <xf numFmtId="49" fontId="11" fillId="3" borderId="1" xfId="20" applyNumberFormat="1" applyFont="1" applyFill="1" applyBorder="1" applyAlignment="1">
      <alignment vertical="center" wrapText="1"/>
      <protection/>
    </xf>
    <xf numFmtId="0" fontId="0" fillId="0" borderId="8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0" fontId="11" fillId="5" borderId="11" xfId="20" applyFont="1" applyFill="1" applyBorder="1" applyAlignment="1">
      <alignment horizontal="center" vertical="center"/>
      <protection/>
    </xf>
    <xf numFmtId="0" fontId="16" fillId="0" borderId="0" xfId="20" applyFont="1" applyAlignment="1">
      <alignment horizontal="left" vertical="center"/>
      <protection/>
    </xf>
    <xf numFmtId="0" fontId="20" fillId="0" borderId="0" xfId="20" applyFont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20"/>
    <cellStyle name="procen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438150</xdr:colOff>
      <xdr:row>78</xdr:row>
      <xdr:rowOff>76200</xdr:rowOff>
    </xdr:from>
    <xdr:to>
      <xdr:col>11</xdr:col>
      <xdr:colOff>3324225</xdr:colOff>
      <xdr:row>116</xdr:row>
      <xdr:rowOff>47625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3439775"/>
          <a:ext cx="5924550" cy="6124575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kapitulac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2"/>
  <sheetViews>
    <sheetView showGridLines="0" workbookViewId="0" topLeftCell="A1">
      <selection activeCell="G6" sqref="G6"/>
    </sheetView>
  </sheetViews>
  <sheetFormatPr defaultColWidth="9.125" defaultRowHeight="12.75"/>
  <cols>
    <col min="1" max="1" width="4.375" style="6" customWidth="1"/>
    <col min="2" max="2" width="6.875" style="6" customWidth="1"/>
    <col min="3" max="3" width="60.75390625" style="6" customWidth="1"/>
    <col min="4" max="4" width="5.625" style="6" customWidth="1"/>
    <col min="5" max="5" width="8.625" style="45" customWidth="1"/>
    <col min="6" max="6" width="11.625" style="34" customWidth="1"/>
    <col min="7" max="7" width="11.125" style="34" customWidth="1"/>
    <col min="8" max="8" width="8.75390625" style="33" customWidth="1"/>
    <col min="9" max="9" width="8.00390625" style="34" customWidth="1"/>
    <col min="10" max="10" width="14.00390625" style="34" customWidth="1"/>
    <col min="11" max="11" width="9.125" style="6" customWidth="1"/>
    <col min="12" max="12" width="75.375" style="6" customWidth="1"/>
    <col min="13" max="13" width="45.25390625" style="6" customWidth="1"/>
    <col min="14" max="1024" width="9.125" style="6" customWidth="1"/>
    <col min="1025" max="16384" width="9.125" style="2" customWidth="1"/>
  </cols>
  <sheetData>
    <row r="1" spans="1:7" ht="12.75">
      <c r="A1" s="76" t="s">
        <v>55</v>
      </c>
      <c r="B1" s="76"/>
      <c r="C1" s="76"/>
      <c r="D1" s="76"/>
      <c r="E1" s="76"/>
      <c r="F1" s="76"/>
      <c r="G1" s="76"/>
    </row>
    <row r="2" ht="12.75"/>
    <row r="3" spans="1:7" ht="15.75">
      <c r="A3" s="77" t="s">
        <v>28</v>
      </c>
      <c r="B3" s="77"/>
      <c r="C3" s="77"/>
      <c r="D3" s="77"/>
      <c r="E3" s="77"/>
      <c r="F3" s="77"/>
      <c r="G3" s="77"/>
    </row>
    <row r="4" spans="1:7" ht="15.75">
      <c r="A4" s="64"/>
      <c r="B4" s="64"/>
      <c r="C4" s="64"/>
      <c r="D4" s="64"/>
      <c r="E4" s="64"/>
      <c r="F4" s="65"/>
      <c r="G4" s="65"/>
    </row>
    <row r="5" spans="1:8" ht="12.75">
      <c r="A5" s="7"/>
      <c r="B5" s="9"/>
      <c r="C5" s="9"/>
      <c r="D5" s="9"/>
      <c r="E5" s="35"/>
      <c r="F5" s="75"/>
      <c r="G5" s="75"/>
      <c r="H5" s="36"/>
    </row>
    <row r="6" spans="1:10" ht="25.5" customHeight="1">
      <c r="A6" s="69" t="s">
        <v>0</v>
      </c>
      <c r="B6" s="37" t="s">
        <v>1</v>
      </c>
      <c r="C6" s="37" t="s">
        <v>2</v>
      </c>
      <c r="D6" s="37" t="s">
        <v>3</v>
      </c>
      <c r="E6" s="37" t="s">
        <v>4</v>
      </c>
      <c r="F6" s="37" t="s">
        <v>62</v>
      </c>
      <c r="G6" s="38" t="s">
        <v>63</v>
      </c>
      <c r="H6" s="38" t="s">
        <v>59</v>
      </c>
      <c r="I6" s="37" t="s">
        <v>60</v>
      </c>
      <c r="J6" s="37" t="s">
        <v>61</v>
      </c>
    </row>
    <row r="7" spans="1:15" ht="12.75">
      <c r="A7" s="58"/>
      <c r="B7" s="59"/>
      <c r="C7" s="66"/>
      <c r="D7" s="11"/>
      <c r="E7" s="39"/>
      <c r="F7" s="39"/>
      <c r="G7" s="62"/>
      <c r="H7" s="62"/>
      <c r="I7" s="62"/>
      <c r="J7" s="62"/>
      <c r="O7" s="13"/>
    </row>
    <row r="8" spans="1:104" ht="12.75">
      <c r="A8" s="14">
        <v>1</v>
      </c>
      <c r="B8" s="15"/>
      <c r="C8" s="28" t="s">
        <v>5</v>
      </c>
      <c r="D8" s="29" t="s">
        <v>6</v>
      </c>
      <c r="E8" s="16">
        <v>274</v>
      </c>
      <c r="F8" s="49"/>
      <c r="G8" s="17">
        <f aca="true" t="shared" si="0" ref="G8:G36">E8*F8</f>
        <v>0</v>
      </c>
      <c r="H8" s="31">
        <v>0</v>
      </c>
      <c r="I8" s="30">
        <f>G8*H8</f>
        <v>0</v>
      </c>
      <c r="J8" s="30">
        <f>G8+I8</f>
        <v>0</v>
      </c>
      <c r="O8" s="13"/>
      <c r="AZ8" s="6">
        <v>2</v>
      </c>
      <c r="BA8" s="6">
        <f>IF(AZ8=1,G8,0)</f>
        <v>0</v>
      </c>
      <c r="BB8" s="18">
        <f>IF(AZ8=2,G8,0)</f>
        <v>0</v>
      </c>
      <c r="BC8" s="6">
        <f>IF(AZ8=3,G8,0)</f>
        <v>0</v>
      </c>
      <c r="BD8" s="6">
        <f>IF(AZ8=4,G8,0)</f>
        <v>0</v>
      </c>
      <c r="BE8" s="6">
        <f>IF(AZ8=5,G8,0)</f>
        <v>0</v>
      </c>
      <c r="CA8" s="19">
        <v>1</v>
      </c>
      <c r="CB8" s="19">
        <v>0</v>
      </c>
      <c r="CZ8" s="6">
        <v>0</v>
      </c>
    </row>
    <row r="9" spans="1:80" ht="22.5">
      <c r="A9" s="14">
        <v>2</v>
      </c>
      <c r="B9" s="15"/>
      <c r="C9" s="28" t="s">
        <v>7</v>
      </c>
      <c r="D9" s="29" t="s">
        <v>6</v>
      </c>
      <c r="E9" s="16">
        <v>46.34</v>
      </c>
      <c r="F9" s="49"/>
      <c r="G9" s="17">
        <f t="shared" si="0"/>
        <v>0</v>
      </c>
      <c r="H9" s="32">
        <v>0</v>
      </c>
      <c r="I9" s="30">
        <f aca="true" t="shared" si="1" ref="I9">G9*H9</f>
        <v>0</v>
      </c>
      <c r="J9" s="30">
        <f aca="true" t="shared" si="2" ref="J9:J36">G9+I9</f>
        <v>0</v>
      </c>
      <c r="O9" s="13"/>
      <c r="CA9" s="19"/>
      <c r="CB9" s="19"/>
    </row>
    <row r="10" spans="1:104" ht="12.75">
      <c r="A10" s="14">
        <v>3</v>
      </c>
      <c r="B10" s="15"/>
      <c r="C10" s="28" t="s">
        <v>8</v>
      </c>
      <c r="D10" s="29" t="s">
        <v>9</v>
      </c>
      <c r="E10" s="16">
        <v>2</v>
      </c>
      <c r="F10" s="49"/>
      <c r="G10" s="17">
        <f t="shared" si="0"/>
        <v>0</v>
      </c>
      <c r="H10" s="32">
        <v>0</v>
      </c>
      <c r="I10" s="30">
        <f aca="true" t="shared" si="3" ref="I10">G10*H10</f>
        <v>0</v>
      </c>
      <c r="J10" s="30">
        <f t="shared" si="2"/>
        <v>0</v>
      </c>
      <c r="O10" s="13"/>
      <c r="AZ10" s="6">
        <v>2</v>
      </c>
      <c r="BA10" s="6">
        <f>IF(AZ10=1,G10,0)</f>
        <v>0</v>
      </c>
      <c r="BB10" s="18">
        <f>IF(AZ10=2,G10,0)</f>
        <v>0</v>
      </c>
      <c r="BC10" s="6">
        <f>IF(AZ10=3,G10,0)</f>
        <v>0</v>
      </c>
      <c r="BD10" s="6">
        <f>IF(AZ10=4,G10,0)</f>
        <v>0</v>
      </c>
      <c r="BE10" s="6">
        <f>IF(AZ10=5,G10,0)</f>
        <v>0</v>
      </c>
      <c r="CA10" s="19">
        <v>1</v>
      </c>
      <c r="CB10" s="19">
        <v>0</v>
      </c>
      <c r="CZ10" s="6">
        <v>0</v>
      </c>
    </row>
    <row r="11" spans="1:104" ht="12.75">
      <c r="A11" s="14">
        <v>4</v>
      </c>
      <c r="B11" s="15"/>
      <c r="C11" s="28" t="s">
        <v>29</v>
      </c>
      <c r="D11" s="29" t="s">
        <v>10</v>
      </c>
      <c r="E11" s="16">
        <v>18</v>
      </c>
      <c r="F11" s="49"/>
      <c r="G11" s="17">
        <f t="shared" si="0"/>
        <v>0</v>
      </c>
      <c r="H11" s="32">
        <v>0</v>
      </c>
      <c r="I11" s="30">
        <f aca="true" t="shared" si="4" ref="I11">G11*H11</f>
        <v>0</v>
      </c>
      <c r="J11" s="30">
        <f t="shared" si="2"/>
        <v>0</v>
      </c>
      <c r="O11" s="13"/>
      <c r="AZ11" s="6">
        <v>2</v>
      </c>
      <c r="BA11" s="6">
        <f>IF(AZ11=1,G11,0)</f>
        <v>0</v>
      </c>
      <c r="BB11" s="18">
        <f>IF(AZ11=2,G11,0)</f>
        <v>0</v>
      </c>
      <c r="BC11" s="6">
        <f>IF(AZ11=3,G11,0)</f>
        <v>0</v>
      </c>
      <c r="BD11" s="6">
        <f>IF(AZ11=4,G11,0)</f>
        <v>0</v>
      </c>
      <c r="BE11" s="6">
        <f>IF(AZ11=5,G11,0)</f>
        <v>0</v>
      </c>
      <c r="CA11" s="19">
        <v>1</v>
      </c>
      <c r="CB11" s="19">
        <v>7</v>
      </c>
      <c r="CZ11" s="6">
        <v>0</v>
      </c>
    </row>
    <row r="12" spans="1:80" ht="12.75">
      <c r="A12" s="14">
        <v>5</v>
      </c>
      <c r="B12" s="15"/>
      <c r="C12" s="28" t="s">
        <v>30</v>
      </c>
      <c r="D12" s="29" t="s">
        <v>10</v>
      </c>
      <c r="E12" s="16">
        <v>104</v>
      </c>
      <c r="F12" s="49"/>
      <c r="G12" s="17">
        <f t="shared" si="0"/>
        <v>0</v>
      </c>
      <c r="H12" s="32">
        <v>0</v>
      </c>
      <c r="I12" s="30">
        <f aca="true" t="shared" si="5" ref="I12">G12*H12</f>
        <v>0</v>
      </c>
      <c r="J12" s="30">
        <f t="shared" si="2"/>
        <v>0</v>
      </c>
      <c r="O12" s="13"/>
      <c r="BB12" s="18"/>
      <c r="CA12" s="19"/>
      <c r="CB12" s="19"/>
    </row>
    <row r="13" spans="1:104" ht="12.75">
      <c r="A13" s="14">
        <v>6</v>
      </c>
      <c r="B13" s="15"/>
      <c r="C13" s="28" t="s">
        <v>11</v>
      </c>
      <c r="D13" s="29" t="s">
        <v>6</v>
      </c>
      <c r="E13" s="16">
        <f>E9+E8</f>
        <v>320.34000000000003</v>
      </c>
      <c r="F13" s="49"/>
      <c r="G13" s="17">
        <f t="shared" si="0"/>
        <v>0</v>
      </c>
      <c r="H13" s="32">
        <v>0</v>
      </c>
      <c r="I13" s="30">
        <f aca="true" t="shared" si="6" ref="I13">G13*H13</f>
        <v>0</v>
      </c>
      <c r="J13" s="30">
        <f t="shared" si="2"/>
        <v>0</v>
      </c>
      <c r="O13" s="13"/>
      <c r="AZ13" s="6">
        <v>2</v>
      </c>
      <c r="BA13" s="6">
        <f>IF(AZ13=1,G13,0)</f>
        <v>0</v>
      </c>
      <c r="BB13" s="18">
        <f>IF(AZ13=2,G13,0)</f>
        <v>0</v>
      </c>
      <c r="BC13" s="6">
        <f>IF(AZ13=3,G13,0)</f>
        <v>0</v>
      </c>
      <c r="BD13" s="6">
        <f>IF(AZ13=4,G13,0)</f>
        <v>0</v>
      </c>
      <c r="BE13" s="6">
        <f>IF(AZ13=5,G13,0)</f>
        <v>0</v>
      </c>
      <c r="CA13" s="19">
        <v>1</v>
      </c>
      <c r="CB13" s="19">
        <v>7</v>
      </c>
      <c r="CZ13" s="6">
        <v>0</v>
      </c>
    </row>
    <row r="14" spans="1:80" ht="12.75">
      <c r="A14" s="14">
        <v>7</v>
      </c>
      <c r="B14" s="15"/>
      <c r="C14" s="28" t="s">
        <v>12</v>
      </c>
      <c r="D14" s="29" t="s">
        <v>10</v>
      </c>
      <c r="E14" s="16">
        <v>110</v>
      </c>
      <c r="F14" s="49"/>
      <c r="G14" s="17">
        <f t="shared" si="0"/>
        <v>0</v>
      </c>
      <c r="H14" s="32">
        <v>0</v>
      </c>
      <c r="I14" s="30">
        <f aca="true" t="shared" si="7" ref="I14">G14*H14</f>
        <v>0</v>
      </c>
      <c r="J14" s="30">
        <f t="shared" si="2"/>
        <v>0</v>
      </c>
      <c r="O14" s="13"/>
      <c r="CA14" s="19"/>
      <c r="CB14" s="19"/>
    </row>
    <row r="15" spans="1:80" ht="12.75">
      <c r="A15" s="14">
        <v>8</v>
      </c>
      <c r="B15" s="15"/>
      <c r="C15" s="28" t="s">
        <v>13</v>
      </c>
      <c r="D15" s="29" t="s">
        <v>6</v>
      </c>
      <c r="E15" s="16">
        <f>E9+E8</f>
        <v>320.34000000000003</v>
      </c>
      <c r="F15" s="49"/>
      <c r="G15" s="17">
        <f t="shared" si="0"/>
        <v>0</v>
      </c>
      <c r="H15" s="32">
        <v>0</v>
      </c>
      <c r="I15" s="30">
        <f aca="true" t="shared" si="8" ref="I15">G15*H15</f>
        <v>0</v>
      </c>
      <c r="J15" s="30">
        <f t="shared" si="2"/>
        <v>0</v>
      </c>
      <c r="O15" s="13"/>
      <c r="CA15" s="19"/>
      <c r="CB15" s="19"/>
    </row>
    <row r="16" spans="1:104" ht="12.75">
      <c r="A16" s="14">
        <v>9</v>
      </c>
      <c r="B16" s="15"/>
      <c r="C16" s="28" t="s">
        <v>31</v>
      </c>
      <c r="D16" s="29" t="s">
        <v>10</v>
      </c>
      <c r="E16" s="16">
        <v>32</v>
      </c>
      <c r="F16" s="49"/>
      <c r="G16" s="17">
        <f t="shared" si="0"/>
        <v>0</v>
      </c>
      <c r="H16" s="32">
        <v>0</v>
      </c>
      <c r="I16" s="30">
        <f aca="true" t="shared" si="9" ref="I16">G16*H16</f>
        <v>0</v>
      </c>
      <c r="J16" s="30">
        <f t="shared" si="2"/>
        <v>0</v>
      </c>
      <c r="O16" s="13"/>
      <c r="AZ16" s="6">
        <v>2</v>
      </c>
      <c r="BA16" s="6">
        <f>IF(AZ16=1,G16,0)</f>
        <v>0</v>
      </c>
      <c r="BB16" s="18">
        <f>IF(AZ16=2,G16,0)</f>
        <v>0</v>
      </c>
      <c r="BC16" s="6">
        <f>IF(AZ16=3,G16,0)</f>
        <v>0</v>
      </c>
      <c r="BD16" s="6">
        <f>IF(AZ16=4,G16,0)</f>
        <v>0</v>
      </c>
      <c r="BE16" s="6">
        <f>IF(AZ16=5,G16,0)</f>
        <v>0</v>
      </c>
      <c r="CA16" s="19">
        <v>1</v>
      </c>
      <c r="CB16" s="19">
        <v>7</v>
      </c>
      <c r="CZ16" s="6">
        <v>0.00184</v>
      </c>
    </row>
    <row r="17" spans="1:104" ht="12.75">
      <c r="A17" s="14">
        <v>10</v>
      </c>
      <c r="B17" s="15"/>
      <c r="C17" s="28" t="s">
        <v>32</v>
      </c>
      <c r="D17" s="29" t="s">
        <v>10</v>
      </c>
      <c r="E17" s="16">
        <v>6</v>
      </c>
      <c r="F17" s="49"/>
      <c r="G17" s="17">
        <f t="shared" si="0"/>
        <v>0</v>
      </c>
      <c r="H17" s="32">
        <v>0</v>
      </c>
      <c r="I17" s="30">
        <f aca="true" t="shared" si="10" ref="I17">G17*H17</f>
        <v>0</v>
      </c>
      <c r="J17" s="30">
        <f t="shared" si="2"/>
        <v>0</v>
      </c>
      <c r="O17" s="13"/>
      <c r="AZ17" s="6">
        <v>2</v>
      </c>
      <c r="BA17" s="6">
        <f>IF(AZ17=1,G17,0)</f>
        <v>0</v>
      </c>
      <c r="BB17" s="18">
        <f>IF(AZ17=2,G17,0)</f>
        <v>0</v>
      </c>
      <c r="BC17" s="6">
        <f>IF(AZ17=3,G17,0)</f>
        <v>0</v>
      </c>
      <c r="BD17" s="6">
        <f>IF(AZ17=4,G17,0)</f>
        <v>0</v>
      </c>
      <c r="BE17" s="6">
        <f>IF(AZ17=5,G17,0)</f>
        <v>0</v>
      </c>
      <c r="CA17" s="19">
        <v>1</v>
      </c>
      <c r="CB17" s="19">
        <v>7</v>
      </c>
      <c r="CZ17" s="6">
        <v>0.00058</v>
      </c>
    </row>
    <row r="18" spans="1:104" ht="12.75">
      <c r="A18" s="14">
        <v>11</v>
      </c>
      <c r="B18" s="15"/>
      <c r="C18" s="28" t="s">
        <v>33</v>
      </c>
      <c r="D18" s="29" t="s">
        <v>10</v>
      </c>
      <c r="E18" s="16">
        <v>38</v>
      </c>
      <c r="F18" s="49"/>
      <c r="G18" s="17">
        <f t="shared" si="0"/>
        <v>0</v>
      </c>
      <c r="H18" s="32">
        <v>0</v>
      </c>
      <c r="I18" s="30">
        <f aca="true" t="shared" si="11" ref="I18">G18*H18</f>
        <v>0</v>
      </c>
      <c r="J18" s="30">
        <f t="shared" si="2"/>
        <v>0</v>
      </c>
      <c r="O18" s="13"/>
      <c r="AZ18" s="6">
        <v>2</v>
      </c>
      <c r="BA18" s="6">
        <f>IF(AZ18=1,G18,0)</f>
        <v>0</v>
      </c>
      <c r="BB18" s="18">
        <f>IF(AZ18=2,G18,0)</f>
        <v>0</v>
      </c>
      <c r="BC18" s="6">
        <f>IF(AZ18=3,G18,0)</f>
        <v>0</v>
      </c>
      <c r="BD18" s="6">
        <f>IF(AZ18=4,G18,0)</f>
        <v>0</v>
      </c>
      <c r="BE18" s="6">
        <f>IF(AZ18=5,G18,0)</f>
        <v>0</v>
      </c>
      <c r="CA18" s="19">
        <v>1</v>
      </c>
      <c r="CB18" s="19">
        <v>7</v>
      </c>
      <c r="CZ18" s="6">
        <v>0</v>
      </c>
    </row>
    <row r="19" spans="1:80" ht="12.75">
      <c r="A19" s="14">
        <v>12</v>
      </c>
      <c r="B19" s="15"/>
      <c r="C19" s="28" t="s">
        <v>34</v>
      </c>
      <c r="D19" s="29" t="s">
        <v>10</v>
      </c>
      <c r="E19" s="16">
        <v>18</v>
      </c>
      <c r="F19" s="49"/>
      <c r="G19" s="17">
        <f t="shared" si="0"/>
        <v>0</v>
      </c>
      <c r="H19" s="32">
        <v>0</v>
      </c>
      <c r="I19" s="30">
        <f aca="true" t="shared" si="12" ref="I19">G19*H19</f>
        <v>0</v>
      </c>
      <c r="J19" s="30">
        <f t="shared" si="2"/>
        <v>0</v>
      </c>
      <c r="O19" s="13"/>
      <c r="CA19" s="19"/>
      <c r="CB19" s="19"/>
    </row>
    <row r="20" spans="1:104" ht="12.75">
      <c r="A20" s="14">
        <v>13</v>
      </c>
      <c r="B20" s="15"/>
      <c r="C20" s="28" t="s">
        <v>42</v>
      </c>
      <c r="D20" s="29" t="s">
        <v>6</v>
      </c>
      <c r="E20" s="16">
        <f>E9+E8</f>
        <v>320.34000000000003</v>
      </c>
      <c r="F20" s="49"/>
      <c r="G20" s="17">
        <f t="shared" si="0"/>
        <v>0</v>
      </c>
      <c r="H20" s="32">
        <v>0</v>
      </c>
      <c r="I20" s="30">
        <f aca="true" t="shared" si="13" ref="I20">G20*H20</f>
        <v>0</v>
      </c>
      <c r="J20" s="30">
        <f t="shared" si="2"/>
        <v>0</v>
      </c>
      <c r="O20" s="13"/>
      <c r="AZ20" s="6">
        <v>2</v>
      </c>
      <c r="BA20" s="6">
        <f>IF(AZ20=1,G20,0)</f>
        <v>0</v>
      </c>
      <c r="BB20" s="18">
        <f>IF(AZ20=2,G20,0)</f>
        <v>0</v>
      </c>
      <c r="BC20" s="6">
        <f>IF(AZ20=3,G20,0)</f>
        <v>0</v>
      </c>
      <c r="BD20" s="6">
        <f>IF(AZ20=4,G20,0)</f>
        <v>0</v>
      </c>
      <c r="BE20" s="6">
        <f>IF(AZ20=5,G20,0)</f>
        <v>0</v>
      </c>
      <c r="CA20" s="19">
        <v>1</v>
      </c>
      <c r="CB20" s="19">
        <v>0</v>
      </c>
      <c r="CZ20" s="6">
        <v>0</v>
      </c>
    </row>
    <row r="21" spans="1:104" ht="12.75">
      <c r="A21" s="14">
        <v>14</v>
      </c>
      <c r="B21" s="20"/>
      <c r="C21" s="28" t="s">
        <v>43</v>
      </c>
      <c r="D21" s="29" t="s">
        <v>6</v>
      </c>
      <c r="E21" s="16">
        <v>384.408</v>
      </c>
      <c r="F21" s="49"/>
      <c r="G21" s="17">
        <f t="shared" si="0"/>
        <v>0</v>
      </c>
      <c r="H21" s="32">
        <v>0</v>
      </c>
      <c r="I21" s="30">
        <f aca="true" t="shared" si="14" ref="I21">G21*H21</f>
        <v>0</v>
      </c>
      <c r="J21" s="30">
        <f t="shared" si="2"/>
        <v>0</v>
      </c>
      <c r="O21" s="13"/>
      <c r="AZ21" s="6">
        <v>2</v>
      </c>
      <c r="BA21" s="6">
        <f>IF(AZ21=1,G21,0)</f>
        <v>0</v>
      </c>
      <c r="BB21" s="18">
        <f>IF(AZ21=2,G21,0)</f>
        <v>0</v>
      </c>
      <c r="BC21" s="6">
        <f>IF(AZ21=3,G21,0)</f>
        <v>0</v>
      </c>
      <c r="BD21" s="6">
        <f>IF(AZ21=4,G21,0)</f>
        <v>0</v>
      </c>
      <c r="BE21" s="6">
        <f>IF(AZ21=5,G21,0)</f>
        <v>0</v>
      </c>
      <c r="CA21" s="19">
        <v>3</v>
      </c>
      <c r="CB21" s="19">
        <v>7</v>
      </c>
      <c r="CZ21" s="6">
        <v>0</v>
      </c>
    </row>
    <row r="22" spans="1:104" ht="12.75">
      <c r="A22" s="14">
        <v>15</v>
      </c>
      <c r="B22" s="15"/>
      <c r="C22" s="28" t="s">
        <v>35</v>
      </c>
      <c r="D22" s="29" t="s">
        <v>6</v>
      </c>
      <c r="E22" s="16">
        <f>E21</f>
        <v>384.408</v>
      </c>
      <c r="F22" s="49"/>
      <c r="G22" s="17">
        <f t="shared" si="0"/>
        <v>0</v>
      </c>
      <c r="H22" s="32">
        <v>0</v>
      </c>
      <c r="I22" s="30">
        <f aca="true" t="shared" si="15" ref="I22">G22*H22</f>
        <v>0</v>
      </c>
      <c r="J22" s="30">
        <f t="shared" si="2"/>
        <v>0</v>
      </c>
      <c r="O22" s="13"/>
      <c r="AZ22" s="6">
        <v>2</v>
      </c>
      <c r="BA22" s="6">
        <f>IF(AZ22=1,G22,0)</f>
        <v>0</v>
      </c>
      <c r="BB22" s="18">
        <f>IF(AZ22=2,G22,0)</f>
        <v>0</v>
      </c>
      <c r="BC22" s="6">
        <f>IF(AZ22=3,G22,0)</f>
        <v>0</v>
      </c>
      <c r="BD22" s="6">
        <f>IF(AZ22=4,G22,0)</f>
        <v>0</v>
      </c>
      <c r="BE22" s="6">
        <f>IF(AZ22=5,G22,0)</f>
        <v>0</v>
      </c>
      <c r="CA22" s="19">
        <v>3</v>
      </c>
      <c r="CB22" s="19">
        <v>7</v>
      </c>
      <c r="CZ22" s="6">
        <v>0</v>
      </c>
    </row>
    <row r="23" spans="1:104" ht="12.75">
      <c r="A23" s="14">
        <v>16</v>
      </c>
      <c r="B23" s="15"/>
      <c r="C23" s="28" t="s">
        <v>14</v>
      </c>
      <c r="D23" s="29" t="s">
        <v>15</v>
      </c>
      <c r="E23" s="16">
        <v>2</v>
      </c>
      <c r="F23" s="49"/>
      <c r="G23" s="17">
        <f t="shared" si="0"/>
        <v>0</v>
      </c>
      <c r="H23" s="32">
        <v>0</v>
      </c>
      <c r="I23" s="30">
        <f aca="true" t="shared" si="16" ref="I23">G23*H23</f>
        <v>0</v>
      </c>
      <c r="J23" s="30">
        <f t="shared" si="2"/>
        <v>0</v>
      </c>
      <c r="O23" s="13"/>
      <c r="AZ23" s="6">
        <v>2</v>
      </c>
      <c r="BA23" s="6">
        <f>IF(AZ23=1,G23,0)</f>
        <v>0</v>
      </c>
      <c r="BB23" s="18">
        <f>IF(AZ23=2,G23,0)</f>
        <v>0</v>
      </c>
      <c r="BC23" s="6">
        <f>IF(AZ23=3,G23,0)</f>
        <v>0</v>
      </c>
      <c r="BD23" s="6">
        <f>IF(AZ23=4,G23,0)</f>
        <v>0</v>
      </c>
      <c r="BE23" s="6">
        <f>IF(AZ23=5,G23,0)</f>
        <v>0</v>
      </c>
      <c r="CA23" s="19">
        <v>3</v>
      </c>
      <c r="CB23" s="19">
        <v>7</v>
      </c>
      <c r="CZ23" s="6">
        <v>0</v>
      </c>
    </row>
    <row r="24" spans="1:104" ht="12.75">
      <c r="A24" s="14">
        <v>17</v>
      </c>
      <c r="B24" s="15"/>
      <c r="C24" s="28" t="s">
        <v>36</v>
      </c>
      <c r="D24" s="29" t="s">
        <v>9</v>
      </c>
      <c r="E24" s="16">
        <v>5</v>
      </c>
      <c r="F24" s="49"/>
      <c r="G24" s="17">
        <f t="shared" si="0"/>
        <v>0</v>
      </c>
      <c r="H24" s="32">
        <v>0</v>
      </c>
      <c r="I24" s="30">
        <f aca="true" t="shared" si="17" ref="I24">G24*H24</f>
        <v>0</v>
      </c>
      <c r="J24" s="30">
        <f t="shared" si="2"/>
        <v>0</v>
      </c>
      <c r="O24" s="13"/>
      <c r="AZ24" s="6">
        <v>2</v>
      </c>
      <c r="BA24" s="6">
        <f>IF(AZ24=1,G24,0)</f>
        <v>0</v>
      </c>
      <c r="BB24" s="18">
        <f>IF(AZ24=2,G24,0)</f>
        <v>0</v>
      </c>
      <c r="BC24" s="6">
        <f>IF(AZ24=3,G24,0)</f>
        <v>0</v>
      </c>
      <c r="BD24" s="6">
        <f>IF(AZ24=4,G24,0)</f>
        <v>0</v>
      </c>
      <c r="BE24" s="6">
        <f>IF(AZ24=5,G24,0)</f>
        <v>0</v>
      </c>
      <c r="CA24" s="19">
        <v>3</v>
      </c>
      <c r="CB24" s="19">
        <v>10</v>
      </c>
      <c r="CZ24" s="6">
        <v>0</v>
      </c>
    </row>
    <row r="25" spans="1:80" ht="12.75">
      <c r="A25" s="14">
        <v>18</v>
      </c>
      <c r="B25" s="15"/>
      <c r="C25" s="28" t="s">
        <v>37</v>
      </c>
      <c r="D25" s="29" t="s">
        <v>9</v>
      </c>
      <c r="E25" s="16">
        <v>1</v>
      </c>
      <c r="F25" s="49"/>
      <c r="G25" s="17">
        <f t="shared" si="0"/>
        <v>0</v>
      </c>
      <c r="H25" s="32">
        <v>0</v>
      </c>
      <c r="I25" s="30">
        <f aca="true" t="shared" si="18" ref="I25">G25*H25</f>
        <v>0</v>
      </c>
      <c r="J25" s="30">
        <f t="shared" si="2"/>
        <v>0</v>
      </c>
      <c r="O25" s="13"/>
      <c r="BB25" s="18"/>
      <c r="CA25" s="19"/>
      <c r="CB25" s="19"/>
    </row>
    <row r="26" spans="1:80" ht="12.75" customHeight="1">
      <c r="A26" s="14">
        <v>19</v>
      </c>
      <c r="B26" s="15"/>
      <c r="C26" s="28" t="s">
        <v>38</v>
      </c>
      <c r="D26" s="29" t="s">
        <v>6</v>
      </c>
      <c r="E26" s="16">
        <v>37.5</v>
      </c>
      <c r="F26" s="49"/>
      <c r="G26" s="17">
        <f t="shared" si="0"/>
        <v>0</v>
      </c>
      <c r="H26" s="32">
        <v>0</v>
      </c>
      <c r="I26" s="30">
        <f aca="true" t="shared" si="19" ref="I26">G26*H26</f>
        <v>0</v>
      </c>
      <c r="J26" s="30">
        <f t="shared" si="2"/>
        <v>0</v>
      </c>
      <c r="O26" s="13"/>
      <c r="CA26" s="19"/>
      <c r="CB26" s="19"/>
    </row>
    <row r="27" spans="1:80" ht="12.75">
      <c r="A27" s="14">
        <v>20</v>
      </c>
      <c r="B27" s="15"/>
      <c r="C27" s="28" t="s">
        <v>16</v>
      </c>
      <c r="D27" s="29" t="s">
        <v>17</v>
      </c>
      <c r="E27" s="16">
        <v>50</v>
      </c>
      <c r="F27" s="49"/>
      <c r="G27" s="17">
        <f t="shared" si="0"/>
        <v>0</v>
      </c>
      <c r="H27" s="32">
        <v>0</v>
      </c>
      <c r="I27" s="30">
        <f aca="true" t="shared" si="20" ref="I27">G27*H27</f>
        <v>0</v>
      </c>
      <c r="J27" s="30">
        <f t="shared" si="2"/>
        <v>0</v>
      </c>
      <c r="O27" s="13"/>
      <c r="CA27" s="19"/>
      <c r="CB27" s="19"/>
    </row>
    <row r="28" spans="1:80" ht="22.5">
      <c r="A28" s="14">
        <v>21</v>
      </c>
      <c r="B28" s="15"/>
      <c r="C28" s="28" t="s">
        <v>40</v>
      </c>
      <c r="D28" s="29" t="s">
        <v>6</v>
      </c>
      <c r="E28" s="16">
        <v>274</v>
      </c>
      <c r="F28" s="49"/>
      <c r="G28" s="17">
        <f t="shared" si="0"/>
        <v>0</v>
      </c>
      <c r="H28" s="32">
        <v>0</v>
      </c>
      <c r="I28" s="30">
        <f aca="true" t="shared" si="21" ref="I28">G28*H28</f>
        <v>0</v>
      </c>
      <c r="J28" s="30">
        <f t="shared" si="2"/>
        <v>0</v>
      </c>
      <c r="O28" s="13"/>
      <c r="CA28" s="19"/>
      <c r="CB28" s="19"/>
    </row>
    <row r="29" spans="1:80" ht="12.75">
      <c r="A29" s="14">
        <v>22</v>
      </c>
      <c r="B29" s="15"/>
      <c r="C29" s="28" t="s">
        <v>39</v>
      </c>
      <c r="D29" s="29" t="s">
        <v>10</v>
      </c>
      <c r="E29" s="16">
        <v>50</v>
      </c>
      <c r="F29" s="49"/>
      <c r="G29" s="17">
        <f t="shared" si="0"/>
        <v>0</v>
      </c>
      <c r="H29" s="32">
        <v>0</v>
      </c>
      <c r="I29" s="30">
        <f aca="true" t="shared" si="22" ref="I29">G29*H29</f>
        <v>0</v>
      </c>
      <c r="J29" s="30">
        <f t="shared" si="2"/>
        <v>0</v>
      </c>
      <c r="O29" s="13"/>
      <c r="CA29" s="19"/>
      <c r="CB29" s="19"/>
    </row>
    <row r="30" spans="1:80" ht="12.75">
      <c r="A30" s="14">
        <v>23</v>
      </c>
      <c r="B30" s="15"/>
      <c r="C30" s="28" t="s">
        <v>18</v>
      </c>
      <c r="D30" s="29" t="s">
        <v>10</v>
      </c>
      <c r="E30" s="16">
        <v>18</v>
      </c>
      <c r="F30" s="49"/>
      <c r="G30" s="17">
        <f t="shared" si="0"/>
        <v>0</v>
      </c>
      <c r="H30" s="32">
        <v>0</v>
      </c>
      <c r="I30" s="30">
        <f aca="true" t="shared" si="23" ref="I30">G30*H30</f>
        <v>0</v>
      </c>
      <c r="J30" s="30">
        <f t="shared" si="2"/>
        <v>0</v>
      </c>
      <c r="O30" s="13"/>
      <c r="CA30" s="19"/>
      <c r="CB30" s="19"/>
    </row>
    <row r="31" spans="1:80" ht="22.5">
      <c r="A31" s="14">
        <v>24</v>
      </c>
      <c r="B31" s="15"/>
      <c r="C31" s="28" t="s">
        <v>19</v>
      </c>
      <c r="D31" s="29" t="s">
        <v>10</v>
      </c>
      <c r="E31" s="16">
        <v>18</v>
      </c>
      <c r="F31" s="49"/>
      <c r="G31" s="17">
        <f t="shared" si="0"/>
        <v>0</v>
      </c>
      <c r="H31" s="32">
        <v>0</v>
      </c>
      <c r="I31" s="30">
        <f aca="true" t="shared" si="24" ref="I31">G31*H31</f>
        <v>0</v>
      </c>
      <c r="J31" s="30">
        <f t="shared" si="2"/>
        <v>0</v>
      </c>
      <c r="O31" s="13"/>
      <c r="CA31" s="19"/>
      <c r="CB31" s="19"/>
    </row>
    <row r="32" spans="1:80" ht="12.75">
      <c r="A32" s="14">
        <v>25</v>
      </c>
      <c r="B32" s="15"/>
      <c r="C32" s="28" t="s">
        <v>41</v>
      </c>
      <c r="D32" s="29" t="s">
        <v>20</v>
      </c>
      <c r="E32" s="16">
        <v>18</v>
      </c>
      <c r="F32" s="49"/>
      <c r="G32" s="17">
        <f t="shared" si="0"/>
        <v>0</v>
      </c>
      <c r="H32" s="32">
        <v>0</v>
      </c>
      <c r="I32" s="30">
        <f aca="true" t="shared" si="25" ref="I32">G32*H32</f>
        <v>0</v>
      </c>
      <c r="J32" s="30">
        <f t="shared" si="2"/>
        <v>0</v>
      </c>
      <c r="O32" s="13"/>
      <c r="CA32" s="19"/>
      <c r="CB32" s="19"/>
    </row>
    <row r="33" spans="1:80" ht="12.75">
      <c r="A33" s="14">
        <v>26</v>
      </c>
      <c r="B33" s="15"/>
      <c r="C33" s="28" t="s">
        <v>21</v>
      </c>
      <c r="D33" s="29" t="s">
        <v>22</v>
      </c>
      <c r="E33" s="16">
        <v>12</v>
      </c>
      <c r="F33" s="49"/>
      <c r="G33" s="17">
        <f t="shared" si="0"/>
        <v>0</v>
      </c>
      <c r="H33" s="32">
        <v>0</v>
      </c>
      <c r="I33" s="30">
        <f aca="true" t="shared" si="26" ref="I33">G33*H33</f>
        <v>0</v>
      </c>
      <c r="J33" s="30">
        <f t="shared" si="2"/>
        <v>0</v>
      </c>
      <c r="O33" s="13"/>
      <c r="CA33" s="19"/>
      <c r="CB33" s="19"/>
    </row>
    <row r="34" spans="1:80" ht="12.75">
      <c r="A34" s="14">
        <v>27</v>
      </c>
      <c r="B34" s="15"/>
      <c r="C34" s="28" t="s">
        <v>23</v>
      </c>
      <c r="D34" s="29" t="s">
        <v>24</v>
      </c>
      <c r="E34" s="16">
        <v>1.73</v>
      </c>
      <c r="F34" s="49"/>
      <c r="G34" s="17">
        <f t="shared" si="0"/>
        <v>0</v>
      </c>
      <c r="H34" s="32">
        <v>0</v>
      </c>
      <c r="I34" s="30">
        <f aca="true" t="shared" si="27" ref="I34">G34*H34</f>
        <v>0</v>
      </c>
      <c r="J34" s="30">
        <f t="shared" si="2"/>
        <v>0</v>
      </c>
      <c r="O34" s="13"/>
      <c r="CA34" s="19"/>
      <c r="CB34" s="19"/>
    </row>
    <row r="35" spans="1:80" ht="12.75">
      <c r="A35" s="14">
        <v>28</v>
      </c>
      <c r="B35" s="15"/>
      <c r="C35" s="28" t="s">
        <v>25</v>
      </c>
      <c r="D35" s="29" t="s">
        <v>24</v>
      </c>
      <c r="E35" s="16">
        <v>1.73</v>
      </c>
      <c r="F35" s="49"/>
      <c r="G35" s="17">
        <f t="shared" si="0"/>
        <v>0</v>
      </c>
      <c r="H35" s="32">
        <v>0</v>
      </c>
      <c r="I35" s="30">
        <f aca="true" t="shared" si="28" ref="I35">G35*H35</f>
        <v>0</v>
      </c>
      <c r="J35" s="30">
        <f t="shared" si="2"/>
        <v>0</v>
      </c>
      <c r="O35" s="13"/>
      <c r="CA35" s="19"/>
      <c r="CB35" s="19"/>
    </row>
    <row r="36" spans="1:104" ht="22.5">
      <c r="A36" s="14">
        <v>29</v>
      </c>
      <c r="B36" s="15"/>
      <c r="C36" s="28" t="s">
        <v>26</v>
      </c>
      <c r="D36" s="29" t="s">
        <v>27</v>
      </c>
      <c r="E36" s="16">
        <f>SUM(E8:E35)</f>
        <v>2867.136</v>
      </c>
      <c r="F36" s="49"/>
      <c r="G36" s="17">
        <f t="shared" si="0"/>
        <v>0</v>
      </c>
      <c r="H36" s="32">
        <v>0</v>
      </c>
      <c r="I36" s="30">
        <f aca="true" t="shared" si="29" ref="I36">G36*H36</f>
        <v>0</v>
      </c>
      <c r="J36" s="30">
        <f t="shared" si="2"/>
        <v>0</v>
      </c>
      <c r="O36" s="13"/>
      <c r="AA36" s="6">
        <v>7</v>
      </c>
      <c r="AB36" s="6">
        <v>1001</v>
      </c>
      <c r="AC36" s="6">
        <v>5</v>
      </c>
      <c r="AZ36" s="6">
        <v>2</v>
      </c>
      <c r="BA36" s="6">
        <f>IF(AZ36=1,G36,0)</f>
        <v>0</v>
      </c>
      <c r="BB36" s="18">
        <f>IF(AZ36=2,G36,0)</f>
        <v>0</v>
      </c>
      <c r="BC36" s="6">
        <f>IF(AZ36=3,G36,0)</f>
        <v>0</v>
      </c>
      <c r="BD36" s="6">
        <f>IF(AZ36=4,G36,0)</f>
        <v>0</v>
      </c>
      <c r="BE36" s="6">
        <f>IF(AZ36=5,G36,0)</f>
        <v>0</v>
      </c>
      <c r="CA36" s="19">
        <v>7</v>
      </c>
      <c r="CB36" s="19">
        <v>1001</v>
      </c>
      <c r="CZ36" s="6">
        <v>0</v>
      </c>
    </row>
    <row r="37" spans="1:57" ht="12.75">
      <c r="A37" s="50"/>
      <c r="B37" s="51"/>
      <c r="C37" s="52" t="s">
        <v>65</v>
      </c>
      <c r="D37" s="53"/>
      <c r="E37" s="41"/>
      <c r="F37" s="42"/>
      <c r="G37" s="43">
        <f>SUM(G7:G36)</f>
        <v>0</v>
      </c>
      <c r="H37" s="40"/>
      <c r="I37" s="44">
        <f>SUM(I7:I36)</f>
        <v>0</v>
      </c>
      <c r="J37" s="44">
        <f>SUM(J7:J36)</f>
        <v>0</v>
      </c>
      <c r="O37" s="13"/>
      <c r="BA37" s="23">
        <f>SUM(BA7:BA36)</f>
        <v>0</v>
      </c>
      <c r="BB37" s="23">
        <f>SUM(BB7:BB36)</f>
        <v>0</v>
      </c>
      <c r="BC37" s="23">
        <f>SUM(BC7:BC36)</f>
        <v>0</v>
      </c>
      <c r="BD37" s="23">
        <f>SUM(BD7:BD36)</f>
        <v>0</v>
      </c>
      <c r="BE37" s="23">
        <f>SUM(BE7:BE36)</f>
        <v>0</v>
      </c>
    </row>
    <row r="38" spans="5:10" s="6" customFormat="1" ht="12.75">
      <c r="E38" s="34"/>
      <c r="F38" s="34"/>
      <c r="G38" s="34"/>
      <c r="H38" s="33"/>
      <c r="I38" s="34"/>
      <c r="J38" s="34"/>
    </row>
    <row r="39" ht="12.75"/>
    <row r="40" ht="12.75">
      <c r="G40" s="46"/>
    </row>
    <row r="41" ht="12.75"/>
    <row r="42" spans="1:7" ht="12.75">
      <c r="A42" s="26"/>
      <c r="B42" s="26"/>
      <c r="C42" s="26"/>
      <c r="D42" s="26"/>
      <c r="E42" s="47"/>
      <c r="F42" s="48"/>
      <c r="G42" s="46"/>
    </row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</sheetData>
  <mergeCells count="3">
    <mergeCell ref="F5:G5"/>
    <mergeCell ref="A1:G1"/>
    <mergeCell ref="A3:G3"/>
  </mergeCell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90" r:id="rId2"/>
  <headerFooter>
    <oddFooter>&amp;R&amp;"Arial,Obyčejné"Strana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2"/>
  <sheetViews>
    <sheetView showGridLines="0" workbookViewId="0" topLeftCell="A1">
      <selection activeCell="L22" sqref="L22"/>
    </sheetView>
  </sheetViews>
  <sheetFormatPr defaultColWidth="13.375" defaultRowHeight="12.75"/>
  <cols>
    <col min="1" max="1" width="4.375" style="6" customWidth="1"/>
    <col min="2" max="2" width="11.625" style="6" customWidth="1"/>
    <col min="3" max="3" width="60.75390625" style="6" customWidth="1"/>
    <col min="4" max="4" width="5.625" style="6" customWidth="1"/>
    <col min="5" max="5" width="8.625" style="24" customWidth="1"/>
    <col min="6" max="6" width="9.875" style="6" customWidth="1"/>
    <col min="7" max="7" width="13.875" style="6" customWidth="1"/>
    <col min="8" max="8" width="8.75390625" style="33" customWidth="1"/>
    <col min="9" max="9" width="10.375" style="34" customWidth="1"/>
    <col min="10" max="10" width="14.00390625" style="34" customWidth="1"/>
    <col min="11" max="11" width="13.375" style="6" customWidth="1"/>
    <col min="12" max="12" width="75.375" style="6" customWidth="1"/>
    <col min="13" max="13" width="45.25390625" style="6" customWidth="1"/>
    <col min="14" max="1024" width="13.375" style="6" customWidth="1"/>
    <col min="1025" max="16384" width="13.375" style="2" customWidth="1"/>
  </cols>
  <sheetData>
    <row r="1" spans="1:7" ht="12.75">
      <c r="A1" s="76" t="s">
        <v>55</v>
      </c>
      <c r="B1" s="76"/>
      <c r="C1" s="76"/>
      <c r="D1" s="76"/>
      <c r="E1" s="76"/>
      <c r="F1" s="76"/>
      <c r="G1" s="76"/>
    </row>
    <row r="3" spans="1:7" ht="15.75">
      <c r="A3" s="78" t="s">
        <v>44</v>
      </c>
      <c r="B3" s="78"/>
      <c r="C3" s="78"/>
      <c r="D3" s="78"/>
      <c r="E3" s="78"/>
      <c r="F3" s="78"/>
      <c r="G3" s="78"/>
    </row>
    <row r="4" spans="1:7" ht="14.25" customHeight="1">
      <c r="A4" s="9"/>
      <c r="B4" s="54"/>
      <c r="C4" s="63"/>
      <c r="D4" s="8"/>
      <c r="E4" s="55"/>
      <c r="F4" s="8"/>
      <c r="G4" s="8"/>
    </row>
    <row r="5" spans="1:8" ht="12.75">
      <c r="A5" s="7"/>
      <c r="B5" s="9"/>
      <c r="C5" s="9"/>
      <c r="D5" s="9"/>
      <c r="E5" s="10"/>
      <c r="F5" s="9"/>
      <c r="G5" s="9"/>
      <c r="H5" s="36"/>
    </row>
    <row r="6" spans="1:10" ht="22.5">
      <c r="A6" s="67" t="s">
        <v>0</v>
      </c>
      <c r="B6" s="68" t="s">
        <v>1</v>
      </c>
      <c r="C6" s="68" t="s">
        <v>2</v>
      </c>
      <c r="D6" s="68" t="s">
        <v>3</v>
      </c>
      <c r="E6" s="68" t="s">
        <v>4</v>
      </c>
      <c r="F6" s="37" t="s">
        <v>62</v>
      </c>
      <c r="G6" s="38" t="s">
        <v>63</v>
      </c>
      <c r="H6" s="38" t="s">
        <v>59</v>
      </c>
      <c r="I6" s="37" t="s">
        <v>60</v>
      </c>
      <c r="J6" s="37" t="s">
        <v>61</v>
      </c>
    </row>
    <row r="7" spans="1:15" ht="12.75">
      <c r="A7" s="58"/>
      <c r="B7" s="59"/>
      <c r="C7" s="60"/>
      <c r="D7" s="11"/>
      <c r="E7" s="12"/>
      <c r="F7" s="12"/>
      <c r="G7" s="61"/>
      <c r="H7" s="62"/>
      <c r="I7" s="62"/>
      <c r="J7" s="62"/>
      <c r="O7" s="13"/>
    </row>
    <row r="8" spans="1:104" ht="12.75">
      <c r="A8" s="14">
        <v>1</v>
      </c>
      <c r="B8" s="15"/>
      <c r="C8" s="28" t="s">
        <v>5</v>
      </c>
      <c r="D8" s="29" t="s">
        <v>6</v>
      </c>
      <c r="E8" s="16">
        <v>593</v>
      </c>
      <c r="F8" s="49"/>
      <c r="G8" s="17">
        <f aca="true" t="shared" si="0" ref="G8:G36">E8*F8</f>
        <v>0</v>
      </c>
      <c r="H8" s="31">
        <v>0</v>
      </c>
      <c r="I8" s="30">
        <f>G8*H8</f>
        <v>0</v>
      </c>
      <c r="J8" s="30">
        <f>G8+I8</f>
        <v>0</v>
      </c>
      <c r="O8" s="13"/>
      <c r="AA8" s="6">
        <v>1</v>
      </c>
      <c r="AB8" s="6">
        <v>0</v>
      </c>
      <c r="AC8" s="6">
        <v>0</v>
      </c>
      <c r="AZ8" s="6">
        <v>2</v>
      </c>
      <c r="BA8" s="6">
        <f>IF(AZ8=1,G8,0)</f>
        <v>0</v>
      </c>
      <c r="BB8" s="18">
        <f>IF(AZ8=2,G8,0)</f>
        <v>0</v>
      </c>
      <c r="BC8" s="6">
        <f>IF(AZ8=3,G8,0)</f>
        <v>0</v>
      </c>
      <c r="BD8" s="6">
        <f>IF(AZ8=4,G8,0)</f>
        <v>0</v>
      </c>
      <c r="BE8" s="6">
        <f>IF(AZ8=5,G8,0)</f>
        <v>0</v>
      </c>
      <c r="CA8" s="19">
        <v>1</v>
      </c>
      <c r="CB8" s="19">
        <v>0</v>
      </c>
      <c r="CZ8" s="6">
        <v>0</v>
      </c>
    </row>
    <row r="9" spans="1:80" ht="22.5">
      <c r="A9" s="14">
        <v>2</v>
      </c>
      <c r="B9" s="15"/>
      <c r="C9" s="28" t="s">
        <v>7</v>
      </c>
      <c r="D9" s="29" t="s">
        <v>6</v>
      </c>
      <c r="E9" s="16">
        <v>55.4</v>
      </c>
      <c r="F9" s="49"/>
      <c r="G9" s="17">
        <f t="shared" si="0"/>
        <v>0</v>
      </c>
      <c r="H9" s="32">
        <v>0</v>
      </c>
      <c r="I9" s="30">
        <f aca="true" t="shared" si="1" ref="I9:I24">G9*H9</f>
        <v>0</v>
      </c>
      <c r="J9" s="30">
        <f aca="true" t="shared" si="2" ref="J9:J36">G9+I9</f>
        <v>0</v>
      </c>
      <c r="O9" s="13"/>
      <c r="CA9" s="19"/>
      <c r="CB9" s="19"/>
    </row>
    <row r="10" spans="1:104" ht="12.75">
      <c r="A10" s="14">
        <v>3</v>
      </c>
      <c r="B10" s="15"/>
      <c r="C10" s="28" t="s">
        <v>8</v>
      </c>
      <c r="D10" s="29" t="s">
        <v>9</v>
      </c>
      <c r="E10" s="16">
        <v>5</v>
      </c>
      <c r="F10" s="49"/>
      <c r="G10" s="17">
        <f t="shared" si="0"/>
        <v>0</v>
      </c>
      <c r="H10" s="32">
        <v>0</v>
      </c>
      <c r="I10" s="30">
        <f t="shared" si="1"/>
        <v>0</v>
      </c>
      <c r="J10" s="30">
        <f t="shared" si="2"/>
        <v>0</v>
      </c>
      <c r="O10" s="13"/>
      <c r="AA10" s="6">
        <v>1</v>
      </c>
      <c r="AB10" s="6">
        <v>0</v>
      </c>
      <c r="AC10" s="6">
        <v>0</v>
      </c>
      <c r="AZ10" s="6">
        <v>2</v>
      </c>
      <c r="BA10" s="6">
        <f>IF(AZ10=1,G10,0)</f>
        <v>0</v>
      </c>
      <c r="BB10" s="18">
        <f>IF(AZ10=2,G10,0)</f>
        <v>0</v>
      </c>
      <c r="BC10" s="6">
        <f>IF(AZ10=3,G10,0)</f>
        <v>0</v>
      </c>
      <c r="BD10" s="6">
        <f>IF(AZ10=4,G10,0)</f>
        <v>0</v>
      </c>
      <c r="BE10" s="6">
        <f>IF(AZ10=5,G10,0)</f>
        <v>0</v>
      </c>
      <c r="CA10" s="19">
        <v>1</v>
      </c>
      <c r="CB10" s="19">
        <v>0</v>
      </c>
      <c r="CZ10" s="6">
        <v>0</v>
      </c>
    </row>
    <row r="11" spans="1:104" ht="12.75">
      <c r="A11" s="14">
        <v>4</v>
      </c>
      <c r="B11" s="15"/>
      <c r="C11" s="28" t="s">
        <v>29</v>
      </c>
      <c r="D11" s="29" t="s">
        <v>10</v>
      </c>
      <c r="E11" s="16">
        <v>24</v>
      </c>
      <c r="F11" s="49"/>
      <c r="G11" s="17">
        <f t="shared" si="0"/>
        <v>0</v>
      </c>
      <c r="H11" s="32">
        <v>0</v>
      </c>
      <c r="I11" s="30">
        <f t="shared" si="1"/>
        <v>0</v>
      </c>
      <c r="J11" s="30">
        <f t="shared" si="2"/>
        <v>0</v>
      </c>
      <c r="O11" s="13"/>
      <c r="AA11" s="6">
        <v>1</v>
      </c>
      <c r="AB11" s="6">
        <v>7</v>
      </c>
      <c r="AC11" s="6">
        <v>7</v>
      </c>
      <c r="AZ11" s="6">
        <v>2</v>
      </c>
      <c r="BA11" s="6">
        <f>IF(AZ11=1,G11,0)</f>
        <v>0</v>
      </c>
      <c r="BB11" s="18">
        <f>IF(AZ11=2,G11,0)</f>
        <v>0</v>
      </c>
      <c r="BC11" s="6">
        <f>IF(AZ11=3,G11,0)</f>
        <v>0</v>
      </c>
      <c r="BD11" s="6">
        <f>IF(AZ11=4,G11,0)</f>
        <v>0</v>
      </c>
      <c r="BE11" s="6">
        <f>IF(AZ11=5,G11,0)</f>
        <v>0</v>
      </c>
      <c r="CA11" s="19">
        <v>1</v>
      </c>
      <c r="CB11" s="19">
        <v>7</v>
      </c>
      <c r="CZ11" s="6">
        <v>0</v>
      </c>
    </row>
    <row r="12" spans="1:80" ht="12.75">
      <c r="A12" s="14">
        <v>5</v>
      </c>
      <c r="B12" s="15"/>
      <c r="C12" s="28" t="s">
        <v>30</v>
      </c>
      <c r="D12" s="29" t="s">
        <v>10</v>
      </c>
      <c r="E12" s="16">
        <v>108</v>
      </c>
      <c r="F12" s="49"/>
      <c r="G12" s="17">
        <f t="shared" si="0"/>
        <v>0</v>
      </c>
      <c r="H12" s="32">
        <v>0</v>
      </c>
      <c r="I12" s="30">
        <f t="shared" si="1"/>
        <v>0</v>
      </c>
      <c r="J12" s="30">
        <f t="shared" si="2"/>
        <v>0</v>
      </c>
      <c r="O12" s="13"/>
      <c r="BB12" s="18"/>
      <c r="CA12" s="19"/>
      <c r="CB12" s="19"/>
    </row>
    <row r="13" spans="1:104" ht="12.75">
      <c r="A13" s="14">
        <v>6</v>
      </c>
      <c r="B13" s="15"/>
      <c r="C13" s="28" t="s">
        <v>11</v>
      </c>
      <c r="D13" s="29" t="s">
        <v>6</v>
      </c>
      <c r="E13" s="16">
        <f>E9+E8</f>
        <v>648.4</v>
      </c>
      <c r="F13" s="49"/>
      <c r="G13" s="17">
        <f t="shared" si="0"/>
        <v>0</v>
      </c>
      <c r="H13" s="32">
        <v>0</v>
      </c>
      <c r="I13" s="30">
        <f t="shared" si="1"/>
        <v>0</v>
      </c>
      <c r="J13" s="30">
        <f t="shared" si="2"/>
        <v>0</v>
      </c>
      <c r="O13" s="13"/>
      <c r="AA13" s="6">
        <v>1</v>
      </c>
      <c r="AB13" s="6">
        <v>7</v>
      </c>
      <c r="AC13" s="6">
        <v>7</v>
      </c>
      <c r="AZ13" s="6">
        <v>2</v>
      </c>
      <c r="BA13" s="6">
        <f>IF(AZ13=1,G13,0)</f>
        <v>0</v>
      </c>
      <c r="BB13" s="18">
        <f>IF(AZ13=2,G13,0)</f>
        <v>0</v>
      </c>
      <c r="BC13" s="6">
        <f>IF(AZ13=3,G13,0)</f>
        <v>0</v>
      </c>
      <c r="BD13" s="6">
        <f>IF(AZ13=4,G13,0)</f>
        <v>0</v>
      </c>
      <c r="BE13" s="6">
        <f>IF(AZ13=5,G13,0)</f>
        <v>0</v>
      </c>
      <c r="CA13" s="19">
        <v>1</v>
      </c>
      <c r="CB13" s="19">
        <v>7</v>
      </c>
      <c r="CZ13" s="6">
        <v>0</v>
      </c>
    </row>
    <row r="14" spans="1:80" ht="12.75">
      <c r="A14" s="14">
        <v>7</v>
      </c>
      <c r="B14" s="15"/>
      <c r="C14" s="28" t="s">
        <v>12</v>
      </c>
      <c r="D14" s="29" t="s">
        <v>10</v>
      </c>
      <c r="E14" s="16">
        <v>296</v>
      </c>
      <c r="F14" s="49"/>
      <c r="G14" s="17">
        <f t="shared" si="0"/>
        <v>0</v>
      </c>
      <c r="H14" s="32">
        <v>0</v>
      </c>
      <c r="I14" s="30">
        <f t="shared" si="1"/>
        <v>0</v>
      </c>
      <c r="J14" s="30">
        <f t="shared" si="2"/>
        <v>0</v>
      </c>
      <c r="O14" s="13"/>
      <c r="CA14" s="19"/>
      <c r="CB14" s="19"/>
    </row>
    <row r="15" spans="1:80" ht="12.75">
      <c r="A15" s="14">
        <v>8</v>
      </c>
      <c r="B15" s="15"/>
      <c r="C15" s="28" t="s">
        <v>13</v>
      </c>
      <c r="D15" s="29" t="s">
        <v>6</v>
      </c>
      <c r="E15" s="16">
        <f>E9+E8</f>
        <v>648.4</v>
      </c>
      <c r="F15" s="49"/>
      <c r="G15" s="17">
        <f t="shared" si="0"/>
        <v>0</v>
      </c>
      <c r="H15" s="32">
        <v>0</v>
      </c>
      <c r="I15" s="30">
        <f t="shared" si="1"/>
        <v>0</v>
      </c>
      <c r="J15" s="30">
        <f t="shared" si="2"/>
        <v>0</v>
      </c>
      <c r="O15" s="13"/>
      <c r="CA15" s="19"/>
      <c r="CB15" s="19"/>
    </row>
    <row r="16" spans="1:104" ht="12.75">
      <c r="A16" s="14">
        <v>9</v>
      </c>
      <c r="B16" s="15"/>
      <c r="C16" s="28" t="s">
        <v>31</v>
      </c>
      <c r="D16" s="29" t="s">
        <v>10</v>
      </c>
      <c r="E16" s="16">
        <v>32</v>
      </c>
      <c r="F16" s="49"/>
      <c r="G16" s="17">
        <f t="shared" si="0"/>
        <v>0</v>
      </c>
      <c r="H16" s="32">
        <v>0</v>
      </c>
      <c r="I16" s="30">
        <f t="shared" si="1"/>
        <v>0</v>
      </c>
      <c r="J16" s="30">
        <f t="shared" si="2"/>
        <v>0</v>
      </c>
      <c r="O16" s="13"/>
      <c r="AA16" s="6">
        <v>1</v>
      </c>
      <c r="AB16" s="6">
        <v>7</v>
      </c>
      <c r="AC16" s="6">
        <v>7</v>
      </c>
      <c r="AZ16" s="6">
        <v>2</v>
      </c>
      <c r="BA16" s="6">
        <f>IF(AZ16=1,G16,0)</f>
        <v>0</v>
      </c>
      <c r="BB16" s="18">
        <f>IF(AZ16=2,G16,0)</f>
        <v>0</v>
      </c>
      <c r="BC16" s="6">
        <f>IF(AZ16=3,G16,0)</f>
        <v>0</v>
      </c>
      <c r="BD16" s="6">
        <f>IF(AZ16=4,G16,0)</f>
        <v>0</v>
      </c>
      <c r="BE16" s="6">
        <f>IF(AZ16=5,G16,0)</f>
        <v>0</v>
      </c>
      <c r="CA16" s="19">
        <v>1</v>
      </c>
      <c r="CB16" s="19">
        <v>7</v>
      </c>
      <c r="CZ16" s="6">
        <v>0.00184</v>
      </c>
    </row>
    <row r="17" spans="1:104" ht="12.75">
      <c r="A17" s="14">
        <v>10</v>
      </c>
      <c r="B17" s="15"/>
      <c r="C17" s="28" t="s">
        <v>32</v>
      </c>
      <c r="D17" s="29" t="s">
        <v>10</v>
      </c>
      <c r="E17" s="16">
        <v>12</v>
      </c>
      <c r="F17" s="49"/>
      <c r="G17" s="17">
        <f t="shared" si="0"/>
        <v>0</v>
      </c>
      <c r="H17" s="32">
        <v>0</v>
      </c>
      <c r="I17" s="30">
        <f t="shared" si="1"/>
        <v>0</v>
      </c>
      <c r="J17" s="30">
        <f t="shared" si="2"/>
        <v>0</v>
      </c>
      <c r="O17" s="13"/>
      <c r="AA17" s="6">
        <v>1</v>
      </c>
      <c r="AB17" s="6">
        <v>7</v>
      </c>
      <c r="AC17" s="6">
        <v>7</v>
      </c>
      <c r="AZ17" s="6">
        <v>2</v>
      </c>
      <c r="BA17" s="6">
        <f>IF(AZ17=1,G17,0)</f>
        <v>0</v>
      </c>
      <c r="BB17" s="18">
        <f>IF(AZ17=2,G17,0)</f>
        <v>0</v>
      </c>
      <c r="BC17" s="6">
        <f>IF(AZ17=3,G17,0)</f>
        <v>0</v>
      </c>
      <c r="BD17" s="6">
        <f>IF(AZ17=4,G17,0)</f>
        <v>0</v>
      </c>
      <c r="BE17" s="6">
        <f>IF(AZ17=5,G17,0)</f>
        <v>0</v>
      </c>
      <c r="CA17" s="19">
        <v>1</v>
      </c>
      <c r="CB17" s="19">
        <v>7</v>
      </c>
      <c r="CZ17" s="6">
        <v>0.00058</v>
      </c>
    </row>
    <row r="18" spans="1:104" ht="12.75">
      <c r="A18" s="14">
        <v>11</v>
      </c>
      <c r="B18" s="15"/>
      <c r="C18" s="28" t="s">
        <v>33</v>
      </c>
      <c r="D18" s="29" t="s">
        <v>10</v>
      </c>
      <c r="E18" s="16">
        <v>44</v>
      </c>
      <c r="F18" s="49"/>
      <c r="G18" s="17">
        <f t="shared" si="0"/>
        <v>0</v>
      </c>
      <c r="H18" s="32">
        <v>0</v>
      </c>
      <c r="I18" s="30">
        <f t="shared" si="1"/>
        <v>0</v>
      </c>
      <c r="J18" s="30">
        <f t="shared" si="2"/>
        <v>0</v>
      </c>
      <c r="O18" s="13"/>
      <c r="AA18" s="6">
        <v>1</v>
      </c>
      <c r="AB18" s="6">
        <v>7</v>
      </c>
      <c r="AC18" s="6">
        <v>7</v>
      </c>
      <c r="AZ18" s="6">
        <v>2</v>
      </c>
      <c r="BA18" s="6">
        <f>IF(AZ18=1,G18,0)</f>
        <v>0</v>
      </c>
      <c r="BB18" s="18">
        <f>IF(AZ18=2,G18,0)</f>
        <v>0</v>
      </c>
      <c r="BC18" s="6">
        <f>IF(AZ18=3,G18,0)</f>
        <v>0</v>
      </c>
      <c r="BD18" s="6">
        <f>IF(AZ18=4,G18,0)</f>
        <v>0</v>
      </c>
      <c r="BE18" s="6">
        <f>IF(AZ18=5,G18,0)</f>
        <v>0</v>
      </c>
      <c r="CA18" s="19">
        <v>1</v>
      </c>
      <c r="CB18" s="19">
        <v>7</v>
      </c>
      <c r="CZ18" s="6">
        <v>0</v>
      </c>
    </row>
    <row r="19" spans="1:80" ht="12.75">
      <c r="A19" s="14">
        <v>12</v>
      </c>
      <c r="B19" s="15"/>
      <c r="C19" s="28" t="s">
        <v>34</v>
      </c>
      <c r="D19" s="29" t="s">
        <v>10</v>
      </c>
      <c r="E19" s="16">
        <v>54</v>
      </c>
      <c r="F19" s="49"/>
      <c r="G19" s="17">
        <f t="shared" si="0"/>
        <v>0</v>
      </c>
      <c r="H19" s="32">
        <v>0</v>
      </c>
      <c r="I19" s="30">
        <f t="shared" si="1"/>
        <v>0</v>
      </c>
      <c r="J19" s="30">
        <f t="shared" si="2"/>
        <v>0</v>
      </c>
      <c r="O19" s="13"/>
      <c r="CA19" s="19"/>
      <c r="CB19" s="19"/>
    </row>
    <row r="20" spans="1:104" ht="12.75">
      <c r="A20" s="14">
        <v>13</v>
      </c>
      <c r="B20" s="15"/>
      <c r="C20" s="28" t="s">
        <v>45</v>
      </c>
      <c r="D20" s="29" t="s">
        <v>6</v>
      </c>
      <c r="E20" s="16">
        <f>E9+E8</f>
        <v>648.4</v>
      </c>
      <c r="F20" s="49"/>
      <c r="G20" s="17">
        <f t="shared" si="0"/>
        <v>0</v>
      </c>
      <c r="H20" s="32">
        <v>0</v>
      </c>
      <c r="I20" s="30">
        <f t="shared" si="1"/>
        <v>0</v>
      </c>
      <c r="J20" s="30">
        <f t="shared" si="2"/>
        <v>0</v>
      </c>
      <c r="O20" s="13"/>
      <c r="AA20" s="6">
        <v>1</v>
      </c>
      <c r="AB20" s="6">
        <v>0</v>
      </c>
      <c r="AC20" s="6">
        <v>0</v>
      </c>
      <c r="AZ20" s="6">
        <v>2</v>
      </c>
      <c r="BA20" s="6">
        <f>IF(AZ20=1,G20,0)</f>
        <v>0</v>
      </c>
      <c r="BB20" s="18">
        <f>IF(AZ20=2,G20,0)</f>
        <v>0</v>
      </c>
      <c r="BC20" s="6">
        <f>IF(AZ20=3,G20,0)</f>
        <v>0</v>
      </c>
      <c r="BD20" s="6">
        <f>IF(AZ20=4,G20,0)</f>
        <v>0</v>
      </c>
      <c r="BE20" s="6">
        <f>IF(AZ20=5,G20,0)</f>
        <v>0</v>
      </c>
      <c r="CA20" s="19">
        <v>1</v>
      </c>
      <c r="CB20" s="19">
        <v>0</v>
      </c>
      <c r="CZ20" s="6">
        <v>0</v>
      </c>
    </row>
    <row r="21" spans="1:104" ht="12.75">
      <c r="A21" s="14">
        <v>14</v>
      </c>
      <c r="B21" s="20"/>
      <c r="C21" s="28" t="s">
        <v>46</v>
      </c>
      <c r="D21" s="29" t="s">
        <v>6</v>
      </c>
      <c r="E21" s="16">
        <v>778.08</v>
      </c>
      <c r="F21" s="49"/>
      <c r="G21" s="17">
        <f t="shared" si="0"/>
        <v>0</v>
      </c>
      <c r="H21" s="32">
        <v>0</v>
      </c>
      <c r="I21" s="30">
        <f t="shared" si="1"/>
        <v>0</v>
      </c>
      <c r="J21" s="30">
        <f t="shared" si="2"/>
        <v>0</v>
      </c>
      <c r="O21" s="13"/>
      <c r="AA21" s="6">
        <v>3</v>
      </c>
      <c r="AB21" s="6">
        <v>7</v>
      </c>
      <c r="AC21" s="6" t="s">
        <v>47</v>
      </c>
      <c r="AZ21" s="6">
        <v>2</v>
      </c>
      <c r="BA21" s="6">
        <f>IF(AZ21=1,G21,0)</f>
        <v>0</v>
      </c>
      <c r="BB21" s="18">
        <f>IF(AZ21=2,G21,0)</f>
        <v>0</v>
      </c>
      <c r="BC21" s="6">
        <f>IF(AZ21=3,G21,0)</f>
        <v>0</v>
      </c>
      <c r="BD21" s="6">
        <f>IF(AZ21=4,G21,0)</f>
        <v>0</v>
      </c>
      <c r="BE21" s="6">
        <f>IF(AZ21=5,G21,0)</f>
        <v>0</v>
      </c>
      <c r="CA21" s="19">
        <v>3</v>
      </c>
      <c r="CB21" s="19">
        <v>7</v>
      </c>
      <c r="CZ21" s="6">
        <v>0</v>
      </c>
    </row>
    <row r="22" spans="1:104" ht="12.75">
      <c r="A22" s="14">
        <v>15</v>
      </c>
      <c r="B22" s="15"/>
      <c r="C22" s="28" t="s">
        <v>35</v>
      </c>
      <c r="D22" s="29" t="s">
        <v>6</v>
      </c>
      <c r="E22" s="16">
        <f>E21</f>
        <v>778.08</v>
      </c>
      <c r="F22" s="49"/>
      <c r="G22" s="17">
        <f t="shared" si="0"/>
        <v>0</v>
      </c>
      <c r="H22" s="32">
        <v>0</v>
      </c>
      <c r="I22" s="30">
        <f t="shared" si="1"/>
        <v>0</v>
      </c>
      <c r="J22" s="30">
        <f t="shared" si="2"/>
        <v>0</v>
      </c>
      <c r="O22" s="13"/>
      <c r="AA22" s="6">
        <v>3</v>
      </c>
      <c r="AB22" s="6">
        <v>7</v>
      </c>
      <c r="AC22" s="6" t="s">
        <v>48</v>
      </c>
      <c r="AZ22" s="6">
        <v>2</v>
      </c>
      <c r="BA22" s="6">
        <f>IF(AZ22=1,G22,0)</f>
        <v>0</v>
      </c>
      <c r="BB22" s="18">
        <f>IF(AZ22=2,G22,0)</f>
        <v>0</v>
      </c>
      <c r="BC22" s="6">
        <f>IF(AZ22=3,G22,0)</f>
        <v>0</v>
      </c>
      <c r="BD22" s="6">
        <f>IF(AZ22=4,G22,0)</f>
        <v>0</v>
      </c>
      <c r="BE22" s="6">
        <f>IF(AZ22=5,G22,0)</f>
        <v>0</v>
      </c>
      <c r="CA22" s="19">
        <v>3</v>
      </c>
      <c r="CB22" s="19">
        <v>7</v>
      </c>
      <c r="CZ22" s="6">
        <v>0</v>
      </c>
    </row>
    <row r="23" spans="1:104" ht="12.75">
      <c r="A23" s="14">
        <v>16</v>
      </c>
      <c r="B23" s="15"/>
      <c r="C23" s="28" t="s">
        <v>14</v>
      </c>
      <c r="D23" s="29" t="s">
        <v>15</v>
      </c>
      <c r="E23" s="16">
        <v>4</v>
      </c>
      <c r="F23" s="49"/>
      <c r="G23" s="17">
        <f t="shared" si="0"/>
        <v>0</v>
      </c>
      <c r="H23" s="32">
        <v>0</v>
      </c>
      <c r="I23" s="30">
        <f t="shared" si="1"/>
        <v>0</v>
      </c>
      <c r="J23" s="30">
        <f t="shared" si="2"/>
        <v>0</v>
      </c>
      <c r="O23" s="13"/>
      <c r="AA23" s="6">
        <v>3</v>
      </c>
      <c r="AB23" s="6">
        <v>7</v>
      </c>
      <c r="AC23" s="6">
        <v>77110002</v>
      </c>
      <c r="AZ23" s="6">
        <v>2</v>
      </c>
      <c r="BA23" s="6">
        <f>IF(AZ23=1,G23,0)</f>
        <v>0</v>
      </c>
      <c r="BB23" s="18">
        <f>IF(AZ23=2,G23,0)</f>
        <v>0</v>
      </c>
      <c r="BC23" s="6">
        <f>IF(AZ23=3,G23,0)</f>
        <v>0</v>
      </c>
      <c r="BD23" s="6">
        <f>IF(AZ23=4,G23,0)</f>
        <v>0</v>
      </c>
      <c r="BE23" s="6">
        <f>IF(AZ23=5,G23,0)</f>
        <v>0</v>
      </c>
      <c r="CA23" s="19">
        <v>3</v>
      </c>
      <c r="CB23" s="19">
        <v>7</v>
      </c>
      <c r="CZ23" s="6">
        <v>0</v>
      </c>
    </row>
    <row r="24" spans="1:104" ht="12.75">
      <c r="A24" s="14">
        <v>17</v>
      </c>
      <c r="B24" s="56"/>
      <c r="C24" s="28" t="s">
        <v>36</v>
      </c>
      <c r="D24" s="29" t="s">
        <v>9</v>
      </c>
      <c r="E24" s="16">
        <v>11</v>
      </c>
      <c r="F24" s="49"/>
      <c r="G24" s="17">
        <f t="shared" si="0"/>
        <v>0</v>
      </c>
      <c r="H24" s="32">
        <v>0</v>
      </c>
      <c r="I24" s="30">
        <f t="shared" si="1"/>
        <v>0</v>
      </c>
      <c r="J24" s="30">
        <f t="shared" si="2"/>
        <v>0</v>
      </c>
      <c r="O24" s="13"/>
      <c r="AA24" s="6">
        <v>3</v>
      </c>
      <c r="AB24" s="6">
        <v>10</v>
      </c>
      <c r="AC24" s="6" t="s">
        <v>49</v>
      </c>
      <c r="AZ24" s="6">
        <v>2</v>
      </c>
      <c r="BA24" s="6">
        <f>IF(AZ24=1,G24,0)</f>
        <v>0</v>
      </c>
      <c r="BB24" s="18">
        <f>IF(AZ24=2,G24,0)</f>
        <v>0</v>
      </c>
      <c r="BC24" s="6">
        <f>IF(AZ24=3,G24,0)</f>
        <v>0</v>
      </c>
      <c r="BD24" s="6">
        <f>IF(AZ24=4,G24,0)</f>
        <v>0</v>
      </c>
      <c r="BE24" s="6">
        <f>IF(AZ24=5,G24,0)</f>
        <v>0</v>
      </c>
      <c r="CA24" s="19">
        <v>3</v>
      </c>
      <c r="CB24" s="19">
        <v>10</v>
      </c>
      <c r="CZ24" s="6">
        <v>0</v>
      </c>
    </row>
    <row r="25" spans="1:80" ht="12.75">
      <c r="A25" s="14">
        <v>18</v>
      </c>
      <c r="B25" s="56"/>
      <c r="C25" s="28" t="s">
        <v>37</v>
      </c>
      <c r="D25" s="29" t="s">
        <v>9</v>
      </c>
      <c r="E25" s="16">
        <v>2</v>
      </c>
      <c r="F25" s="49"/>
      <c r="G25" s="17">
        <f t="shared" si="0"/>
        <v>0</v>
      </c>
      <c r="H25" s="32">
        <v>0</v>
      </c>
      <c r="I25" s="30">
        <f aca="true" t="shared" si="3" ref="I25:I36">G25*H25</f>
        <v>0</v>
      </c>
      <c r="J25" s="30">
        <f t="shared" si="2"/>
        <v>0</v>
      </c>
      <c r="O25" s="13"/>
      <c r="BB25" s="18"/>
      <c r="CA25" s="19"/>
      <c r="CB25" s="19"/>
    </row>
    <row r="26" spans="1:80" ht="12.75" customHeight="1">
      <c r="A26" s="14">
        <v>19</v>
      </c>
      <c r="B26" s="15"/>
      <c r="C26" s="28" t="s">
        <v>38</v>
      </c>
      <c r="D26" s="29" t="s">
        <v>6</v>
      </c>
      <c r="E26" s="16">
        <v>22.14</v>
      </c>
      <c r="F26" s="49"/>
      <c r="G26" s="17">
        <f t="shared" si="0"/>
        <v>0</v>
      </c>
      <c r="H26" s="32">
        <v>0</v>
      </c>
      <c r="I26" s="30">
        <f t="shared" si="3"/>
        <v>0</v>
      </c>
      <c r="J26" s="30">
        <f t="shared" si="2"/>
        <v>0</v>
      </c>
      <c r="O26" s="13"/>
      <c r="CA26" s="19"/>
      <c r="CB26" s="19"/>
    </row>
    <row r="27" spans="1:80" ht="12.75">
      <c r="A27" s="14">
        <v>20</v>
      </c>
      <c r="B27" s="15"/>
      <c r="C27" s="28" t="s">
        <v>16</v>
      </c>
      <c r="D27" s="29" t="s">
        <v>17</v>
      </c>
      <c r="E27" s="16">
        <v>54</v>
      </c>
      <c r="F27" s="49"/>
      <c r="G27" s="17">
        <f t="shared" si="0"/>
        <v>0</v>
      </c>
      <c r="H27" s="32">
        <v>0</v>
      </c>
      <c r="I27" s="30">
        <f t="shared" si="3"/>
        <v>0</v>
      </c>
      <c r="J27" s="30">
        <f t="shared" si="2"/>
        <v>0</v>
      </c>
      <c r="O27" s="13"/>
      <c r="CA27" s="19"/>
      <c r="CB27" s="19"/>
    </row>
    <row r="28" spans="1:80" ht="22.5">
      <c r="A28" s="14">
        <v>21</v>
      </c>
      <c r="B28" s="15"/>
      <c r="C28" s="28" t="s">
        <v>40</v>
      </c>
      <c r="D28" s="29" t="s">
        <v>6</v>
      </c>
      <c r="E28" s="16">
        <f>E8</f>
        <v>593</v>
      </c>
      <c r="F28" s="49"/>
      <c r="G28" s="17">
        <f t="shared" si="0"/>
        <v>0</v>
      </c>
      <c r="H28" s="32">
        <v>0</v>
      </c>
      <c r="I28" s="30">
        <f t="shared" si="3"/>
        <v>0</v>
      </c>
      <c r="J28" s="30">
        <f t="shared" si="2"/>
        <v>0</v>
      </c>
      <c r="O28" s="13"/>
      <c r="CA28" s="19"/>
      <c r="CB28" s="19"/>
    </row>
    <row r="29" spans="1:80" ht="12.75" customHeight="1">
      <c r="A29" s="14">
        <v>22</v>
      </c>
      <c r="B29" s="15"/>
      <c r="C29" s="28" t="s">
        <v>39</v>
      </c>
      <c r="D29" s="29" t="s">
        <v>10</v>
      </c>
      <c r="E29" s="16">
        <v>54</v>
      </c>
      <c r="F29" s="49"/>
      <c r="G29" s="17">
        <f t="shared" si="0"/>
        <v>0</v>
      </c>
      <c r="H29" s="32">
        <v>0</v>
      </c>
      <c r="I29" s="30">
        <f t="shared" si="3"/>
        <v>0</v>
      </c>
      <c r="J29" s="30">
        <f t="shared" si="2"/>
        <v>0</v>
      </c>
      <c r="O29" s="13"/>
      <c r="CA29" s="19"/>
      <c r="CB29" s="19"/>
    </row>
    <row r="30" spans="1:80" ht="12.75">
      <c r="A30" s="14">
        <v>23</v>
      </c>
      <c r="B30" s="15"/>
      <c r="C30" s="28" t="s">
        <v>18</v>
      </c>
      <c r="D30" s="29" t="s">
        <v>10</v>
      </c>
      <c r="E30" s="16">
        <v>54</v>
      </c>
      <c r="F30" s="49"/>
      <c r="G30" s="17">
        <f t="shared" si="0"/>
        <v>0</v>
      </c>
      <c r="H30" s="32">
        <v>0</v>
      </c>
      <c r="I30" s="30">
        <f t="shared" si="3"/>
        <v>0</v>
      </c>
      <c r="J30" s="30">
        <f t="shared" si="2"/>
        <v>0</v>
      </c>
      <c r="O30" s="13"/>
      <c r="CA30" s="19"/>
      <c r="CB30" s="19"/>
    </row>
    <row r="31" spans="1:80" ht="22.5">
      <c r="A31" s="14">
        <v>24</v>
      </c>
      <c r="B31" s="15"/>
      <c r="C31" s="28" t="s">
        <v>19</v>
      </c>
      <c r="D31" s="29" t="s">
        <v>10</v>
      </c>
      <c r="E31" s="16">
        <v>42</v>
      </c>
      <c r="F31" s="49"/>
      <c r="G31" s="17">
        <f t="shared" si="0"/>
        <v>0</v>
      </c>
      <c r="H31" s="32">
        <v>0</v>
      </c>
      <c r="I31" s="30">
        <f t="shared" si="3"/>
        <v>0</v>
      </c>
      <c r="J31" s="30">
        <f t="shared" si="2"/>
        <v>0</v>
      </c>
      <c r="O31" s="13"/>
      <c r="CA31" s="19"/>
      <c r="CB31" s="19"/>
    </row>
    <row r="32" spans="1:80" ht="12.75">
      <c r="A32" s="14">
        <v>25</v>
      </c>
      <c r="B32" s="15"/>
      <c r="C32" s="28" t="s">
        <v>41</v>
      </c>
      <c r="D32" s="29" t="s">
        <v>20</v>
      </c>
      <c r="E32" s="16">
        <v>18</v>
      </c>
      <c r="F32" s="49"/>
      <c r="G32" s="17">
        <f t="shared" si="0"/>
        <v>0</v>
      </c>
      <c r="H32" s="32">
        <v>0</v>
      </c>
      <c r="I32" s="30">
        <f t="shared" si="3"/>
        <v>0</v>
      </c>
      <c r="J32" s="30">
        <f t="shared" si="2"/>
        <v>0</v>
      </c>
      <c r="O32" s="13"/>
      <c r="CA32" s="19"/>
      <c r="CB32" s="19"/>
    </row>
    <row r="33" spans="1:80" ht="12.75">
      <c r="A33" s="14">
        <v>26</v>
      </c>
      <c r="B33" s="15"/>
      <c r="C33" s="28" t="s">
        <v>21</v>
      </c>
      <c r="D33" s="29" t="s">
        <v>22</v>
      </c>
      <c r="E33" s="16">
        <v>20</v>
      </c>
      <c r="F33" s="49"/>
      <c r="G33" s="17">
        <f t="shared" si="0"/>
        <v>0</v>
      </c>
      <c r="H33" s="32">
        <v>0</v>
      </c>
      <c r="I33" s="30">
        <f t="shared" si="3"/>
        <v>0</v>
      </c>
      <c r="J33" s="30">
        <f t="shared" si="2"/>
        <v>0</v>
      </c>
      <c r="O33" s="13"/>
      <c r="CA33" s="19"/>
      <c r="CB33" s="19"/>
    </row>
    <row r="34" spans="1:80" ht="12.75">
      <c r="A34" s="14">
        <v>27</v>
      </c>
      <c r="B34" s="15"/>
      <c r="C34" s="28" t="s">
        <v>23</v>
      </c>
      <c r="D34" s="29" t="s">
        <v>24</v>
      </c>
      <c r="E34" s="16">
        <v>3.54</v>
      </c>
      <c r="F34" s="49"/>
      <c r="G34" s="17">
        <f t="shared" si="0"/>
        <v>0</v>
      </c>
      <c r="H34" s="32">
        <v>0</v>
      </c>
      <c r="I34" s="30">
        <f t="shared" si="3"/>
        <v>0</v>
      </c>
      <c r="J34" s="30">
        <f t="shared" si="2"/>
        <v>0</v>
      </c>
      <c r="O34" s="13"/>
      <c r="CA34" s="19"/>
      <c r="CB34" s="19"/>
    </row>
    <row r="35" spans="1:80" ht="12.75">
      <c r="A35" s="14">
        <v>28</v>
      </c>
      <c r="B35" s="15"/>
      <c r="C35" s="28" t="s">
        <v>25</v>
      </c>
      <c r="D35" s="29" t="s">
        <v>24</v>
      </c>
      <c r="E35" s="16">
        <v>3.54</v>
      </c>
      <c r="F35" s="49"/>
      <c r="G35" s="17">
        <f t="shared" si="0"/>
        <v>0</v>
      </c>
      <c r="H35" s="32">
        <v>0</v>
      </c>
      <c r="I35" s="30">
        <f t="shared" si="3"/>
        <v>0</v>
      </c>
      <c r="J35" s="30">
        <f t="shared" si="2"/>
        <v>0</v>
      </c>
      <c r="O35" s="13"/>
      <c r="CA35" s="19"/>
      <c r="CB35" s="19"/>
    </row>
    <row r="36" spans="1:104" ht="22.5">
      <c r="A36" s="14">
        <v>29</v>
      </c>
      <c r="B36" s="15"/>
      <c r="C36" s="28" t="s">
        <v>26</v>
      </c>
      <c r="D36" s="29" t="s">
        <v>27</v>
      </c>
      <c r="E36" s="16">
        <f>SUM(E8:E35)</f>
        <v>5605.9800000000005</v>
      </c>
      <c r="F36" s="49"/>
      <c r="G36" s="17">
        <f t="shared" si="0"/>
        <v>0</v>
      </c>
      <c r="H36" s="32">
        <v>0</v>
      </c>
      <c r="I36" s="30">
        <f t="shared" si="3"/>
        <v>0</v>
      </c>
      <c r="J36" s="30">
        <f t="shared" si="2"/>
        <v>0</v>
      </c>
      <c r="O36" s="13"/>
      <c r="AA36" s="6">
        <v>7</v>
      </c>
      <c r="AB36" s="6">
        <v>1001</v>
      </c>
      <c r="AC36" s="6">
        <v>5</v>
      </c>
      <c r="AZ36" s="6">
        <v>2</v>
      </c>
      <c r="BA36" s="6">
        <f>IF(AZ36=1,G36,0)</f>
        <v>0</v>
      </c>
      <c r="BB36" s="18">
        <f>IF(AZ36=2,G36,0)</f>
        <v>0</v>
      </c>
      <c r="BC36" s="6">
        <f>IF(AZ36=3,G36,0)</f>
        <v>0</v>
      </c>
      <c r="BD36" s="6">
        <f>IF(AZ36=4,G36,0)</f>
        <v>0</v>
      </c>
      <c r="BE36" s="6">
        <f>IF(AZ36=5,G36,0)</f>
        <v>0</v>
      </c>
      <c r="CA36" s="19">
        <v>7</v>
      </c>
      <c r="CB36" s="19">
        <v>1001</v>
      </c>
      <c r="CZ36" s="6">
        <v>0</v>
      </c>
    </row>
    <row r="37" spans="1:57" ht="12.75">
      <c r="A37" s="50"/>
      <c r="B37" s="51"/>
      <c r="C37" s="52" t="s">
        <v>66</v>
      </c>
      <c r="D37" s="53"/>
      <c r="E37" s="41"/>
      <c r="F37" s="42"/>
      <c r="G37" s="43">
        <f>SUM(G7:G36)</f>
        <v>0</v>
      </c>
      <c r="H37" s="40"/>
      <c r="I37" s="44">
        <f>SUM(I7:I36)</f>
        <v>0</v>
      </c>
      <c r="J37" s="44">
        <f>SUM(J7:J36)</f>
        <v>0</v>
      </c>
      <c r="O37" s="13"/>
      <c r="BA37" s="23">
        <f>SUM(BA7:BA36)</f>
        <v>0</v>
      </c>
      <c r="BB37" s="23">
        <f>SUM(BB7:BB36)</f>
        <v>0</v>
      </c>
      <c r="BC37" s="23">
        <f>SUM(BC7:BC36)</f>
        <v>0</v>
      </c>
      <c r="BD37" s="23">
        <f>SUM(BD7:BD36)</f>
        <v>0</v>
      </c>
      <c r="BE37" s="23">
        <f>SUM(BE7:BE36)</f>
        <v>0</v>
      </c>
    </row>
    <row r="38" spans="8:10" s="6" customFormat="1" ht="12.75">
      <c r="H38" s="33"/>
      <c r="I38" s="34"/>
      <c r="J38" s="34"/>
    </row>
    <row r="40" ht="12.75">
      <c r="G40" s="25"/>
    </row>
    <row r="42" spans="1:7" ht="12.75">
      <c r="A42" s="26"/>
      <c r="B42" s="26"/>
      <c r="C42" s="26"/>
      <c r="D42" s="26"/>
      <c r="E42" s="27"/>
      <c r="F42" s="26"/>
      <c r="G42" s="25"/>
    </row>
  </sheetData>
  <mergeCells count="2">
    <mergeCell ref="A1:G1"/>
    <mergeCell ref="A3:G3"/>
  </mergeCell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90" r:id="rId1"/>
  <headerFooter>
    <oddFooter>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42"/>
  <sheetViews>
    <sheetView showGridLines="0" workbookViewId="0" topLeftCell="A1">
      <selection activeCell="L25" sqref="L25"/>
    </sheetView>
  </sheetViews>
  <sheetFormatPr defaultColWidth="9.125" defaultRowHeight="12.75"/>
  <cols>
    <col min="1" max="1" width="4.375" style="6" customWidth="1"/>
    <col min="2" max="2" width="11.625" style="6" customWidth="1"/>
    <col min="3" max="3" width="60.75390625" style="6" customWidth="1"/>
    <col min="4" max="4" width="5.625" style="6" customWidth="1"/>
    <col min="5" max="5" width="8.625" style="24" customWidth="1"/>
    <col min="6" max="6" width="9.875" style="6" customWidth="1"/>
    <col min="7" max="7" width="13.875" style="6" customWidth="1"/>
    <col min="8" max="8" width="8.75390625" style="33" customWidth="1"/>
    <col min="9" max="9" width="8.00390625" style="34" customWidth="1"/>
    <col min="10" max="10" width="14.00390625" style="34" customWidth="1"/>
    <col min="11" max="11" width="9.125" style="6" customWidth="1"/>
    <col min="12" max="12" width="75.375" style="6" customWidth="1"/>
    <col min="13" max="13" width="45.25390625" style="6" customWidth="1"/>
    <col min="14" max="1024" width="9.125" style="6" customWidth="1"/>
    <col min="1025" max="16384" width="9.125" style="2" customWidth="1"/>
  </cols>
  <sheetData>
    <row r="1" spans="1:7" ht="12.75">
      <c r="A1" s="76" t="s">
        <v>55</v>
      </c>
      <c r="B1" s="76"/>
      <c r="C1" s="76"/>
      <c r="D1" s="76"/>
      <c r="E1" s="76"/>
      <c r="F1" s="76"/>
      <c r="G1" s="76"/>
    </row>
    <row r="2" spans="1:7" ht="15.75">
      <c r="A2" s="78" t="s">
        <v>50</v>
      </c>
      <c r="B2" s="78"/>
      <c r="C2" s="78"/>
      <c r="D2" s="78"/>
      <c r="E2" s="78"/>
      <c r="F2" s="78"/>
      <c r="G2" s="78"/>
    </row>
    <row r="3" spans="1:7" ht="14.25" customHeight="1">
      <c r="A3" s="9"/>
      <c r="B3" s="54"/>
      <c r="C3" s="63"/>
      <c r="D3" s="8"/>
      <c r="E3" s="55"/>
      <c r="F3" s="8"/>
      <c r="G3" s="8"/>
    </row>
    <row r="4" spans="1:10" ht="22.5">
      <c r="A4" s="67" t="s">
        <v>0</v>
      </c>
      <c r="B4" s="68" t="s">
        <v>1</v>
      </c>
      <c r="C4" s="68" t="s">
        <v>2</v>
      </c>
      <c r="D4" s="68" t="s">
        <v>3</v>
      </c>
      <c r="E4" s="68" t="s">
        <v>4</v>
      </c>
      <c r="F4" s="37" t="s">
        <v>62</v>
      </c>
      <c r="G4" s="38" t="s">
        <v>63</v>
      </c>
      <c r="H4" s="38" t="s">
        <v>59</v>
      </c>
      <c r="I4" s="37" t="s">
        <v>60</v>
      </c>
      <c r="J4" s="37" t="s">
        <v>61</v>
      </c>
    </row>
    <row r="5" spans="1:15" ht="12.75">
      <c r="A5" s="58"/>
      <c r="B5" s="59"/>
      <c r="C5" s="60"/>
      <c r="D5" s="11"/>
      <c r="E5" s="12"/>
      <c r="F5" s="12"/>
      <c r="G5" s="61"/>
      <c r="H5" s="62"/>
      <c r="I5" s="62"/>
      <c r="J5" s="62"/>
      <c r="O5" s="13"/>
    </row>
    <row r="6" spans="1:104" ht="12.75">
      <c r="A6" s="14">
        <v>1</v>
      </c>
      <c r="B6" s="15"/>
      <c r="C6" s="28" t="s">
        <v>5</v>
      </c>
      <c r="D6" s="29" t="s">
        <v>6</v>
      </c>
      <c r="E6" s="16">
        <v>416</v>
      </c>
      <c r="F6" s="49"/>
      <c r="G6" s="17">
        <v>0</v>
      </c>
      <c r="H6" s="31">
        <v>0</v>
      </c>
      <c r="I6" s="30">
        <f>G6*H6</f>
        <v>0</v>
      </c>
      <c r="J6" s="30">
        <f>G6+I6</f>
        <v>0</v>
      </c>
      <c r="O6" s="13"/>
      <c r="AZ6" s="6">
        <v>2</v>
      </c>
      <c r="BA6" s="6">
        <f>IF(AZ6=1,G6,0)</f>
        <v>0</v>
      </c>
      <c r="BB6" s="18">
        <f>IF(AZ6=2,G6,0)</f>
        <v>0</v>
      </c>
      <c r="BC6" s="6">
        <f>IF(AZ6=3,G6,0)</f>
        <v>0</v>
      </c>
      <c r="BD6" s="6">
        <f>IF(AZ6=4,G6,0)</f>
        <v>0</v>
      </c>
      <c r="BE6" s="6">
        <f>IF(AZ6=5,G6,0)</f>
        <v>0</v>
      </c>
      <c r="CA6" s="19">
        <v>1</v>
      </c>
      <c r="CB6" s="19">
        <v>0</v>
      </c>
      <c r="CZ6" s="6">
        <v>0</v>
      </c>
    </row>
    <row r="7" spans="1:80" ht="22.5">
      <c r="A7" s="14">
        <v>2</v>
      </c>
      <c r="B7" s="15"/>
      <c r="C7" s="28" t="s">
        <v>7</v>
      </c>
      <c r="D7" s="29" t="s">
        <v>6</v>
      </c>
      <c r="E7" s="16">
        <v>33</v>
      </c>
      <c r="F7" s="49"/>
      <c r="G7" s="17">
        <f aca="true" t="shared" si="0" ref="G7:G36">E7*F7</f>
        <v>0</v>
      </c>
      <c r="H7" s="32">
        <v>0</v>
      </c>
      <c r="I7" s="30">
        <f aca="true" t="shared" si="1" ref="I7:I22">G7*H7</f>
        <v>0</v>
      </c>
      <c r="J7" s="30">
        <f aca="true" t="shared" si="2" ref="J7:J36">G7+I7</f>
        <v>0</v>
      </c>
      <c r="O7" s="13"/>
      <c r="CA7" s="19"/>
      <c r="CB7" s="19"/>
    </row>
    <row r="8" spans="1:104" ht="12.75">
      <c r="A8" s="14">
        <v>3</v>
      </c>
      <c r="B8" s="15"/>
      <c r="C8" s="28" t="s">
        <v>8</v>
      </c>
      <c r="D8" s="29" t="s">
        <v>9</v>
      </c>
      <c r="E8" s="16">
        <v>6</v>
      </c>
      <c r="F8" s="49"/>
      <c r="G8" s="17">
        <f t="shared" si="0"/>
        <v>0</v>
      </c>
      <c r="H8" s="32">
        <v>0</v>
      </c>
      <c r="I8" s="30">
        <f t="shared" si="1"/>
        <v>0</v>
      </c>
      <c r="J8" s="30">
        <f t="shared" si="2"/>
        <v>0</v>
      </c>
      <c r="O8" s="13"/>
      <c r="AZ8" s="6">
        <v>2</v>
      </c>
      <c r="BA8" s="6">
        <f>IF(AZ8=1,G8,0)</f>
        <v>0</v>
      </c>
      <c r="BB8" s="18">
        <f>IF(AZ8=2,G8,0)</f>
        <v>0</v>
      </c>
      <c r="BC8" s="6">
        <f>IF(AZ8=3,G8,0)</f>
        <v>0</v>
      </c>
      <c r="BD8" s="6">
        <f>IF(AZ8=4,G8,0)</f>
        <v>0</v>
      </c>
      <c r="BE8" s="6">
        <f>IF(AZ8=5,G8,0)</f>
        <v>0</v>
      </c>
      <c r="CA8" s="19">
        <v>1</v>
      </c>
      <c r="CB8" s="19">
        <v>0</v>
      </c>
      <c r="CZ8" s="6">
        <v>0</v>
      </c>
    </row>
    <row r="9" spans="1:104" ht="12.75">
      <c r="A9" s="14">
        <v>4</v>
      </c>
      <c r="B9" s="15"/>
      <c r="C9" s="28" t="s">
        <v>29</v>
      </c>
      <c r="D9" s="29" t="s">
        <v>10</v>
      </c>
      <c r="E9" s="16">
        <v>6</v>
      </c>
      <c r="F9" s="49"/>
      <c r="G9" s="17">
        <f t="shared" si="0"/>
        <v>0</v>
      </c>
      <c r="H9" s="32">
        <v>0</v>
      </c>
      <c r="I9" s="30">
        <f t="shared" si="1"/>
        <v>0</v>
      </c>
      <c r="J9" s="30">
        <f t="shared" si="2"/>
        <v>0</v>
      </c>
      <c r="O9" s="13"/>
      <c r="AZ9" s="6">
        <v>2</v>
      </c>
      <c r="BA9" s="6">
        <f>IF(AZ9=1,G9,0)</f>
        <v>0</v>
      </c>
      <c r="BB9" s="18">
        <f>IF(AZ9=2,G9,0)</f>
        <v>0</v>
      </c>
      <c r="BC9" s="6">
        <f>IF(AZ9=3,G9,0)</f>
        <v>0</v>
      </c>
      <c r="BD9" s="6">
        <f>IF(AZ9=4,G9,0)</f>
        <v>0</v>
      </c>
      <c r="BE9" s="6">
        <f>IF(AZ9=5,G9,0)</f>
        <v>0</v>
      </c>
      <c r="CA9" s="19">
        <v>1</v>
      </c>
      <c r="CB9" s="19">
        <v>7</v>
      </c>
      <c r="CZ9" s="6">
        <v>0</v>
      </c>
    </row>
    <row r="10" spans="1:80" ht="12.75">
      <c r="A10" s="14">
        <v>5</v>
      </c>
      <c r="B10" s="15"/>
      <c r="C10" s="28" t="s">
        <v>30</v>
      </c>
      <c r="D10" s="29" t="s">
        <v>10</v>
      </c>
      <c r="E10" s="16">
        <v>86</v>
      </c>
      <c r="F10" s="49"/>
      <c r="G10" s="17">
        <f t="shared" si="0"/>
        <v>0</v>
      </c>
      <c r="H10" s="32">
        <v>0</v>
      </c>
      <c r="I10" s="30">
        <f t="shared" si="1"/>
        <v>0</v>
      </c>
      <c r="J10" s="30">
        <f t="shared" si="2"/>
        <v>0</v>
      </c>
      <c r="O10" s="13"/>
      <c r="BB10" s="18"/>
      <c r="CA10" s="19"/>
      <c r="CB10" s="19"/>
    </row>
    <row r="11" spans="1:104" ht="12.75">
      <c r="A11" s="14">
        <v>6</v>
      </c>
      <c r="B11" s="15"/>
      <c r="C11" s="28" t="s">
        <v>11</v>
      </c>
      <c r="D11" s="29" t="s">
        <v>6</v>
      </c>
      <c r="E11" s="16">
        <f>E7+E6</f>
        <v>449</v>
      </c>
      <c r="F11" s="49"/>
      <c r="G11" s="17">
        <f t="shared" si="0"/>
        <v>0</v>
      </c>
      <c r="H11" s="32">
        <v>0</v>
      </c>
      <c r="I11" s="30">
        <f t="shared" si="1"/>
        <v>0</v>
      </c>
      <c r="J11" s="30">
        <f t="shared" si="2"/>
        <v>0</v>
      </c>
      <c r="O11" s="13"/>
      <c r="AZ11" s="6">
        <v>2</v>
      </c>
      <c r="BA11" s="6">
        <f>IF(AZ11=1,G11,0)</f>
        <v>0</v>
      </c>
      <c r="BB11" s="18">
        <f>IF(AZ11=2,G11,0)</f>
        <v>0</v>
      </c>
      <c r="BC11" s="6">
        <f>IF(AZ11=3,G11,0)</f>
        <v>0</v>
      </c>
      <c r="BD11" s="6">
        <f>IF(AZ11=4,G11,0)</f>
        <v>0</v>
      </c>
      <c r="BE11" s="6">
        <f>IF(AZ11=5,G11,0)</f>
        <v>0</v>
      </c>
      <c r="CA11" s="19">
        <v>1</v>
      </c>
      <c r="CB11" s="19">
        <v>7</v>
      </c>
      <c r="CZ11" s="6">
        <v>0</v>
      </c>
    </row>
    <row r="12" spans="1:80" ht="12.75">
      <c r="A12" s="14">
        <v>7</v>
      </c>
      <c r="B12" s="15"/>
      <c r="C12" s="28" t="s">
        <v>12</v>
      </c>
      <c r="D12" s="29" t="s">
        <v>10</v>
      </c>
      <c r="E12" s="16">
        <v>207</v>
      </c>
      <c r="F12" s="49"/>
      <c r="G12" s="17">
        <f t="shared" si="0"/>
        <v>0</v>
      </c>
      <c r="H12" s="32">
        <v>0</v>
      </c>
      <c r="I12" s="30">
        <f t="shared" si="1"/>
        <v>0</v>
      </c>
      <c r="J12" s="30">
        <f t="shared" si="2"/>
        <v>0</v>
      </c>
      <c r="O12" s="13"/>
      <c r="CA12" s="19"/>
      <c r="CB12" s="19"/>
    </row>
    <row r="13" spans="1:80" ht="12.75">
      <c r="A13" s="14">
        <v>8</v>
      </c>
      <c r="B13" s="15"/>
      <c r="C13" s="28" t="s">
        <v>13</v>
      </c>
      <c r="D13" s="29" t="s">
        <v>6</v>
      </c>
      <c r="E13" s="16">
        <f>E7+E6</f>
        <v>449</v>
      </c>
      <c r="F13" s="49"/>
      <c r="G13" s="17">
        <f t="shared" si="0"/>
        <v>0</v>
      </c>
      <c r="H13" s="32">
        <v>0</v>
      </c>
      <c r="I13" s="30">
        <f t="shared" si="1"/>
        <v>0</v>
      </c>
      <c r="J13" s="30">
        <f t="shared" si="2"/>
        <v>0</v>
      </c>
      <c r="O13" s="13"/>
      <c r="CA13" s="19"/>
      <c r="CB13" s="19"/>
    </row>
    <row r="14" spans="1:104" ht="12.75">
      <c r="A14" s="14">
        <v>9</v>
      </c>
      <c r="B14" s="15"/>
      <c r="C14" s="28" t="s">
        <v>31</v>
      </c>
      <c r="D14" s="29" t="s">
        <v>10</v>
      </c>
      <c r="E14" s="16">
        <v>16</v>
      </c>
      <c r="F14" s="49"/>
      <c r="G14" s="17">
        <f t="shared" si="0"/>
        <v>0</v>
      </c>
      <c r="H14" s="32">
        <v>0</v>
      </c>
      <c r="I14" s="30">
        <f t="shared" si="1"/>
        <v>0</v>
      </c>
      <c r="J14" s="30">
        <f t="shared" si="2"/>
        <v>0</v>
      </c>
      <c r="O14" s="13"/>
      <c r="AZ14" s="6">
        <v>2</v>
      </c>
      <c r="BA14" s="6">
        <f>IF(AZ14=1,G14,0)</f>
        <v>0</v>
      </c>
      <c r="BB14" s="18">
        <f>IF(AZ14=2,G14,0)</f>
        <v>0</v>
      </c>
      <c r="BC14" s="6">
        <f>IF(AZ14=3,G14,0)</f>
        <v>0</v>
      </c>
      <c r="BD14" s="6">
        <f>IF(AZ14=4,G14,0)</f>
        <v>0</v>
      </c>
      <c r="BE14" s="6">
        <f>IF(AZ14=5,G14,0)</f>
        <v>0</v>
      </c>
      <c r="CA14" s="19">
        <v>1</v>
      </c>
      <c r="CB14" s="19">
        <v>7</v>
      </c>
      <c r="CZ14" s="6">
        <v>0.00184</v>
      </c>
    </row>
    <row r="15" spans="1:104" ht="12.75">
      <c r="A15" s="14">
        <v>10</v>
      </c>
      <c r="B15" s="15"/>
      <c r="C15" s="28" t="s">
        <v>32</v>
      </c>
      <c r="D15" s="29" t="s">
        <v>10</v>
      </c>
      <c r="E15" s="16">
        <v>12</v>
      </c>
      <c r="F15" s="49"/>
      <c r="G15" s="17">
        <f t="shared" si="0"/>
        <v>0</v>
      </c>
      <c r="H15" s="32">
        <v>0</v>
      </c>
      <c r="I15" s="30">
        <f t="shared" si="1"/>
        <v>0</v>
      </c>
      <c r="J15" s="30">
        <f t="shared" si="2"/>
        <v>0</v>
      </c>
      <c r="O15" s="13"/>
      <c r="AZ15" s="6">
        <v>2</v>
      </c>
      <c r="BA15" s="6">
        <f>IF(AZ15=1,G15,0)</f>
        <v>0</v>
      </c>
      <c r="BB15" s="18">
        <f>IF(AZ15=2,G15,0)</f>
        <v>0</v>
      </c>
      <c r="BC15" s="6">
        <f>IF(AZ15=3,G15,0)</f>
        <v>0</v>
      </c>
      <c r="BD15" s="6">
        <f>IF(AZ15=4,G15,0)</f>
        <v>0</v>
      </c>
      <c r="BE15" s="6">
        <f>IF(AZ15=5,G15,0)</f>
        <v>0</v>
      </c>
      <c r="CA15" s="19">
        <v>1</v>
      </c>
      <c r="CB15" s="19">
        <v>7</v>
      </c>
      <c r="CZ15" s="6">
        <v>0.00058</v>
      </c>
    </row>
    <row r="16" spans="1:104" ht="12.75">
      <c r="A16" s="14">
        <v>11</v>
      </c>
      <c r="B16" s="15"/>
      <c r="C16" s="28" t="s">
        <v>33</v>
      </c>
      <c r="D16" s="29" t="s">
        <v>10</v>
      </c>
      <c r="E16" s="16">
        <v>30</v>
      </c>
      <c r="F16" s="49"/>
      <c r="G16" s="17">
        <f t="shared" si="0"/>
        <v>0</v>
      </c>
      <c r="H16" s="32">
        <v>0</v>
      </c>
      <c r="I16" s="30">
        <f t="shared" si="1"/>
        <v>0</v>
      </c>
      <c r="J16" s="30">
        <f t="shared" si="2"/>
        <v>0</v>
      </c>
      <c r="O16" s="13"/>
      <c r="AZ16" s="6">
        <v>2</v>
      </c>
      <c r="BA16" s="6">
        <f>IF(AZ16=1,G16,0)</f>
        <v>0</v>
      </c>
      <c r="BB16" s="18">
        <f>IF(AZ16=2,G16,0)</f>
        <v>0</v>
      </c>
      <c r="BC16" s="6">
        <f>IF(AZ16=3,G16,0)</f>
        <v>0</v>
      </c>
      <c r="BD16" s="6">
        <f>IF(AZ16=4,G16,0)</f>
        <v>0</v>
      </c>
      <c r="BE16" s="6">
        <f>IF(AZ16=5,G16,0)</f>
        <v>0</v>
      </c>
      <c r="CA16" s="19">
        <v>1</v>
      </c>
      <c r="CB16" s="19">
        <v>7</v>
      </c>
      <c r="CZ16" s="6">
        <v>0</v>
      </c>
    </row>
    <row r="17" spans="1:80" ht="12.75">
      <c r="A17" s="14">
        <v>12</v>
      </c>
      <c r="B17" s="15"/>
      <c r="C17" s="28" t="s">
        <v>51</v>
      </c>
      <c r="D17" s="29" t="s">
        <v>10</v>
      </c>
      <c r="E17" s="16">
        <v>43</v>
      </c>
      <c r="F17" s="49"/>
      <c r="G17" s="17">
        <f t="shared" si="0"/>
        <v>0</v>
      </c>
      <c r="H17" s="32">
        <v>0</v>
      </c>
      <c r="I17" s="30">
        <f t="shared" si="1"/>
        <v>0</v>
      </c>
      <c r="J17" s="30">
        <f t="shared" si="2"/>
        <v>0</v>
      </c>
      <c r="O17" s="13"/>
      <c r="CA17" s="19"/>
      <c r="CB17" s="19"/>
    </row>
    <row r="18" spans="1:104" ht="12.75">
      <c r="A18" s="14">
        <v>13</v>
      </c>
      <c r="B18" s="15"/>
      <c r="C18" s="28" t="s">
        <v>45</v>
      </c>
      <c r="D18" s="29" t="s">
        <v>6</v>
      </c>
      <c r="E18" s="16">
        <f>E7+E6</f>
        <v>449</v>
      </c>
      <c r="F18" s="49"/>
      <c r="G18" s="17">
        <f t="shared" si="0"/>
        <v>0</v>
      </c>
      <c r="H18" s="32">
        <v>0</v>
      </c>
      <c r="I18" s="30">
        <f t="shared" si="1"/>
        <v>0</v>
      </c>
      <c r="J18" s="30">
        <f t="shared" si="2"/>
        <v>0</v>
      </c>
      <c r="O18" s="13"/>
      <c r="AZ18" s="6">
        <v>2</v>
      </c>
      <c r="BA18" s="6">
        <f>IF(AZ18=1,G18,0)</f>
        <v>0</v>
      </c>
      <c r="BB18" s="18">
        <f>IF(AZ18=2,G18,0)</f>
        <v>0</v>
      </c>
      <c r="BC18" s="6">
        <f>IF(AZ18=3,G18,0)</f>
        <v>0</v>
      </c>
      <c r="BD18" s="6">
        <f>IF(AZ18=4,G18,0)</f>
        <v>0</v>
      </c>
      <c r="BE18" s="6">
        <f>IF(AZ18=5,G18,0)</f>
        <v>0</v>
      </c>
      <c r="CA18" s="19">
        <v>1</v>
      </c>
      <c r="CB18" s="19">
        <v>0</v>
      </c>
      <c r="CZ18" s="6">
        <v>0</v>
      </c>
    </row>
    <row r="19" spans="1:104" ht="12.75">
      <c r="A19" s="14">
        <v>14</v>
      </c>
      <c r="B19" s="20"/>
      <c r="C19" s="28" t="s">
        <v>52</v>
      </c>
      <c r="D19" s="29" t="s">
        <v>6</v>
      </c>
      <c r="E19" s="16">
        <v>538.8</v>
      </c>
      <c r="F19" s="49"/>
      <c r="G19" s="17">
        <f t="shared" si="0"/>
        <v>0</v>
      </c>
      <c r="H19" s="32">
        <v>0</v>
      </c>
      <c r="I19" s="30">
        <f t="shared" si="1"/>
        <v>0</v>
      </c>
      <c r="J19" s="30">
        <f t="shared" si="2"/>
        <v>0</v>
      </c>
      <c r="O19" s="13"/>
      <c r="AZ19" s="6">
        <v>2</v>
      </c>
      <c r="BA19" s="6">
        <f>IF(AZ19=1,G19,0)</f>
        <v>0</v>
      </c>
      <c r="BB19" s="18">
        <f>IF(AZ19=2,G19,0)</f>
        <v>0</v>
      </c>
      <c r="BC19" s="6">
        <f>IF(AZ19=3,G19,0)</f>
        <v>0</v>
      </c>
      <c r="BD19" s="6">
        <f>IF(AZ19=4,G19,0)</f>
        <v>0</v>
      </c>
      <c r="BE19" s="6">
        <f>IF(AZ19=5,G19,0)</f>
        <v>0</v>
      </c>
      <c r="CA19" s="19">
        <v>3</v>
      </c>
      <c r="CB19" s="19">
        <v>7</v>
      </c>
      <c r="CZ19" s="6">
        <v>0</v>
      </c>
    </row>
    <row r="20" spans="1:104" ht="12.75">
      <c r="A20" s="14">
        <v>15</v>
      </c>
      <c r="B20" s="15"/>
      <c r="C20" s="28" t="s">
        <v>35</v>
      </c>
      <c r="D20" s="29" t="s">
        <v>6</v>
      </c>
      <c r="E20" s="16">
        <f>E19</f>
        <v>538.8</v>
      </c>
      <c r="F20" s="49"/>
      <c r="G20" s="17">
        <f t="shared" si="0"/>
        <v>0</v>
      </c>
      <c r="H20" s="32">
        <v>0</v>
      </c>
      <c r="I20" s="30">
        <f t="shared" si="1"/>
        <v>0</v>
      </c>
      <c r="J20" s="30">
        <f t="shared" si="2"/>
        <v>0</v>
      </c>
      <c r="O20" s="13"/>
      <c r="AZ20" s="6">
        <v>2</v>
      </c>
      <c r="BA20" s="6">
        <f>IF(AZ20=1,G20,0)</f>
        <v>0</v>
      </c>
      <c r="BB20" s="18">
        <f>IF(AZ20=2,G20,0)</f>
        <v>0</v>
      </c>
      <c r="BC20" s="6">
        <f>IF(AZ20=3,G20,0)</f>
        <v>0</v>
      </c>
      <c r="BD20" s="6">
        <f>IF(AZ20=4,G20,0)</f>
        <v>0</v>
      </c>
      <c r="BE20" s="6">
        <f>IF(AZ20=5,G20,0)</f>
        <v>0</v>
      </c>
      <c r="CA20" s="19">
        <v>3</v>
      </c>
      <c r="CB20" s="19">
        <v>7</v>
      </c>
      <c r="CZ20" s="6">
        <v>0</v>
      </c>
    </row>
    <row r="21" spans="1:104" ht="12.75">
      <c r="A21" s="14">
        <v>16</v>
      </c>
      <c r="B21" s="15"/>
      <c r="C21" s="28" t="s">
        <v>14</v>
      </c>
      <c r="D21" s="29" t="s">
        <v>15</v>
      </c>
      <c r="E21" s="16">
        <v>3</v>
      </c>
      <c r="F21" s="49"/>
      <c r="G21" s="17">
        <f t="shared" si="0"/>
        <v>0</v>
      </c>
      <c r="H21" s="32">
        <v>0</v>
      </c>
      <c r="I21" s="30">
        <f t="shared" si="1"/>
        <v>0</v>
      </c>
      <c r="J21" s="30">
        <f t="shared" si="2"/>
        <v>0</v>
      </c>
      <c r="O21" s="13"/>
      <c r="AZ21" s="6">
        <v>2</v>
      </c>
      <c r="BA21" s="6">
        <f>IF(AZ21=1,G21,0)</f>
        <v>0</v>
      </c>
      <c r="BB21" s="18">
        <f>IF(AZ21=2,G21,0)</f>
        <v>0</v>
      </c>
      <c r="BC21" s="6">
        <f>IF(AZ21=3,G21,0)</f>
        <v>0</v>
      </c>
      <c r="BD21" s="6">
        <f>IF(AZ21=4,G21,0)</f>
        <v>0</v>
      </c>
      <c r="BE21" s="6">
        <f>IF(AZ21=5,G21,0)</f>
        <v>0</v>
      </c>
      <c r="CA21" s="19">
        <v>3</v>
      </c>
      <c r="CB21" s="19">
        <v>7</v>
      </c>
      <c r="CZ21" s="6">
        <v>0</v>
      </c>
    </row>
    <row r="22" spans="1:104" ht="12.75">
      <c r="A22" s="14">
        <v>17</v>
      </c>
      <c r="B22" s="56"/>
      <c r="C22" s="28" t="s">
        <v>36</v>
      </c>
      <c r="D22" s="29" t="s">
        <v>9</v>
      </c>
      <c r="E22" s="16">
        <v>4</v>
      </c>
      <c r="F22" s="49"/>
      <c r="G22" s="17">
        <f t="shared" si="0"/>
        <v>0</v>
      </c>
      <c r="H22" s="32">
        <v>0</v>
      </c>
      <c r="I22" s="30">
        <f t="shared" si="1"/>
        <v>0</v>
      </c>
      <c r="J22" s="30">
        <f t="shared" si="2"/>
        <v>0</v>
      </c>
      <c r="O22" s="13"/>
      <c r="AZ22" s="6">
        <v>2</v>
      </c>
      <c r="BA22" s="6">
        <f>IF(AZ22=1,G22,0)</f>
        <v>0</v>
      </c>
      <c r="BB22" s="18">
        <f>IF(AZ22=2,G22,0)</f>
        <v>0</v>
      </c>
      <c r="BC22" s="6">
        <f>IF(AZ22=3,G22,0)</f>
        <v>0</v>
      </c>
      <c r="BD22" s="6">
        <f>IF(AZ22=4,G22,0)</f>
        <v>0</v>
      </c>
      <c r="BE22" s="6">
        <f>IF(AZ22=5,G22,0)</f>
        <v>0</v>
      </c>
      <c r="CA22" s="19">
        <v>3</v>
      </c>
      <c r="CB22" s="19">
        <v>10</v>
      </c>
      <c r="CZ22" s="6">
        <v>0</v>
      </c>
    </row>
    <row r="23" spans="1:80" ht="12.75">
      <c r="A23" s="14">
        <v>18</v>
      </c>
      <c r="B23" s="56"/>
      <c r="C23" s="28" t="s">
        <v>37</v>
      </c>
      <c r="D23" s="29" t="s">
        <v>9</v>
      </c>
      <c r="E23" s="16">
        <v>1</v>
      </c>
      <c r="F23" s="49"/>
      <c r="G23" s="17">
        <f t="shared" si="0"/>
        <v>0</v>
      </c>
      <c r="H23" s="32">
        <v>0</v>
      </c>
      <c r="I23" s="30">
        <f aca="true" t="shared" si="3" ref="I23:I34">G23*H23</f>
        <v>0</v>
      </c>
      <c r="J23" s="30">
        <f t="shared" si="2"/>
        <v>0</v>
      </c>
      <c r="O23" s="13"/>
      <c r="BB23" s="18"/>
      <c r="CA23" s="19"/>
      <c r="CB23" s="19"/>
    </row>
    <row r="24" spans="1:80" ht="12.75" customHeight="1">
      <c r="A24" s="14">
        <v>19</v>
      </c>
      <c r="B24" s="15"/>
      <c r="C24" s="28" t="s">
        <v>38</v>
      </c>
      <c r="D24" s="29" t="s">
        <v>6</v>
      </c>
      <c r="E24" s="16">
        <v>24.19</v>
      </c>
      <c r="F24" s="49"/>
      <c r="G24" s="17">
        <f t="shared" si="0"/>
        <v>0</v>
      </c>
      <c r="H24" s="32">
        <v>0</v>
      </c>
      <c r="I24" s="30">
        <f t="shared" si="3"/>
        <v>0</v>
      </c>
      <c r="J24" s="30">
        <f t="shared" si="2"/>
        <v>0</v>
      </c>
      <c r="O24" s="13"/>
      <c r="CA24" s="19"/>
      <c r="CB24" s="19"/>
    </row>
    <row r="25" spans="1:80" ht="12.75">
      <c r="A25" s="14">
        <v>20</v>
      </c>
      <c r="B25" s="15"/>
      <c r="C25" s="28" t="s">
        <v>16</v>
      </c>
      <c r="D25" s="29" t="s">
        <v>17</v>
      </c>
      <c r="E25" s="16">
        <v>59</v>
      </c>
      <c r="F25" s="49"/>
      <c r="G25" s="17">
        <f t="shared" si="0"/>
        <v>0</v>
      </c>
      <c r="H25" s="32">
        <v>0</v>
      </c>
      <c r="I25" s="30">
        <f t="shared" si="3"/>
        <v>0</v>
      </c>
      <c r="J25" s="30">
        <f t="shared" si="2"/>
        <v>0</v>
      </c>
      <c r="O25" s="13"/>
      <c r="CA25" s="19"/>
      <c r="CB25" s="19"/>
    </row>
    <row r="26" spans="1:80" ht="22.5">
      <c r="A26" s="14">
        <v>21</v>
      </c>
      <c r="B26" s="15"/>
      <c r="C26" s="28" t="s">
        <v>40</v>
      </c>
      <c r="D26" s="29" t="s">
        <v>6</v>
      </c>
      <c r="E26" s="16">
        <f>E6</f>
        <v>416</v>
      </c>
      <c r="F26" s="49"/>
      <c r="G26" s="17">
        <f t="shared" si="0"/>
        <v>0</v>
      </c>
      <c r="H26" s="32">
        <v>0</v>
      </c>
      <c r="I26" s="30">
        <f t="shared" si="3"/>
        <v>0</v>
      </c>
      <c r="J26" s="30">
        <f t="shared" si="2"/>
        <v>0</v>
      </c>
      <c r="O26" s="13"/>
      <c r="CA26" s="19"/>
      <c r="CB26" s="19"/>
    </row>
    <row r="27" spans="1:80" ht="12.75">
      <c r="A27" s="14">
        <v>22</v>
      </c>
      <c r="B27" s="15"/>
      <c r="C27" s="28" t="s">
        <v>39</v>
      </c>
      <c r="D27" s="29" t="s">
        <v>10</v>
      </c>
      <c r="E27" s="16">
        <v>59</v>
      </c>
      <c r="F27" s="49"/>
      <c r="G27" s="17">
        <f t="shared" si="0"/>
        <v>0</v>
      </c>
      <c r="H27" s="32">
        <v>0</v>
      </c>
      <c r="I27" s="30">
        <f t="shared" si="3"/>
        <v>0</v>
      </c>
      <c r="J27" s="30">
        <f t="shared" si="2"/>
        <v>0</v>
      </c>
      <c r="O27" s="13"/>
      <c r="CA27" s="19"/>
      <c r="CB27" s="19"/>
    </row>
    <row r="28" spans="1:80" ht="12.75">
      <c r="A28" s="14">
        <v>23</v>
      </c>
      <c r="B28" s="15"/>
      <c r="C28" s="28" t="s">
        <v>18</v>
      </c>
      <c r="D28" s="29" t="s">
        <v>10</v>
      </c>
      <c r="E28" s="16">
        <v>25</v>
      </c>
      <c r="F28" s="49"/>
      <c r="G28" s="17">
        <f t="shared" si="0"/>
        <v>0</v>
      </c>
      <c r="H28" s="32">
        <v>0</v>
      </c>
      <c r="I28" s="30">
        <f t="shared" si="3"/>
        <v>0</v>
      </c>
      <c r="J28" s="30">
        <f t="shared" si="2"/>
        <v>0</v>
      </c>
      <c r="O28" s="13"/>
      <c r="CA28" s="19"/>
      <c r="CB28" s="19"/>
    </row>
    <row r="29" spans="1:80" ht="22.5">
      <c r="A29" s="14">
        <v>24</v>
      </c>
      <c r="B29" s="15"/>
      <c r="C29" s="28" t="s">
        <v>19</v>
      </c>
      <c r="D29" s="29" t="s">
        <v>10</v>
      </c>
      <c r="E29" s="16">
        <v>34</v>
      </c>
      <c r="F29" s="49"/>
      <c r="G29" s="17">
        <f t="shared" si="0"/>
        <v>0</v>
      </c>
      <c r="H29" s="32">
        <v>0</v>
      </c>
      <c r="I29" s="30">
        <f t="shared" si="3"/>
        <v>0</v>
      </c>
      <c r="J29" s="30">
        <f t="shared" si="2"/>
        <v>0</v>
      </c>
      <c r="O29" s="13"/>
      <c r="CA29" s="19"/>
      <c r="CB29" s="19"/>
    </row>
    <row r="30" spans="1:80" ht="22.5">
      <c r="A30" s="14">
        <v>25</v>
      </c>
      <c r="B30" s="15"/>
      <c r="C30" s="28" t="s">
        <v>53</v>
      </c>
      <c r="D30" s="29" t="s">
        <v>20</v>
      </c>
      <c r="E30" s="16">
        <v>1</v>
      </c>
      <c r="F30" s="49"/>
      <c r="G30" s="17">
        <f t="shared" si="0"/>
        <v>0</v>
      </c>
      <c r="H30" s="32">
        <v>0</v>
      </c>
      <c r="I30" s="30">
        <f t="shared" si="3"/>
        <v>0</v>
      </c>
      <c r="J30" s="30">
        <f t="shared" si="2"/>
        <v>0</v>
      </c>
      <c r="O30" s="13"/>
      <c r="CA30" s="19"/>
      <c r="CB30" s="19"/>
    </row>
    <row r="31" spans="1:80" ht="22.5">
      <c r="A31" s="14">
        <v>26</v>
      </c>
      <c r="B31" s="15"/>
      <c r="C31" s="28" t="s">
        <v>54</v>
      </c>
      <c r="D31" s="29" t="s">
        <v>20</v>
      </c>
      <c r="E31" s="16">
        <v>1</v>
      </c>
      <c r="F31" s="49"/>
      <c r="G31" s="17">
        <f t="shared" si="0"/>
        <v>0</v>
      </c>
      <c r="H31" s="32">
        <v>0</v>
      </c>
      <c r="I31" s="30">
        <f t="shared" si="3"/>
        <v>0</v>
      </c>
      <c r="J31" s="30">
        <f t="shared" si="2"/>
        <v>0</v>
      </c>
      <c r="O31" s="13"/>
      <c r="CA31" s="19"/>
      <c r="CB31" s="19"/>
    </row>
    <row r="32" spans="1:80" ht="12.75">
      <c r="A32" s="14">
        <v>27</v>
      </c>
      <c r="B32" s="15"/>
      <c r="C32" s="28" t="s">
        <v>41</v>
      </c>
      <c r="D32" s="29" t="s">
        <v>20</v>
      </c>
      <c r="E32" s="16">
        <v>18</v>
      </c>
      <c r="F32" s="49"/>
      <c r="G32" s="17">
        <f t="shared" si="0"/>
        <v>0</v>
      </c>
      <c r="H32" s="32">
        <v>0</v>
      </c>
      <c r="I32" s="30">
        <f t="shared" si="3"/>
        <v>0</v>
      </c>
      <c r="J32" s="30">
        <f t="shared" si="2"/>
        <v>0</v>
      </c>
      <c r="O32" s="13"/>
      <c r="CA32" s="19"/>
      <c r="CB32" s="19"/>
    </row>
    <row r="33" spans="1:80" ht="12.75">
      <c r="A33" s="14">
        <v>28</v>
      </c>
      <c r="B33" s="15"/>
      <c r="C33" s="28" t="s">
        <v>21</v>
      </c>
      <c r="D33" s="29" t="s">
        <v>22</v>
      </c>
      <c r="E33" s="16">
        <v>16</v>
      </c>
      <c r="F33" s="49"/>
      <c r="G33" s="17">
        <f t="shared" si="0"/>
        <v>0</v>
      </c>
      <c r="H33" s="32">
        <v>0</v>
      </c>
      <c r="I33" s="30">
        <f t="shared" si="3"/>
        <v>0</v>
      </c>
      <c r="J33" s="30">
        <f t="shared" si="2"/>
        <v>0</v>
      </c>
      <c r="O33" s="13"/>
      <c r="CA33" s="19"/>
      <c r="CB33" s="19"/>
    </row>
    <row r="34" spans="1:80" ht="12.75">
      <c r="A34" s="14">
        <v>29</v>
      </c>
      <c r="B34" s="15"/>
      <c r="C34" s="28" t="s">
        <v>23</v>
      </c>
      <c r="D34" s="29" t="s">
        <v>24</v>
      </c>
      <c r="E34" s="16">
        <v>2.46</v>
      </c>
      <c r="F34" s="49"/>
      <c r="G34" s="17">
        <f t="shared" si="0"/>
        <v>0</v>
      </c>
      <c r="H34" s="32">
        <v>0</v>
      </c>
      <c r="I34" s="30">
        <f t="shared" si="3"/>
        <v>0</v>
      </c>
      <c r="J34" s="30">
        <f t="shared" si="2"/>
        <v>0</v>
      </c>
      <c r="O34" s="13"/>
      <c r="CA34" s="19"/>
      <c r="CB34" s="19"/>
    </row>
    <row r="35" spans="1:80" ht="12.75">
      <c r="A35" s="14">
        <v>30</v>
      </c>
      <c r="B35" s="15"/>
      <c r="C35" s="28" t="s">
        <v>25</v>
      </c>
      <c r="D35" s="29" t="s">
        <v>24</v>
      </c>
      <c r="E35" s="16">
        <v>2.46</v>
      </c>
      <c r="F35" s="49"/>
      <c r="G35" s="17">
        <f t="shared" si="0"/>
        <v>0</v>
      </c>
      <c r="H35" s="32">
        <v>0</v>
      </c>
      <c r="I35" s="30">
        <f aca="true" t="shared" si="4" ref="I35:I36">G35*H35</f>
        <v>0</v>
      </c>
      <c r="J35" s="30">
        <f t="shared" si="2"/>
        <v>0</v>
      </c>
      <c r="O35" s="13"/>
      <c r="CA35" s="19"/>
      <c r="CB35" s="19"/>
    </row>
    <row r="36" spans="1:104" ht="22.5">
      <c r="A36" s="14">
        <v>31</v>
      </c>
      <c r="B36" s="15"/>
      <c r="C36" s="28" t="s">
        <v>26</v>
      </c>
      <c r="D36" s="29" t="s">
        <v>27</v>
      </c>
      <c r="E36" s="16">
        <f>SUM(E6:E35)</f>
        <v>3945.7100000000005</v>
      </c>
      <c r="F36" s="49"/>
      <c r="G36" s="17">
        <f t="shared" si="0"/>
        <v>0</v>
      </c>
      <c r="H36" s="32">
        <v>0</v>
      </c>
      <c r="I36" s="30">
        <f t="shared" si="4"/>
        <v>0</v>
      </c>
      <c r="J36" s="30">
        <f t="shared" si="2"/>
        <v>0</v>
      </c>
      <c r="O36" s="13"/>
      <c r="AA36" s="6">
        <v>7</v>
      </c>
      <c r="AB36" s="6">
        <v>1001</v>
      </c>
      <c r="AC36" s="6">
        <v>5</v>
      </c>
      <c r="AZ36" s="6">
        <v>2</v>
      </c>
      <c r="BA36" s="6">
        <f>IF(AZ36=1,G36,0)</f>
        <v>0</v>
      </c>
      <c r="BB36" s="18">
        <f>IF(AZ36=2,G36,0)</f>
        <v>0</v>
      </c>
      <c r="BC36" s="6">
        <f>IF(AZ36=3,G36,0)</f>
        <v>0</v>
      </c>
      <c r="BD36" s="6">
        <f>IF(AZ36=4,G36,0)</f>
        <v>0</v>
      </c>
      <c r="BE36" s="6">
        <f>IF(AZ36=5,G36,0)</f>
        <v>0</v>
      </c>
      <c r="CA36" s="19">
        <v>7</v>
      </c>
      <c r="CB36" s="19">
        <v>1001</v>
      </c>
      <c r="CZ36" s="6">
        <v>0</v>
      </c>
    </row>
    <row r="37" spans="1:57" ht="12.75">
      <c r="A37" s="21"/>
      <c r="B37" s="22"/>
      <c r="C37" s="52" t="s">
        <v>64</v>
      </c>
      <c r="D37" s="53"/>
      <c r="E37" s="41"/>
      <c r="F37" s="42"/>
      <c r="G37" s="43">
        <f>SUM(G5:G36)</f>
        <v>0</v>
      </c>
      <c r="H37" s="40"/>
      <c r="I37" s="44">
        <f>SUM(I7:I36)</f>
        <v>0</v>
      </c>
      <c r="J37" s="44">
        <f>SUM(J7:J36)</f>
        <v>0</v>
      </c>
      <c r="O37" s="13"/>
      <c r="BA37" s="23">
        <f>SUM(BA5:BA36)</f>
        <v>0</v>
      </c>
      <c r="BB37" s="23">
        <f>SUM(BB5:BB36)</f>
        <v>0</v>
      </c>
      <c r="BC37" s="23">
        <f>SUM(BC5:BC36)</f>
        <v>0</v>
      </c>
      <c r="BD37" s="23">
        <f>SUM(BD5:BD36)</f>
        <v>0</v>
      </c>
      <c r="BE37" s="23">
        <f>SUM(BE5:BE36)</f>
        <v>0</v>
      </c>
    </row>
    <row r="38" spans="8:10" s="6" customFormat="1" ht="12.75">
      <c r="H38" s="33"/>
      <c r="I38" s="34"/>
      <c r="J38" s="34"/>
    </row>
    <row r="40" spans="5:7" ht="12.75">
      <c r="E40" s="57"/>
      <c r="G40" s="25"/>
    </row>
    <row r="42" spans="1:7" ht="12.75">
      <c r="A42" s="26"/>
      <c r="B42" s="26"/>
      <c r="C42" s="26"/>
      <c r="D42" s="26"/>
      <c r="E42" s="27"/>
      <c r="F42" s="26"/>
      <c r="G42" s="25"/>
    </row>
  </sheetData>
  <mergeCells count="2">
    <mergeCell ref="A1:G1"/>
    <mergeCell ref="A2:G2"/>
  </mergeCell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90" r:id="rId1"/>
  <headerFooter>
    <oddFooter>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workbookViewId="0" topLeftCell="A1">
      <selection activeCell="E8" sqref="E8"/>
    </sheetView>
  </sheetViews>
  <sheetFormatPr defaultColWidth="9.00390625" defaultRowHeight="12.75"/>
  <cols>
    <col min="1" max="1" width="4.375" style="0" customWidth="1"/>
    <col min="2" max="2" width="23.125" style="0" customWidth="1"/>
    <col min="3" max="3" width="27.00390625" style="0" customWidth="1"/>
    <col min="4" max="4" width="26.625" style="0" customWidth="1"/>
  </cols>
  <sheetData>
    <row r="1" spans="1:7" ht="12.75">
      <c r="A1" s="76" t="s">
        <v>55</v>
      </c>
      <c r="B1" s="76"/>
      <c r="C1" s="76"/>
      <c r="D1" s="76"/>
      <c r="E1" s="76"/>
      <c r="F1" s="76"/>
      <c r="G1" s="76"/>
    </row>
    <row r="5" spans="4:8" ht="13.5" customHeight="1">
      <c r="D5" s="2"/>
      <c r="E5" s="2"/>
      <c r="F5" s="2"/>
      <c r="G5" s="2"/>
      <c r="H5" s="2"/>
    </row>
    <row r="6" spans="2:8" ht="35.25" customHeight="1">
      <c r="B6" s="71"/>
      <c r="C6" s="4"/>
      <c r="D6" s="3" t="s">
        <v>67</v>
      </c>
      <c r="E6" s="2"/>
      <c r="F6" s="2"/>
      <c r="G6" s="2"/>
      <c r="H6" s="2"/>
    </row>
    <row r="7" spans="2:8" ht="33" customHeight="1">
      <c r="B7" s="70"/>
      <c r="C7" s="72" t="s">
        <v>56</v>
      </c>
      <c r="D7" s="5">
        <f>'střecha S1'!J37</f>
        <v>0</v>
      </c>
      <c r="E7" s="2"/>
      <c r="F7" s="2"/>
      <c r="G7" s="2"/>
      <c r="H7" s="2"/>
    </row>
    <row r="8" spans="2:8" ht="33" customHeight="1">
      <c r="B8" s="70"/>
      <c r="C8" s="72" t="s">
        <v>57</v>
      </c>
      <c r="D8" s="5">
        <f>'střecha S2'!J37</f>
        <v>0</v>
      </c>
      <c r="E8" s="2"/>
      <c r="F8" s="2"/>
      <c r="G8" s="2"/>
      <c r="H8" s="2"/>
    </row>
    <row r="9" spans="2:8" ht="33" customHeight="1">
      <c r="B9" s="70"/>
      <c r="C9" s="72" t="s">
        <v>58</v>
      </c>
      <c r="D9" s="5">
        <f>'střecha S3'!J37</f>
        <v>0</v>
      </c>
      <c r="E9" s="2"/>
      <c r="F9" s="2"/>
      <c r="G9" s="2"/>
      <c r="H9" s="2"/>
    </row>
    <row r="10" spans="2:8" ht="24.75" customHeight="1" thickBot="1">
      <c r="B10" s="71"/>
      <c r="C10" s="73"/>
      <c r="D10" s="73"/>
      <c r="E10" s="2"/>
      <c r="F10" s="2"/>
      <c r="G10" s="2"/>
      <c r="H10" s="2"/>
    </row>
    <row r="11" spans="2:8" ht="50.25" customHeight="1" thickBot="1">
      <c r="B11" s="79" t="s">
        <v>68</v>
      </c>
      <c r="C11" s="80"/>
      <c r="D11" s="74">
        <f>D7+D8+D9</f>
        <v>0</v>
      </c>
      <c r="E11" s="2"/>
      <c r="F11" s="2"/>
      <c r="G11" s="2"/>
      <c r="H11" s="2"/>
    </row>
    <row r="23" spans="2:3" ht="12.75">
      <c r="B23" s="1"/>
      <c r="C23" s="1"/>
    </row>
    <row r="24" spans="2:3" ht="12.75">
      <c r="B24" s="1"/>
      <c r="C24" s="1"/>
    </row>
  </sheetData>
  <sheetProtection password="EAF3" sheet="1" objects="1" scenarios="1"/>
  <mergeCells count="2">
    <mergeCell ref="B11:C11"/>
    <mergeCell ref="A1:G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Baláš Pavel</dc:creator>
  <cp:keywords/>
  <dc:description/>
  <cp:lastModifiedBy>Zdeněk Morávek</cp:lastModifiedBy>
  <cp:lastPrinted>2023-09-15T07:28:09Z</cp:lastPrinted>
  <dcterms:created xsi:type="dcterms:W3CDTF">2022-05-02T06:58:34Z</dcterms:created>
  <dcterms:modified xsi:type="dcterms:W3CDTF">2023-09-15T07:28:13Z</dcterms:modified>
  <cp:category/>
  <cp:version/>
  <cp:contentType/>
  <cp:contentStatus/>
  <cp:revision>20</cp:revision>
</cp:coreProperties>
</file>