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5" r:id="rId1"/>
    <sheet name="SO 000Ostatní" sheetId="2" r:id="rId2"/>
    <sheet name="SO 000Vedlejší" sheetId="3" r:id="rId3"/>
    <sheet name="SO 101" sheetId="4" r:id="rId4"/>
  </sheets>
  <definedNames/>
  <calcPr fullCalcOnLoad="1"/>
</workbook>
</file>

<file path=xl/sharedStrings.xml><?xml version="1.0" encoding="utf-8"?>
<sst xmlns="http://schemas.openxmlformats.org/spreadsheetml/2006/main" count="223" uniqueCount="102">
  <si>
    <t>EstiCon</t>
  </si>
  <si>
    <t>Firma:</t>
  </si>
  <si>
    <t>Rekapitulace ceny</t>
  </si>
  <si>
    <t>Stavba: MR 2 - II/408 Suchohrdly u Zn. - sil. I/53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</si>
  <si>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</si>
  <si>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</si>
  <si>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</si>
  <si>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</si>
  <si>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</si>
  <si>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</si>
  <si>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</si>
  <si>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Ostatní</t>
  </si>
  <si>
    <t>náklady</t>
  </si>
  <si>
    <t>Vedlejší</t>
  </si>
  <si>
    <t>SO 101</t>
  </si>
  <si>
    <t>Komunikace</t>
  </si>
  <si>
    <t>Soupis prací objektu</t>
  </si>
  <si>
    <t>S</t>
  </si>
  <si>
    <t>Stavba:</t>
  </si>
  <si>
    <t>MR 2</t>
  </si>
  <si>
    <t>II/408 Suchohrdly u Zn. - sil. I/53</t>
  </si>
  <si>
    <t>O</t>
  </si>
  <si>
    <t>Objekt:</t>
  </si>
  <si>
    <t>SO 000</t>
  </si>
  <si>
    <t>Ostatní a vedlejší náklady</t>
  </si>
  <si>
    <t>O1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</si>
  <si>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</si>
  <si>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</si>
  <si>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</si>
  <si>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</si>
  <si>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</si>
  <si>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</si>
  <si>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</si>
  <si>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</si>
  <si>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</si>
  <si>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</si>
  <si>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</si>
  <si>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</si>
  <si>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</si>
  <si>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</si>
  <si>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</si>
  <si>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</si>
  <si>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02710</t>
  </si>
  <si>
    <t/>
  </si>
  <si>
    <t>POMOC PRÁCE ZŘÍZ NEBO ZAJIŠŤ OBJÍŽĎKY A PŘÍSTUP CESTY</t>
  </si>
  <si>
    <t>KPL</t>
  </si>
  <si>
    <t>PP</t>
  </si>
  <si>
    <t>Přechodná úprava dopravního značení a objízdných tras, včetně údržby a úprav
během stavebních prací v souladu s TP66 - II.vydání "Zásady pro označování
pracovních míst na PK" a s platnými předpisy pro navrhování DZ na PK, vč.
vyhlášky č. 294/2015 Sb.
Stávající svislé dopravní značky se pro potřeby PDZ zachovají a dle potřeby
zakryjí, upraví nebo doplní. Přechodné SDZ (značky, směrovací desky, závory,
semaforová souprava, světla) se umístí na nosičích a podkladních deskách včetně
nutných přesunů dle jednotlivých fází (etap) výstavby, dodávky, montáže,
demontáže, včetně všech potřebných povolení k uzavírce.
Včetně projednání s dotčenými orgány.
Vše v režii zhotovitele.</t>
  </si>
  <si>
    <t>TS</t>
  </si>
  <si>
    <t>zahrnuje veškeré náklady spojené s objednatelem požadovanými zařízeními</t>
  </si>
  <si>
    <t>02946</t>
  </si>
  <si>
    <t>OSTAT POŽADAVKY - FOTODOKUMENTACE</t>
  </si>
  <si>
    <t>Fotodokumentace provádění stavby - popsáno v obchodních podmínkách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</si>
  <si>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</si>
  <si>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00014</t>
  </si>
  <si>
    <t>R</t>
  </si>
  <si>
    <t>Zajištění provedení a výstupů veškerých zkoušek a revizí - popsáno v obchodních podmínkách, technických podmínkách a normách ČSN</t>
  </si>
  <si>
    <t>1</t>
  </si>
  <si>
    <t>Zemní práce</t>
  </si>
  <si>
    <t>11372</t>
  </si>
  <si>
    <t>FRÉZOVÁNÍ ZPEVNĚNÝCH PLOCH ASFALTOVÝCH</t>
  </si>
  <si>
    <t>M3</t>
  </si>
  <si>
    <t>odvoz a likvidace v režii zhotovitele
frézování tl. 0,05m</t>
  </si>
  <si>
    <t>VV</t>
  </si>
  <si>
    <t>9928*0,05 = 496,400 [A]</t>
  </si>
  <si>
    <t>Položka zahrnuje veškerou manipulaci s vybouranou sutí a s vybouranými hmotami vč. uložení.</t>
  </si>
  <si>
    <t>5</t>
  </si>
  <si>
    <t>572213</t>
  </si>
  <si>
    <t>SPOJOVACÍ POSTŘIK Z EMULZE DO 0,5KG/M2</t>
  </si>
  <si>
    <t>M2</t>
  </si>
  <si>
    <t>0,5 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</si>
  <si>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</si>
  <si>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</si>
  <si>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</si>
  <si>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</si>
  <si>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577A1</t>
  </si>
  <si>
    <t>VÝSPRAVA TRHLIN ASFALTOVOU ZÁLIVKOU</t>
  </si>
  <si>
    <t>M</t>
  </si>
  <si>
    <t>sanace trhlin</t>
  </si>
  <si>
    <t>- vyfrézování drážky šířky do 20mm hloubky do 40mm
- vyčištění
- nátěr
- výplň předepsanou zálivkovou hmotou</t>
  </si>
  <si>
    <t>58910</t>
  </si>
  <si>
    <t>VÝPLŇ SPAR ASFALTEM</t>
  </si>
  <si>
    <t>zalití pracovních spar</t>
  </si>
  <si>
    <t>položka zahrnuje:
- dodávku předepsaného materiálu
- vyčištění a výplň spar tímto materiálem</t>
  </si>
  <si>
    <t>9</t>
  </si>
  <si>
    <t>Ostatní konstrukce a práce</t>
  </si>
  <si>
    <t>915211</t>
  </si>
  <si>
    <t>VODOROVNÉ DOPRAVNÍ ZNAČENÍ PLASTEM HLADKÉ - DODÁVKA A POKLÁDKA</t>
  </si>
  <si>
    <t>dopravní stín</t>
  </si>
  <si>
    <t>položka zahrnuje:
- dodání a pokládku nátěrového materiálu (měří se pouze natíraná plocha)
- předznačení a reflexní úpravu</t>
  </si>
  <si>
    <t>915221</t>
  </si>
  <si>
    <t>VODOR DOPRAV ZNAČ PLASTEM STRUKTURÁLNÍ NEHLUČNÉ - DOD A POKLÁDKA</t>
  </si>
  <si>
    <t>středová čára 0,125 - 1460 m</t>
  </si>
  <si>
    <t>120 = 120,000 [B]</t>
  </si>
  <si>
    <t>919111</t>
  </si>
  <si>
    <t>ŘEZÁNÍ ASFALTOVÉHO KRYTU VOZOVEK TL DO 50MM</t>
  </si>
  <si>
    <t>řezání a napojení na stávající povrch + napojení na MK</t>
  </si>
  <si>
    <t>6,5+9,6+125 = 141,100 [A]</t>
  </si>
  <si>
    <t>položka zahrnuje řezání vozovkové vrstvy v předepsané tloušťce, včetně spotřeby vody</t>
  </si>
  <si>
    <t>93818</t>
  </si>
  <si>
    <t>OČIŠTĚNÍ ASFALT VOZOVEK ZAMETENÍM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</si>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</sst>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1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7" xfId="0" applyFont="1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SUM(C10:C12)</f>
        <v>0</v>
      </c>
      <c r="D6" s="3"/>
      <c r="E6" s="3"/>
    </row>
    <row r="7" spans="1:5" ht="15">
      <c r="A7" s="3"/>
      <c r="B7" s="5" t="s">
        <v>5</v>
      </c>
      <c r="C7" s="6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000Ostatní'!I3</f>
        <v>0</v>
      </c>
      <c r="D10" s="9">
        <f>SUMIFS('SO 000Ostatní'!O:O,'SO 000Ostatní'!A:A,"P")</f>
        <v>0</v>
      </c>
      <c r="E10" s="9">
        <f>C10+D10</f>
        <v>0</v>
      </c>
    </row>
    <row r="11" spans="1:5" ht="15">
      <c r="A11" s="8" t="s">
        <v>13</v>
      </c>
      <c r="B11" s="8" t="s">
        <v>12</v>
      </c>
      <c r="C11" s="9">
        <f>'SO 000Vedlejší'!I3</f>
        <v>0</v>
      </c>
      <c r="D11" s="9">
        <f>SUMIFS('SO 000Vedlejší'!O:O,'SO 000Vedlejší'!A:A,"P")</f>
        <v>0</v>
      </c>
      <c r="E11" s="9">
        <f>C11+D11</f>
        <v>0</v>
      </c>
    </row>
    <row r="12" spans="1:5" ht="15">
      <c r="A12" s="8" t="s">
        <v>14</v>
      </c>
      <c r="B12" s="8" t="s">
        <v>15</v>
      </c>
      <c r="C12" s="9">
        <f>'SO 101'!I3</f>
        <v>0</v>
      </c>
      <c r="D12" s="9">
        <f>SUMIFS('SO 101'!O:O,'SO 101'!A:A,"P")</f>
        <v>0</v>
      </c>
      <c r="E12" s="9">
        <f>C12+D12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16</v>
      </c>
      <c r="F2" s="15"/>
      <c r="G2" s="15"/>
      <c r="H2" s="15"/>
      <c r="I2" s="15"/>
      <c r="J2" s="17"/>
    </row>
    <row r="3" spans="1:16" ht="15">
      <c r="A3" s="3" t="s">
        <v>17</v>
      </c>
      <c r="B3" s="18" t="s">
        <v>18</v>
      </c>
      <c r="C3" s="19" t="s">
        <v>19</v>
      </c>
      <c r="D3" s="20"/>
      <c r="E3" s="21" t="s">
        <v>20</v>
      </c>
      <c r="F3" s="15"/>
      <c r="G3" s="15"/>
      <c r="H3" s="22" t="s">
        <v>11</v>
      </c>
      <c r="I3" s="23">
        <f>SUMIFS(I9:I15,A9:A15,"SD")</f>
        <v>0</v>
      </c>
      <c r="J3" s="17"/>
      <c r="O3">
        <v>0</v>
      </c>
      <c r="P3">
        <v>2</v>
      </c>
    </row>
    <row r="4" spans="1:16" ht="15">
      <c r="A4" s="3" t="s">
        <v>21</v>
      </c>
      <c r="B4" s="18" t="s">
        <v>22</v>
      </c>
      <c r="C4" s="19" t="s">
        <v>23</v>
      </c>
      <c r="D4" s="20"/>
      <c r="E4" s="21" t="s">
        <v>24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25</v>
      </c>
      <c r="B5" s="18" t="s">
        <v>26</v>
      </c>
      <c r="C5" s="19" t="s">
        <v>11</v>
      </c>
      <c r="D5" s="20"/>
      <c r="E5" s="21" t="s">
        <v>12</v>
      </c>
      <c r="F5" s="15"/>
      <c r="G5" s="15"/>
      <c r="H5" s="15"/>
      <c r="I5" s="15"/>
      <c r="J5" s="17"/>
      <c r="O5">
        <v>0.21</v>
      </c>
    </row>
    <row r="6" spans="1:10" ht="15">
      <c r="A6" s="24" t="s">
        <v>27</v>
      </c>
      <c r="B6" s="25" t="s">
        <v>28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/>
      <c r="J6" s="26" t="s">
        <v>35</v>
      </c>
    </row>
    <row r="7" spans="1:10" ht="15">
      <c r="A7" s="24"/>
      <c r="B7" s="25"/>
      <c r="C7" s="7"/>
      <c r="D7" s="7"/>
      <c r="E7" s="7"/>
      <c r="F7" s="7"/>
      <c r="G7" s="7"/>
      <c r="H7" s="7" t="s">
        <v>36</v>
      </c>
      <c r="I7" s="7" t="s">
        <v>37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38</v>
      </c>
      <c r="B9" s="30"/>
      <c r="C9" s="31" t="s">
        <v>39</v>
      </c>
      <c r="D9" s="32"/>
      <c r="E9" s="29" t="s">
        <v>40</v>
      </c>
      <c r="F9" s="32"/>
      <c r="G9" s="32"/>
      <c r="H9" s="32"/>
      <c r="I9" s="33">
        <f>SUMIFS(I10:I15,A10:A15,"P")</f>
        <v>0</v>
      </c>
      <c r="J9" s="34"/>
    </row>
    <row r="10" spans="1:16" ht="15">
      <c r="A10" s="35" t="s">
        <v>41</v>
      </c>
      <c r="B10" s="35">
        <v>1</v>
      </c>
      <c r="C10" s="36" t="s">
        <v>42</v>
      </c>
      <c r="D10" s="35" t="s">
        <v>43</v>
      </c>
      <c r="E10" s="37" t="s">
        <v>44</v>
      </c>
      <c r="F10" s="38" t="s">
        <v>45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255">
      <c r="A11" s="35" t="s">
        <v>46</v>
      </c>
      <c r="B11" s="42"/>
      <c r="C11" s="43"/>
      <c r="D11" s="43"/>
      <c r="E11" s="37" t="s">
        <v>47</v>
      </c>
      <c r="F11" s="43"/>
      <c r="G11" s="43"/>
      <c r="H11" s="43"/>
      <c r="I11" s="43"/>
      <c r="J11" s="44"/>
    </row>
    <row r="12" spans="1:10" ht="30">
      <c r="A12" s="35" t="s">
        <v>48</v>
      </c>
      <c r="B12" s="42"/>
      <c r="C12" s="43"/>
      <c r="D12" s="43"/>
      <c r="E12" s="37" t="s">
        <v>49</v>
      </c>
      <c r="F12" s="43"/>
      <c r="G12" s="43"/>
      <c r="H12" s="43"/>
      <c r="I12" s="43"/>
      <c r="J12" s="44"/>
    </row>
    <row r="13" spans="1:16" ht="15">
      <c r="A13" s="35" t="s">
        <v>41</v>
      </c>
      <c r="B13" s="35">
        <v>2</v>
      </c>
      <c r="C13" s="36" t="s">
        <v>50</v>
      </c>
      <c r="D13" s="35" t="s">
        <v>43</v>
      </c>
      <c r="E13" s="37" t="s">
        <v>51</v>
      </c>
      <c r="F13" s="38" t="s">
        <v>45</v>
      </c>
      <c r="G13" s="39">
        <v>1</v>
      </c>
      <c r="H13" s="40">
        <v>0</v>
      </c>
      <c r="I13" s="40">
        <f>ROUND(G13*H13,P4)</f>
        <v>0</v>
      </c>
      <c r="J13" s="35"/>
      <c r="O13" s="41">
        <f>I13*0.21</f>
        <v>0</v>
      </c>
      <c r="P13">
        <v>3</v>
      </c>
    </row>
    <row r="14" spans="1:10" ht="15">
      <c r="A14" s="35" t="s">
        <v>46</v>
      </c>
      <c r="B14" s="42"/>
      <c r="C14" s="43"/>
      <c r="D14" s="43"/>
      <c r="E14" s="37" t="s">
        <v>52</v>
      </c>
      <c r="F14" s="43"/>
      <c r="G14" s="43"/>
      <c r="H14" s="43"/>
      <c r="I14" s="43"/>
      <c r="J14" s="44"/>
    </row>
    <row r="15" spans="1:10" ht="75">
      <c r="A15" s="35" t="s">
        <v>48</v>
      </c>
      <c r="B15" s="45"/>
      <c r="C15" s="46"/>
      <c r="D15" s="46"/>
      <c r="E15" s="37" t="s">
        <v>53</v>
      </c>
      <c r="F15" s="46"/>
      <c r="G15" s="46"/>
      <c r="H15" s="46"/>
      <c r="I15" s="46"/>
      <c r="J15" s="47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16</v>
      </c>
      <c r="F2" s="15"/>
      <c r="G2" s="15"/>
      <c r="H2" s="15"/>
      <c r="I2" s="15"/>
      <c r="J2" s="17"/>
    </row>
    <row r="3" spans="1:16" ht="15">
      <c r="A3" s="3" t="s">
        <v>17</v>
      </c>
      <c r="B3" s="18" t="s">
        <v>18</v>
      </c>
      <c r="C3" s="19" t="s">
        <v>19</v>
      </c>
      <c r="D3" s="20"/>
      <c r="E3" s="21" t="s">
        <v>20</v>
      </c>
      <c r="F3" s="15"/>
      <c r="G3" s="15"/>
      <c r="H3" s="22" t="s">
        <v>13</v>
      </c>
      <c r="I3" s="23">
        <f>SUMIFS(I9:I12,A9:A12,"SD")</f>
        <v>0</v>
      </c>
      <c r="J3" s="17"/>
      <c r="O3">
        <v>0</v>
      </c>
      <c r="P3">
        <v>2</v>
      </c>
    </row>
    <row r="4" spans="1:16" ht="15">
      <c r="A4" s="3" t="s">
        <v>21</v>
      </c>
      <c r="B4" s="18" t="s">
        <v>22</v>
      </c>
      <c r="C4" s="19" t="s">
        <v>23</v>
      </c>
      <c r="D4" s="20"/>
      <c r="E4" s="21" t="s">
        <v>24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3" t="s">
        <v>25</v>
      </c>
      <c r="B5" s="18" t="s">
        <v>26</v>
      </c>
      <c r="C5" s="19" t="s">
        <v>13</v>
      </c>
      <c r="D5" s="20"/>
      <c r="E5" s="21" t="s">
        <v>12</v>
      </c>
      <c r="F5" s="15"/>
      <c r="G5" s="15"/>
      <c r="H5" s="15"/>
      <c r="I5" s="15"/>
      <c r="J5" s="17"/>
      <c r="O5">
        <v>0.21</v>
      </c>
    </row>
    <row r="6" spans="1:10" ht="15">
      <c r="A6" s="24" t="s">
        <v>27</v>
      </c>
      <c r="B6" s="25" t="s">
        <v>28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/>
      <c r="J6" s="26" t="s">
        <v>35</v>
      </c>
    </row>
    <row r="7" spans="1:10" ht="15">
      <c r="A7" s="24"/>
      <c r="B7" s="25"/>
      <c r="C7" s="7"/>
      <c r="D7" s="7"/>
      <c r="E7" s="7"/>
      <c r="F7" s="7"/>
      <c r="G7" s="7"/>
      <c r="H7" s="7" t="s">
        <v>36</v>
      </c>
      <c r="I7" s="7" t="s">
        <v>37</v>
      </c>
      <c r="J7" s="26"/>
    </row>
    <row r="8" spans="1:10" ht="15">
      <c r="A8" s="27">
        <v>0</v>
      </c>
      <c r="B8" s="25">
        <v>1</v>
      </c>
      <c r="C8" s="28">
        <v>2</v>
      </c>
      <c r="D8" s="7">
        <v>3</v>
      </c>
      <c r="E8" s="28">
        <v>4</v>
      </c>
      <c r="F8" s="7">
        <v>5</v>
      </c>
      <c r="G8" s="7">
        <v>6</v>
      </c>
      <c r="H8" s="7">
        <v>7</v>
      </c>
      <c r="I8" s="28">
        <v>8</v>
      </c>
      <c r="J8" s="26">
        <v>9</v>
      </c>
    </row>
    <row r="9" spans="1:10" ht="15">
      <c r="A9" s="29" t="s">
        <v>38</v>
      </c>
      <c r="B9" s="30"/>
      <c r="C9" s="31" t="s">
        <v>39</v>
      </c>
      <c r="D9" s="32"/>
      <c r="E9" s="29" t="s">
        <v>40</v>
      </c>
      <c r="F9" s="32"/>
      <c r="G9" s="32"/>
      <c r="H9" s="32"/>
      <c r="I9" s="33">
        <f>SUMIFS(I10:I12,A10:A12,"P")</f>
        <v>0</v>
      </c>
      <c r="J9" s="34"/>
    </row>
    <row r="10" spans="1:16" ht="30">
      <c r="A10" s="35" t="s">
        <v>41</v>
      </c>
      <c r="B10" s="35">
        <v>1</v>
      </c>
      <c r="C10" s="36" t="s">
        <v>54</v>
      </c>
      <c r="D10" s="35" t="s">
        <v>55</v>
      </c>
      <c r="E10" s="37" t="s">
        <v>56</v>
      </c>
      <c r="F10" s="38" t="s">
        <v>45</v>
      </c>
      <c r="G10" s="39">
        <v>1</v>
      </c>
      <c r="H10" s="40">
        <v>0</v>
      </c>
      <c r="I10" s="40">
        <f>ROUND(G10*H10,P4)</f>
        <v>0</v>
      </c>
      <c r="J10" s="35"/>
      <c r="O10" s="41">
        <f>I10*0.21</f>
        <v>0</v>
      </c>
      <c r="P10">
        <v>3</v>
      </c>
    </row>
    <row r="11" spans="1:10" ht="15">
      <c r="A11" s="35" t="s">
        <v>46</v>
      </c>
      <c r="B11" s="42"/>
      <c r="C11" s="43"/>
      <c r="D11" s="43"/>
      <c r="E11" s="48" t="s">
        <v>43</v>
      </c>
      <c r="F11" s="43"/>
      <c r="G11" s="43"/>
      <c r="H11" s="43"/>
      <c r="I11" s="43"/>
      <c r="J11" s="44"/>
    </row>
    <row r="12" spans="1:10" ht="15">
      <c r="A12" s="35" t="s">
        <v>48</v>
      </c>
      <c r="B12" s="45"/>
      <c r="C12" s="46"/>
      <c r="D12" s="46"/>
      <c r="E12" s="49" t="s">
        <v>43</v>
      </c>
      <c r="F12" s="46"/>
      <c r="G12" s="46"/>
      <c r="H12" s="46"/>
      <c r="I12" s="46"/>
      <c r="J12" s="47"/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16</v>
      </c>
      <c r="F2" s="15"/>
      <c r="G2" s="15"/>
      <c r="H2" s="15"/>
      <c r="I2" s="15"/>
      <c r="J2" s="17"/>
    </row>
    <row r="3" spans="1:16" ht="15">
      <c r="A3" s="3" t="s">
        <v>17</v>
      </c>
      <c r="B3" s="18" t="s">
        <v>18</v>
      </c>
      <c r="C3" s="19" t="s">
        <v>19</v>
      </c>
      <c r="D3" s="20"/>
      <c r="E3" s="21" t="s">
        <v>20</v>
      </c>
      <c r="F3" s="15"/>
      <c r="G3" s="15"/>
      <c r="H3" s="22" t="s">
        <v>14</v>
      </c>
      <c r="I3" s="23">
        <f>SUMIFS(I8:I40,A8:A40,"SD")</f>
        <v>0</v>
      </c>
      <c r="J3" s="17"/>
      <c r="O3">
        <v>0</v>
      </c>
      <c r="P3">
        <v>2</v>
      </c>
    </row>
    <row r="4" spans="1:16" ht="15">
      <c r="A4" s="3" t="s">
        <v>21</v>
      </c>
      <c r="B4" s="18" t="s">
        <v>26</v>
      </c>
      <c r="C4" s="19" t="s">
        <v>14</v>
      </c>
      <c r="D4" s="20"/>
      <c r="E4" s="21" t="s">
        <v>15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27</v>
      </c>
      <c r="B5" s="25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/>
      <c r="J5" s="26" t="s">
        <v>35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36</v>
      </c>
      <c r="I6" s="7" t="s">
        <v>37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38</v>
      </c>
      <c r="B8" s="30"/>
      <c r="C8" s="31" t="s">
        <v>57</v>
      </c>
      <c r="D8" s="32"/>
      <c r="E8" s="29" t="s">
        <v>58</v>
      </c>
      <c r="F8" s="32"/>
      <c r="G8" s="32"/>
      <c r="H8" s="32"/>
      <c r="I8" s="33">
        <f>SUMIFS(I9:I12,A9:A12,"P")</f>
        <v>0</v>
      </c>
      <c r="J8" s="34"/>
    </row>
    <row r="9" spans="1:16" ht="15">
      <c r="A9" s="35" t="s">
        <v>41</v>
      </c>
      <c r="B9" s="35">
        <v>1</v>
      </c>
      <c r="C9" s="36" t="s">
        <v>59</v>
      </c>
      <c r="D9" s="35" t="s">
        <v>43</v>
      </c>
      <c r="E9" s="37" t="s">
        <v>60</v>
      </c>
      <c r="F9" s="38" t="s">
        <v>61</v>
      </c>
      <c r="G9" s="39">
        <v>496.4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30">
      <c r="A10" s="35" t="s">
        <v>46</v>
      </c>
      <c r="B10" s="42"/>
      <c r="C10" s="43"/>
      <c r="D10" s="43"/>
      <c r="E10" s="37" t="s">
        <v>62</v>
      </c>
      <c r="F10" s="43"/>
      <c r="G10" s="43"/>
      <c r="H10" s="43"/>
      <c r="I10" s="43"/>
      <c r="J10" s="44"/>
    </row>
    <row r="11" spans="1:10" ht="15">
      <c r="A11" s="35" t="s">
        <v>63</v>
      </c>
      <c r="B11" s="42"/>
      <c r="C11" s="43"/>
      <c r="D11" s="43"/>
      <c r="E11" s="50" t="s">
        <v>64</v>
      </c>
      <c r="F11" s="43"/>
      <c r="G11" s="43"/>
      <c r="H11" s="43"/>
      <c r="I11" s="43"/>
      <c r="J11" s="44"/>
    </row>
    <row r="12" spans="1:10" ht="30">
      <c r="A12" s="35" t="s">
        <v>48</v>
      </c>
      <c r="B12" s="42"/>
      <c r="C12" s="43"/>
      <c r="D12" s="43"/>
      <c r="E12" s="37" t="s">
        <v>65</v>
      </c>
      <c r="F12" s="43"/>
      <c r="G12" s="43"/>
      <c r="H12" s="43"/>
      <c r="I12" s="43"/>
      <c r="J12" s="44"/>
    </row>
    <row r="13" spans="1:10" ht="15">
      <c r="A13" s="29" t="s">
        <v>38</v>
      </c>
      <c r="B13" s="30"/>
      <c r="C13" s="31" t="s">
        <v>66</v>
      </c>
      <c r="D13" s="32"/>
      <c r="E13" s="29" t="s">
        <v>15</v>
      </c>
      <c r="F13" s="32"/>
      <c r="G13" s="32"/>
      <c r="H13" s="32"/>
      <c r="I13" s="33">
        <f>SUMIFS(I14:I25,A14:A25,"P")</f>
        <v>0</v>
      </c>
      <c r="J13" s="34"/>
    </row>
    <row r="14" spans="1:16" ht="15">
      <c r="A14" s="35" t="s">
        <v>41</v>
      </c>
      <c r="B14" s="35">
        <v>2</v>
      </c>
      <c r="C14" s="36" t="s">
        <v>67</v>
      </c>
      <c r="D14" s="35" t="s">
        <v>43</v>
      </c>
      <c r="E14" s="37" t="s">
        <v>68</v>
      </c>
      <c r="F14" s="38" t="s">
        <v>69</v>
      </c>
      <c r="G14" s="39">
        <v>9928</v>
      </c>
      <c r="H14" s="40">
        <v>0</v>
      </c>
      <c r="I14" s="40">
        <f>ROUND(G14*H14,P4)</f>
        <v>0</v>
      </c>
      <c r="J14" s="35"/>
      <c r="O14" s="41">
        <f>I14*0.21</f>
        <v>0</v>
      </c>
      <c r="P14">
        <v>3</v>
      </c>
    </row>
    <row r="15" spans="1:10" ht="15">
      <c r="A15" s="35" t="s">
        <v>46</v>
      </c>
      <c r="B15" s="42"/>
      <c r="C15" s="43"/>
      <c r="D15" s="43"/>
      <c r="E15" s="37" t="s">
        <v>70</v>
      </c>
      <c r="F15" s="43"/>
      <c r="G15" s="43"/>
      <c r="H15" s="43"/>
      <c r="I15" s="43"/>
      <c r="J15" s="44"/>
    </row>
    <row r="16" spans="1:10" ht="75">
      <c r="A16" s="35" t="s">
        <v>48</v>
      </c>
      <c r="B16" s="42"/>
      <c r="C16" s="43"/>
      <c r="D16" s="43"/>
      <c r="E16" s="37" t="s">
        <v>71</v>
      </c>
      <c r="F16" s="43"/>
      <c r="G16" s="43"/>
      <c r="H16" s="43"/>
      <c r="I16" s="43"/>
      <c r="J16" s="44"/>
    </row>
    <row r="17" spans="1:16" ht="15">
      <c r="A17" s="35" t="s">
        <v>41</v>
      </c>
      <c r="B17" s="35">
        <v>3</v>
      </c>
      <c r="C17" s="36" t="s">
        <v>72</v>
      </c>
      <c r="D17" s="35" t="s">
        <v>43</v>
      </c>
      <c r="E17" s="37" t="s">
        <v>73</v>
      </c>
      <c r="F17" s="38" t="s">
        <v>69</v>
      </c>
      <c r="G17" s="39">
        <v>9928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15">
      <c r="A18" s="35" t="s">
        <v>46</v>
      </c>
      <c r="B18" s="42"/>
      <c r="C18" s="43"/>
      <c r="D18" s="43"/>
      <c r="E18" s="48" t="s">
        <v>43</v>
      </c>
      <c r="F18" s="43"/>
      <c r="G18" s="43"/>
      <c r="H18" s="43"/>
      <c r="I18" s="43"/>
      <c r="J18" s="44"/>
    </row>
    <row r="19" spans="1:10" ht="165">
      <c r="A19" s="35" t="s">
        <v>48</v>
      </c>
      <c r="B19" s="42"/>
      <c r="C19" s="43"/>
      <c r="D19" s="43"/>
      <c r="E19" s="37" t="s">
        <v>74</v>
      </c>
      <c r="F19" s="43"/>
      <c r="G19" s="43"/>
      <c r="H19" s="43"/>
      <c r="I19" s="43"/>
      <c r="J19" s="44"/>
    </row>
    <row r="20" spans="1:16" ht="15">
      <c r="A20" s="35" t="s">
        <v>41</v>
      </c>
      <c r="B20" s="35">
        <v>4</v>
      </c>
      <c r="C20" s="36" t="s">
        <v>75</v>
      </c>
      <c r="D20" s="35" t="s">
        <v>43</v>
      </c>
      <c r="E20" s="37" t="s">
        <v>76</v>
      </c>
      <c r="F20" s="38" t="s">
        <v>77</v>
      </c>
      <c r="G20" s="39">
        <v>900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15">
      <c r="A21" s="35" t="s">
        <v>46</v>
      </c>
      <c r="B21" s="42"/>
      <c r="C21" s="43"/>
      <c r="D21" s="43"/>
      <c r="E21" s="37" t="s">
        <v>78</v>
      </c>
      <c r="F21" s="43"/>
      <c r="G21" s="43"/>
      <c r="H21" s="43"/>
      <c r="I21" s="43"/>
      <c r="J21" s="44"/>
    </row>
    <row r="22" spans="1:10" ht="60">
      <c r="A22" s="35" t="s">
        <v>48</v>
      </c>
      <c r="B22" s="42"/>
      <c r="C22" s="43"/>
      <c r="D22" s="43"/>
      <c r="E22" s="37" t="s">
        <v>79</v>
      </c>
      <c r="F22" s="43"/>
      <c r="G22" s="43"/>
      <c r="H22" s="43"/>
      <c r="I22" s="43"/>
      <c r="J22" s="44"/>
    </row>
    <row r="23" spans="1:16" ht="15">
      <c r="A23" s="35" t="s">
        <v>41</v>
      </c>
      <c r="B23" s="35">
        <v>5</v>
      </c>
      <c r="C23" s="36" t="s">
        <v>80</v>
      </c>
      <c r="D23" s="35" t="s">
        <v>43</v>
      </c>
      <c r="E23" s="37" t="s">
        <v>81</v>
      </c>
      <c r="F23" s="38" t="s">
        <v>77</v>
      </c>
      <c r="G23" s="39">
        <v>141.1</v>
      </c>
      <c r="H23" s="40">
        <v>0</v>
      </c>
      <c r="I23" s="40">
        <f>ROUND(G23*H23,P4)</f>
        <v>0</v>
      </c>
      <c r="J23" s="35"/>
      <c r="O23" s="41">
        <f>I23*0.21</f>
        <v>0</v>
      </c>
      <c r="P23">
        <v>3</v>
      </c>
    </row>
    <row r="24" spans="1:10" ht="15">
      <c r="A24" s="35" t="s">
        <v>46</v>
      </c>
      <c r="B24" s="42"/>
      <c r="C24" s="43"/>
      <c r="D24" s="43"/>
      <c r="E24" s="37" t="s">
        <v>82</v>
      </c>
      <c r="F24" s="43"/>
      <c r="G24" s="43"/>
      <c r="H24" s="43"/>
      <c r="I24" s="43"/>
      <c r="J24" s="44"/>
    </row>
    <row r="25" spans="1:10" ht="45">
      <c r="A25" s="35" t="s">
        <v>48</v>
      </c>
      <c r="B25" s="42"/>
      <c r="C25" s="43"/>
      <c r="D25" s="43"/>
      <c r="E25" s="37" t="s">
        <v>83</v>
      </c>
      <c r="F25" s="43"/>
      <c r="G25" s="43"/>
      <c r="H25" s="43"/>
      <c r="I25" s="43"/>
      <c r="J25" s="44"/>
    </row>
    <row r="26" spans="1:10" ht="15">
      <c r="A26" s="29" t="s">
        <v>38</v>
      </c>
      <c r="B26" s="30"/>
      <c r="C26" s="31" t="s">
        <v>84</v>
      </c>
      <c r="D26" s="32"/>
      <c r="E26" s="29" t="s">
        <v>85</v>
      </c>
      <c r="F26" s="32"/>
      <c r="G26" s="32"/>
      <c r="H26" s="32"/>
      <c r="I26" s="33">
        <f>SUMIFS(I27:I40,A27:A40,"P")</f>
        <v>0</v>
      </c>
      <c r="J26" s="34"/>
    </row>
    <row r="27" spans="1:16" ht="30">
      <c r="A27" s="35" t="s">
        <v>41</v>
      </c>
      <c r="B27" s="35">
        <v>6</v>
      </c>
      <c r="C27" s="36" t="s">
        <v>86</v>
      </c>
      <c r="D27" s="35" t="s">
        <v>43</v>
      </c>
      <c r="E27" s="37" t="s">
        <v>87</v>
      </c>
      <c r="F27" s="38" t="s">
        <v>69</v>
      </c>
      <c r="G27" s="39">
        <v>2</v>
      </c>
      <c r="H27" s="40">
        <v>0</v>
      </c>
      <c r="I27" s="40">
        <f>ROUND(G27*H27,P4)</f>
        <v>0</v>
      </c>
      <c r="J27" s="35"/>
      <c r="O27" s="41">
        <f>I27*0.21</f>
        <v>0</v>
      </c>
      <c r="P27">
        <v>3</v>
      </c>
    </row>
    <row r="28" spans="1:10" ht="15">
      <c r="A28" s="35" t="s">
        <v>46</v>
      </c>
      <c r="B28" s="42"/>
      <c r="C28" s="43"/>
      <c r="D28" s="43"/>
      <c r="E28" s="37" t="s">
        <v>88</v>
      </c>
      <c r="F28" s="43"/>
      <c r="G28" s="43"/>
      <c r="H28" s="43"/>
      <c r="I28" s="43"/>
      <c r="J28" s="44"/>
    </row>
    <row r="29" spans="1:10" ht="60">
      <c r="A29" s="35" t="s">
        <v>48</v>
      </c>
      <c r="B29" s="42"/>
      <c r="C29" s="43"/>
      <c r="D29" s="43"/>
      <c r="E29" s="37" t="s">
        <v>89</v>
      </c>
      <c r="F29" s="43"/>
      <c r="G29" s="43"/>
      <c r="H29" s="43"/>
      <c r="I29" s="43"/>
      <c r="J29" s="44"/>
    </row>
    <row r="30" spans="1:16" ht="30">
      <c r="A30" s="35" t="s">
        <v>41</v>
      </c>
      <c r="B30" s="35">
        <v>7</v>
      </c>
      <c r="C30" s="36" t="s">
        <v>90</v>
      </c>
      <c r="D30" s="35" t="s">
        <v>43</v>
      </c>
      <c r="E30" s="37" t="s">
        <v>91</v>
      </c>
      <c r="F30" s="38" t="s">
        <v>69</v>
      </c>
      <c r="G30" s="39">
        <v>120</v>
      </c>
      <c r="H30" s="40">
        <v>0</v>
      </c>
      <c r="I30" s="40">
        <f>ROUND(G30*H30,P4)</f>
        <v>0</v>
      </c>
      <c r="J30" s="35"/>
      <c r="O30" s="41">
        <f>I30*0.21</f>
        <v>0</v>
      </c>
      <c r="P30">
        <v>3</v>
      </c>
    </row>
    <row r="31" spans="1:10" ht="15">
      <c r="A31" s="35" t="s">
        <v>46</v>
      </c>
      <c r="B31" s="42"/>
      <c r="C31" s="43"/>
      <c r="D31" s="43"/>
      <c r="E31" s="37" t="s">
        <v>92</v>
      </c>
      <c r="F31" s="43"/>
      <c r="G31" s="43"/>
      <c r="H31" s="43"/>
      <c r="I31" s="43"/>
      <c r="J31" s="44"/>
    </row>
    <row r="32" spans="1:10" ht="15">
      <c r="A32" s="35" t="s">
        <v>63</v>
      </c>
      <c r="B32" s="42"/>
      <c r="C32" s="43"/>
      <c r="D32" s="43"/>
      <c r="E32" s="50" t="s">
        <v>93</v>
      </c>
      <c r="F32" s="43"/>
      <c r="G32" s="43"/>
      <c r="H32" s="43"/>
      <c r="I32" s="43"/>
      <c r="J32" s="44"/>
    </row>
    <row r="33" spans="1:10" ht="60">
      <c r="A33" s="35" t="s">
        <v>48</v>
      </c>
      <c r="B33" s="42"/>
      <c r="C33" s="43"/>
      <c r="D33" s="43"/>
      <c r="E33" s="37" t="s">
        <v>89</v>
      </c>
      <c r="F33" s="43"/>
      <c r="G33" s="43"/>
      <c r="H33" s="43"/>
      <c r="I33" s="43"/>
      <c r="J33" s="44"/>
    </row>
    <row r="34" spans="1:16" ht="15">
      <c r="A34" s="35" t="s">
        <v>41</v>
      </c>
      <c r="B34" s="35">
        <v>8</v>
      </c>
      <c r="C34" s="36" t="s">
        <v>94</v>
      </c>
      <c r="D34" s="35" t="s">
        <v>43</v>
      </c>
      <c r="E34" s="37" t="s">
        <v>95</v>
      </c>
      <c r="F34" s="38" t="s">
        <v>77</v>
      </c>
      <c r="G34" s="39">
        <v>141.1</v>
      </c>
      <c r="H34" s="40">
        <v>0</v>
      </c>
      <c r="I34" s="40">
        <f>ROUND(G34*H34,P4)</f>
        <v>0</v>
      </c>
      <c r="J34" s="35"/>
      <c r="O34" s="41">
        <f>I34*0.21</f>
        <v>0</v>
      </c>
      <c r="P34">
        <v>3</v>
      </c>
    </row>
    <row r="35" spans="1:10" ht="15">
      <c r="A35" s="35" t="s">
        <v>46</v>
      </c>
      <c r="B35" s="42"/>
      <c r="C35" s="43"/>
      <c r="D35" s="43"/>
      <c r="E35" s="37" t="s">
        <v>96</v>
      </c>
      <c r="F35" s="43"/>
      <c r="G35" s="43"/>
      <c r="H35" s="43"/>
      <c r="I35" s="43"/>
      <c r="J35" s="44"/>
    </row>
    <row r="36" spans="1:10" ht="15">
      <c r="A36" s="35" t="s">
        <v>63</v>
      </c>
      <c r="B36" s="42"/>
      <c r="C36" s="43"/>
      <c r="D36" s="43"/>
      <c r="E36" s="50" t="s">
        <v>97</v>
      </c>
      <c r="F36" s="43"/>
      <c r="G36" s="43"/>
      <c r="H36" s="43"/>
      <c r="I36" s="43"/>
      <c r="J36" s="44"/>
    </row>
    <row r="37" spans="1:10" ht="30">
      <c r="A37" s="35" t="s">
        <v>48</v>
      </c>
      <c r="B37" s="42"/>
      <c r="C37" s="43"/>
      <c r="D37" s="43"/>
      <c r="E37" s="37" t="s">
        <v>98</v>
      </c>
      <c r="F37" s="43"/>
      <c r="G37" s="43"/>
      <c r="H37" s="43"/>
      <c r="I37" s="43"/>
      <c r="J37" s="44"/>
    </row>
    <row r="38" spans="1:16" ht="15">
      <c r="A38" s="35" t="s">
        <v>41</v>
      </c>
      <c r="B38" s="35">
        <v>9</v>
      </c>
      <c r="C38" s="36" t="s">
        <v>99</v>
      </c>
      <c r="D38" s="35" t="s">
        <v>43</v>
      </c>
      <c r="E38" s="37" t="s">
        <v>100</v>
      </c>
      <c r="F38" s="38" t="s">
        <v>69</v>
      </c>
      <c r="G38" s="39">
        <v>9928</v>
      </c>
      <c r="H38" s="40">
        <v>0</v>
      </c>
      <c r="I38" s="40">
        <f>ROUND(G38*H38,P4)</f>
        <v>0</v>
      </c>
      <c r="J38" s="35"/>
      <c r="O38" s="41">
        <f>I38*0.21</f>
        <v>0</v>
      </c>
      <c r="P38">
        <v>3</v>
      </c>
    </row>
    <row r="39" spans="1:10" ht="15">
      <c r="A39" s="35" t="s">
        <v>46</v>
      </c>
      <c r="B39" s="42"/>
      <c r="C39" s="43"/>
      <c r="D39" s="43"/>
      <c r="E39" s="48" t="s">
        <v>43</v>
      </c>
      <c r="F39" s="43"/>
      <c r="G39" s="43"/>
      <c r="H39" s="43"/>
      <c r="I39" s="43"/>
      <c r="J39" s="44"/>
    </row>
    <row r="40" spans="1:10" ht="30">
      <c r="A40" s="35" t="s">
        <v>48</v>
      </c>
      <c r="B40" s="45"/>
      <c r="C40" s="46"/>
      <c r="D40" s="46"/>
      <c r="E40" s="37" t="s">
        <v>101</v>
      </c>
      <c r="F40" s="46"/>
      <c r="G40" s="46"/>
      <c r="H40" s="46"/>
      <c r="I40" s="46"/>
      <c r="J40" s="47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Marcela</dc:creator>
  <cp:keywords/>
  <dc:description/>
  <cp:lastModifiedBy>Čechová Marcela</cp:lastModifiedBy>
  <dcterms:created xsi:type="dcterms:W3CDTF">2024-01-25T11:33:00Z</dcterms:created>
  <dcterms:modified xsi:type="dcterms:W3CDTF">2024-01-25T11:33:00Z</dcterms:modified>
  <cp:category/>
  <cp:version/>
  <cp:contentType/>
  <cp:contentStatus/>
</cp:coreProperties>
</file>