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  <sheet name="SO 181" sheetId="4" r:id="rId4"/>
  </sheets>
  <definedNames/>
  <calcPr/>
  <webPublishing/>
</workbook>
</file>

<file path=xl/sharedStrings.xml><?xml version="1.0" encoding="utf-8"?>
<sst xmlns="http://schemas.openxmlformats.org/spreadsheetml/2006/main" count="928" uniqueCount="301">
  <si>
    <t>ASPE10</t>
  </si>
  <si>
    <t>S</t>
  </si>
  <si>
    <t>Soupis prací objektu</t>
  </si>
  <si>
    <t xml:space="preserve">Stavba: </t>
  </si>
  <si>
    <t>VD02623</t>
  </si>
  <si>
    <t>III/05530 Mikulčice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</si>
  <si>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</si>
  <si>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</si>
  <si>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</si>
  <si>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</si>
  <si>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</si>
  <si>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</si>
  <si>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</si>
  <si>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</si>
  <si>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</si>
  <si>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</si>
  <si>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</si>
  <si>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</si>
  <si>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</si>
  <si>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</si>
  <si>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</si>
  <si>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</si>
  <si>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</si>
  <si>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</si>
  <si>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</si>
  <si>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</si>
  <si>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</si>
  <si>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</si>
  <si>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</si>
  <si>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</si>
  <si>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</si>
  <si>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</si>
  <si>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</si>
  <si>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</si>
  <si>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</si>
  <si>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</si>
  <si>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</si>
  <si>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</si>
  <si>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</si>
  <si>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</si>
  <si>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</si>
  <si>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</si>
  <si>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</si>
  <si>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</si>
  <si>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</si>
  <si>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</si>
  <si>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</si>
  <si>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</si>
  <si>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</si>
  <si>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</si>
  <si>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</si>
  <si>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</si>
  <si>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</si>
  <si>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</si>
  <si>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</si>
  <si>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</si>
  <si>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</si>
  <si>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</si>
  <si>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</si>
  <si>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</si>
  <si>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</si>
  <si>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</si>
  <si>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</si>
  <si>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</si>
  <si>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</si>
  <si>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</si>
  <si>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</si>
  <si>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00014</t>
  </si>
  <si>
    <t>Zajištění provedení a výstupů veškerých zkoušek a revizí - popsáno v obchodních podmínkách, technických podmínkách a normách ČSN</t>
  </si>
  <si>
    <t>8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</si>
  <si>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</si>
  <si>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</si>
  <si>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</si>
  <si>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</si>
  <si>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</si>
  <si>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Silnice</t>
  </si>
  <si>
    <t>014102</t>
  </si>
  <si>
    <t>POPLATKY ZA SKLÁDKU - zemina a kamenivo</t>
  </si>
  <si>
    <t>T</t>
  </si>
  <si>
    <t>dle pol. 17120.1 45,305*2=90,610 [A] 
dle pol. 12922 26,6*0,1*2=5,320 [B] 
dle pol. 17120.2 0,07*448,2*2=62,748 [C] 
Celkem: A+B+C=158,678 [D]</t>
  </si>
  <si>
    <t>zahrnuje veškeré poplatky provozovateli skládky související s uložením odpadu na skládce.</t>
  </si>
  <si>
    <t>POPLATKY ZA SKLÁDKU - beton</t>
  </si>
  <si>
    <t>dle pol.113524 0,205*448,2=91,881 [A] 
dle pol.113736 5*2,3=11,500 [B] 
dle pol.96687 vpust 1*1,7=1,700 [C] 
Celkem: A+B+C=105,081 [D]</t>
  </si>
  <si>
    <t>POPLATKY ZA SKLÁDKU - asfalt</t>
  </si>
  <si>
    <t>dle pol.113136 52,762*2,4=126,629 [A]</t>
  </si>
  <si>
    <t>Zemní práce</t>
  </si>
  <si>
    <t>113136</t>
  </si>
  <si>
    <t>ODSTRANĚNÍ KRYTU ZPEVNĚNÝCH PLOCH S ASFALT POJIVEM, ODVOZ DO 12KM</t>
  </si>
  <si>
    <t>M3</t>
  </si>
  <si>
    <t>výměra dle Microstation</t>
  </si>
  <si>
    <t>odbourání asfaltu pro nové obruby tl.310mm š.400mm 0,31*0,4*425,5=52,762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</si>
  <si>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</si>
  <si>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</si>
  <si>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</si>
  <si>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M</t>
  </si>
  <si>
    <t>včetně bet. patky 
odstranění obrub  
výměra dle Microstation</t>
  </si>
  <si>
    <t>stávající obruba 448,2=448,200 [A]</t>
  </si>
  <si>
    <t>11352B</t>
  </si>
  <si>
    <t>ODSTRANĚNÍ CHODNÍKOVÝCH A SILNIČNÍCH OBRUBNÍKŮ BETONOVÝCH - DOPRAVA</t>
  </si>
  <si>
    <t>tkm</t>
  </si>
  <si>
    <t>dalších 5 km 5*0,205*448,2=459,405 [A]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</si>
  <si>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</si>
  <si>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</si>
  <si>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</si>
  <si>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odvoz a likvidace Rmat v režii zhotovitele  
výměra dle Microstation</t>
  </si>
  <si>
    <t>stávající asfaltový kryt tl.90mm 0,09*2130=191,700 [A] 
zpětné využití -2,66=-2,660 [B] 
Celkem: A+B=189,040 [C]</t>
  </si>
  <si>
    <t>Položka zahrnuje veškerou manipulaci s vybouranou sutí a s vybouranými hmotami vč. uložení na skládku. Nezahrnuje poplatek za skládku</t>
  </si>
  <si>
    <t>Rmateriál bude využit ke zpevnění krajnic 2,66m3 pol.56962  
výměra dle Microstation</t>
  </si>
  <si>
    <t>zpětné využití 2,66=2,660 [A]</t>
  </si>
  <si>
    <t>Položka zahrnuje veškerou manipulaci s vybouranou sutí a s vybouranými hmotami vč. uložení na meziskládku. Nezahrnuje poplatek za skládku,</t>
  </si>
  <si>
    <t>113736</t>
  </si>
  <si>
    <t>FRÉZOVÁNÍ ZPEVNĚNÝCH PLOCH BETONOVÝCH, ODVOZ DO 12KM</t>
  </si>
  <si>
    <t>stávající beton tl.100mm 0,1*50=5,000 [A]</t>
  </si>
  <si>
    <t>Položka zahrnuje veškerou manipulaci s vybouranou sutí a s vybouranými hmotami vč. uložení na skládku. Nezahrnuje poplatek za skládku, který se vykazuje v položce 0141** .</t>
  </si>
  <si>
    <t>122736</t>
  </si>
  <si>
    <t>ODKOPÁVKY A PROKOPÁVKY OBECNÉ TŘ. I, ODVOZ DO 12KM</t>
  </si>
  <si>
    <t>odkop za obrubou pro zatravnění 0,1*266=26,600 [A] 
odkop pro nové kce chodníku tl.320mm 0,32*(38,4+4,7)=13,792 [B] 
Celkem: A+B=40,392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</si>
  <si>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</si>
  <si>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</si>
  <si>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12922</t>
  </si>
  <si>
    <t>ČIŠTĚNÍ KRAJNIC OD NÁNOSU TL. DO 100MM</t>
  </si>
  <si>
    <t>M2</t>
  </si>
  <si>
    <t>stržení stávající krajnice na konci úseku tl.100mm 26,6=26,600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</si>
  <si>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</si>
  <si>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</t>
  </si>
  <si>
    <t>131736</t>
  </si>
  <si>
    <t>HLOUBENÍ JAM ZAPAŽ I NEPAŽ TŘ. I, ODVOZ DO 12KM</t>
  </si>
  <si>
    <t>zřízení DV 1,7*1,7*1,7=4,913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</si>
  <si>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</si>
  <si>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</si>
  <si>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132736</t>
  </si>
  <si>
    <t>HLOUBENÍ RÝH ŠÍŘ DO 2M PAŽ I NEPAŽ TŘ. I, ODVOZ DO 12KM</t>
  </si>
  <si>
    <t>vytvoření rýhy pro uložení nových obrub s patkou a podkladní vrstvou; viz vzorový řez</t>
  </si>
  <si>
    <t>0,07*448,2=31,374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</si>
  <si>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</si>
  <si>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</t>
  </si>
  <si>
    <t>17120</t>
  </si>
  <si>
    <t>ULOŽENÍ SYPANINY DO NÁSYPŮ A NA SKLÁDKY BEZ ZHUTNĚNÍ</t>
  </si>
  <si>
    <t>dle pol.122736 40,392=40,392 [A] 
dle pol.131736 4,913=4,913 [B] 
Celkem: A+B=45,305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</si>
  <si>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</si>
  <si>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</si>
  <si>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dle pol. 132736: 31,374=31,374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</si>
  <si>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</si>
  <si>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16</t>
  </si>
  <si>
    <t>17411</t>
  </si>
  <si>
    <t>ZÁSYP JAM A RÝH ZEMINOU SE ZHUTNĚNÍM</t>
  </si>
  <si>
    <t>zásyp za obrubou - včetně dodání vhodné zeminy 0,1*(22,7+266)=28,870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</si>
  <si>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</si>
  <si>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</si>
  <si>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</si>
  <si>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</si>
  <si>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ŠD 0/32 po vybourání DV 1,7*1,7*1,7=4,913 [A] 
ŠD 0/32 nová DV (1,7*1,7*1,7)-(1,7*0,93)=3,332 [B] 
Celkem: A+B=8,245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</si>
  <si>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</si>
  <si>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</si>
  <si>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18110</t>
  </si>
  <si>
    <t>ÚPRAVA PLÁNĚ SE ZHUTNĚNÍM V HORNINĚ TŘ. I</t>
  </si>
  <si>
    <t>pro nové kce chodníku 43,1=43,100 [A]</t>
  </si>
  <si>
    <t>položka zahrnuje úpravu pláně včetně vyrovnání výškových rozdílů. Míru zhutnění určuje projekt.</t>
  </si>
  <si>
    <t>19</t>
  </si>
  <si>
    <t>18241</t>
  </si>
  <si>
    <t>ZALOŽENÍ TRÁVNÍKU RUČNÍM VÝSEVEM</t>
  </si>
  <si>
    <t>spotřeba 0,04 kg/m2 147=147,000 [A]</t>
  </si>
  <si>
    <t>Zahrnuje dodání předepsané travní směsi, její výsev na ornici, zalévání, první pokosení, to vše bez ohledu na sklon terénu</t>
  </si>
  <si>
    <t>Vodorovné konstrukce</t>
  </si>
  <si>
    <t>20</t>
  </si>
  <si>
    <t>45152</t>
  </si>
  <si>
    <t>PODKLADNÍ A VÝPLŇOVÉ VRSTVY Z KAMENIVA DRCENÉHO</t>
  </si>
  <si>
    <t>Doplnění ŠD 0/32  při předláždění</t>
  </si>
  <si>
    <t>43*0,15=6,450 [A]</t>
  </si>
  <si>
    <t>položka zahrnuje dodávku předepsaného kameniva, mimostaveništní a vnitrostaveništní dopravu a jeho uložení 
není-li v zadávací dokumentaci uvedeno jinak, jedná se o nakupovaný materiál</t>
  </si>
  <si>
    <t>21</t>
  </si>
  <si>
    <t>465923</t>
  </si>
  <si>
    <t>PŘEDLÁŽDĚNÍ DLAŽBY Z BETON DLAŽDIC</t>
  </si>
  <si>
    <t>včetně  lože DK 4/8 tl.40mm 
výměra dle Microstation</t>
  </si>
  <si>
    <t>v místech napojení vjezdů 43=43,000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</si>
  <si>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</si>
  <si>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</si>
  <si>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22</t>
  </si>
  <si>
    <t>56145</t>
  </si>
  <si>
    <t>KAMENIVO ZPEVNĚNÉ CEMENTEM TL. DO 250MM</t>
  </si>
  <si>
    <t>SC C 8/10  tl.210mm 425,5*0,2=85,100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</si>
  <si>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</si>
  <si>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23</t>
  </si>
  <si>
    <t>56332</t>
  </si>
  <si>
    <t>VOZOVKOVÉ VRSTVY ZE ŠTĚRKODRTI TL. DO 100MM</t>
  </si>
  <si>
    <t>ŠD 0/32 tl. 100mm 425,5*0,65=276,575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</si>
  <si>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</si>
  <si>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24</t>
  </si>
  <si>
    <t>56334</t>
  </si>
  <si>
    <t>VOZOVKOVÉ VRSTVY ZE ŠTĚRKODRTI TL. DO 200MM</t>
  </si>
  <si>
    <t>nová kce ŠDa 0/32 tl.200mm 38,4+4,7=43,100 [A]</t>
  </si>
  <si>
    <t>25</t>
  </si>
  <si>
    <t>56962</t>
  </si>
  <si>
    <t>ZPEVNĚNÍ KRAJNIC Z RECYKLOVANÉHO MATERIÁLU TL DO 100MM</t>
  </si>
  <si>
    <t>Rmat bude využit z frézování (pol.11372) 2,66m3  
výměra dle Microstation</t>
  </si>
  <si>
    <t>nová krajnice š 0,5m tl.100mm na konci úseku 26,6=26,600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</si>
  <si>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</si>
  <si>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26</t>
  </si>
  <si>
    <t>572213</t>
  </si>
  <si>
    <t>SPOJOVACÍ POSTŘIK Z EMULZE DO 0,5KG/M2</t>
  </si>
  <si>
    <t>0,3 kg / m2 2045=2 045,000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</si>
  <si>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</si>
  <si>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27</t>
  </si>
  <si>
    <t>0,4 kg / m2 2045=2 045,000 [A]</t>
  </si>
  <si>
    <t>28</t>
  </si>
  <si>
    <t>574A34</t>
  </si>
  <si>
    <t>ASFALTOVÝ BETON PRO OBRUSNÉ VRSTVY ACO 11+, 11S TL. 40MM</t>
  </si>
  <si>
    <t>ACO 11+ 2045=2 045,000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</si>
  <si>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</si>
  <si>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29</t>
  </si>
  <si>
    <t>574C46</t>
  </si>
  <si>
    <t>ASFALTOVÝ BETON PRO LOŽNÍ VRSTVY ACL 16+, 16S TL. 50MM</t>
  </si>
  <si>
    <t>ACL 16+ 2045=2 045,000 [A]</t>
  </si>
  <si>
    <t>30</t>
  </si>
  <si>
    <t>582612</t>
  </si>
  <si>
    <t>KRYTY Z BETON DLAŽDIC SE ZÁMKEM ŠEDÝCH TL 80MM DO LOŽE Z KAM</t>
  </si>
  <si>
    <t>doplnění poškozené dlažby při předláždění včetně doplnění podkladních vrstev ŠD do kce a lože DK 4/8 tl.40mm  
výměra dle Microstation</t>
  </si>
  <si>
    <t>nová kce chodník 200/200/80 38,4=38,400 [A] 
doplnění poškozené dlažby při předláždění 20=20,000 [B] 
Celkem: A+B=58,400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</si>
  <si>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</si>
  <si>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31</t>
  </si>
  <si>
    <t>58261B</t>
  </si>
  <si>
    <t>KRYTY Z BETON DLAŽDIC SE ZÁMKEM BAREV RELIÉF TL 80MM DO LOŽE Z KAM</t>
  </si>
  <si>
    <t>nová kce slepecká červená 200/100/80 4,7=4,700 [A]</t>
  </si>
  <si>
    <t>32</t>
  </si>
  <si>
    <t>58910</t>
  </si>
  <si>
    <t>VÝPLŇ SPAR ASFALTEM</t>
  </si>
  <si>
    <t>včetně prořezání  
výměra dle Microstation</t>
  </si>
  <si>
    <t>včetně prořezání 7+6,1+5,2=18,300 [A] 
podélná pracovní spára 235=235,000 [B] 
Celkem: A+B=253,300 [C]</t>
  </si>
  <si>
    <t>položka zahrnuje:  
- dodávku předepsaného materiálu  
- vyčištění a výplň spar tímto materiálem</t>
  </si>
  <si>
    <t>Potrubí</t>
  </si>
  <si>
    <t>33</t>
  </si>
  <si>
    <t>89712</t>
  </si>
  <si>
    <t>VPUSŤ KANALIZAČNÍ ULIČNÍ KOMPLETNÍ Z BETONOVÝCH DÍLCŮ</t>
  </si>
  <si>
    <t>KUS</t>
  </si>
  <si>
    <t>DN 150 vyhotovení dle PD výkres č. D.1.1.2.c včetně koše na nečistoty a tvarovek pro propojení potrubí na stávající přípojky  
včetně pročištění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</si>
  <si>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</si>
  <si>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34</t>
  </si>
  <si>
    <t>89921</t>
  </si>
  <si>
    <t>VÝŠKOVÁ ÚPRAVA POKLOPŮ</t>
  </si>
  <si>
    <t>poklopy 4=4,000 [A]</t>
  </si>
  <si>
    <t>- položka výškové úpravy zahrnuje všechny nutné práce a materiály pro zvýšení nebo snížení zařízení (včetně nutné úpravy stávajícího povrchu vozovky nebo chodníku).</t>
  </si>
  <si>
    <t>35</t>
  </si>
  <si>
    <t>89922</t>
  </si>
  <si>
    <t>VÝŠKOVÁ ÚPRAVA MŘÍŽÍ</t>
  </si>
  <si>
    <t>výšková úprava DV včetně pročištění 4=4,000 [A]</t>
  </si>
  <si>
    <t>36</t>
  </si>
  <si>
    <t>89923</t>
  </si>
  <si>
    <t>VÝŠKOVÁ ÚPRAVA KRYCÍCH HRNCŮ</t>
  </si>
  <si>
    <t>šoupata 3=3,000 [A]</t>
  </si>
  <si>
    <t>37</t>
  </si>
  <si>
    <t>89952</t>
  </si>
  <si>
    <t>OBETONOVÁNÍ POTRUBÍ Z PROSTÉHO BETONU</t>
  </si>
  <si>
    <t>0,5m3 na jednu DV</t>
  </si>
  <si>
    <t>1*0,5=0,500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</si>
  <si>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</si>
  <si>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</t>
  </si>
  <si>
    <t>899901</t>
  </si>
  <si>
    <t>PŘEPOJENÍ PŘÍPOJEK</t>
  </si>
  <si>
    <t>položka zahrnuje řez na potrubí, dodání a osazení příslušných tvarovek a armatur</t>
  </si>
  <si>
    <t>Ostatní konstrukce a práce</t>
  </si>
  <si>
    <t>39</t>
  </si>
  <si>
    <t>915221</t>
  </si>
  <si>
    <t>VODOR DOPRAV ZNAČ PLASTEM STRUKTURÁLNÍ NEHLUČNÉ - DOD A POKLÁDKA</t>
  </si>
  <si>
    <t>V2b (1,5/1,5/0,25) 105*0,5*0,25=13,125 [A]</t>
  </si>
  <si>
    <t>položka zahrnuje: 
- dodání a pokládku nátěrového materiálu (měří se pouze natíraná plocha) 
- předznačení a reflexní úpravu</t>
  </si>
  <si>
    <t>40</t>
  </si>
  <si>
    <t>917223</t>
  </si>
  <si>
    <t>SILNIČNÍ A CHODNÍKOVÉ OBRUBY Z BETONOVÝCH OBRUBNÍKŮ ŠÍŘ 100MM</t>
  </si>
  <si>
    <t>nová chodníková obruba 100/10/25 do bet C 16/20 22,7=22,700 [A]</t>
  </si>
  <si>
    <t>Položka zahrnuje:  
dodání a pokládku betonových obrubníků o rozměrech předepsaných zadávací dokumentací  
betonové lože i boční betonovou opěrku.</t>
  </si>
  <si>
    <t>41</t>
  </si>
  <si>
    <t>917224</t>
  </si>
  <si>
    <t>SILNIČNÍ A CHODNÍKOVÉ OBRUBY Z BETONOVÝCH OBRUBNÍKŮ ŠÍŘ 150MM</t>
  </si>
  <si>
    <t>do bet C 16/20  
výměra dle Microstation</t>
  </si>
  <si>
    <t>do bet C 16/20  
stojatá 258,5=258,500 [A] 
snížená 121=121,000 [B] 
přechodová 32+14=46,000 [C] 
Celkem: A+B+C=425,500 [D]</t>
  </si>
  <si>
    <t>42</t>
  </si>
  <si>
    <t>91772</t>
  </si>
  <si>
    <t>OBRUBA Z DLAŽEBNÍCH KOSTEK DROBNÝCH</t>
  </si>
  <si>
    <t>dvouřádek z žulových kostek 100/100/100 do bet C 16/20 2*425,5=851,000 [A]</t>
  </si>
  <si>
    <t>Položka zahrnuje:  
dodání a pokládku jedné řady dlažebních kostek o rozměrech předepsaných zadávací dokumentací  
betonové lože i boční betonovou opěrku.</t>
  </si>
  <si>
    <t>43</t>
  </si>
  <si>
    <t>919113</t>
  </si>
  <si>
    <t>ŘEZÁNÍ ASFALTOVÉHO KRYTU VOZOVEK TL DO 150MM</t>
  </si>
  <si>
    <t>zařezání asfaltu při odstraňování obrub 425,5=425,500 [A] 
pro vybourání DV 1*3*1,7=5,100 [B] 
Celkem: A+B=430,600 [C]</t>
  </si>
  <si>
    <t>položka zahrnuje řezání vozovkové vrstvy v předepsané tloušťce, včetně spotřeby vody</t>
  </si>
  <si>
    <t>44</t>
  </si>
  <si>
    <t>93818</t>
  </si>
  <si>
    <t>OČIŠTĚNÍ ASFALT VOZOVEK ZAMETENÍM</t>
  </si>
  <si>
    <t>2045=2 045,000 [A]</t>
  </si>
  <si>
    <t>položka zahrnuje očištění předepsaným způsobem včetně odklizení vzniklého odpadu</t>
  </si>
  <si>
    <t>45</t>
  </si>
  <si>
    <t>96687</t>
  </si>
  <si>
    <t>VYBOURÁNÍ ULIČNÍCH VPUSTÍ KOMPLETNÍCH</t>
  </si>
  <si>
    <t>odvozová vzdálenost v režii zhotovitele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</si>
  <si>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</si>
  <si>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</si>
  <si>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Dopravně inženýrská opatření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</si>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</sst>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66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69</v>
      </c>
      <c s="23" t="s">
        <v>70</v>
      </c>
      <c s="18" t="s">
        <v>54</v>
      </c>
      <c s="24" t="s">
        <v>71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72</v>
      </c>
      <c s="18" t="s">
        <v>54</v>
      </c>
      <c s="24" t="s">
        <v>73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0+O8+O21+O86+O95+O140+O165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</v>
      </c>
      <c s="32">
        <f>0+I8+I21+I86+I95+I140+I165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74</v>
      </c>
      <c s="5"/>
      <c s="14" t="s">
        <v>75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76</v>
      </c>
      <c s="18" t="s">
        <v>22</v>
      </c>
      <c s="24" t="s">
        <v>77</v>
      </c>
      <c s="25" t="s">
        <v>78</v>
      </c>
      <c s="26">
        <v>158.678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51">
      <c r="A11" s="30" t="s">
        <v>45</v>
      </c>
      <c r="E11" s="31" t="s">
        <v>79</v>
      </c>
    </row>
    <row r="12" spans="1:5" ht="25.5">
      <c r="A12" t="s">
        <v>46</v>
      </c>
      <c r="E12" s="29" t="s">
        <v>80</v>
      </c>
    </row>
    <row r="13" spans="1:16" ht="12.75">
      <c r="A13" s="18" t="s">
        <v>38</v>
      </c>
      <c s="23" t="s">
        <v>16</v>
      </c>
      <c s="23" t="s">
        <v>76</v>
      </c>
      <c s="18" t="s">
        <v>16</v>
      </c>
      <c s="24" t="s">
        <v>81</v>
      </c>
      <c s="25" t="s">
        <v>78</v>
      </c>
      <c s="26">
        <v>105.081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51">
      <c r="A15" s="30" t="s">
        <v>45</v>
      </c>
      <c r="E15" s="31" t="s">
        <v>82</v>
      </c>
    </row>
    <row r="16" spans="1:5" ht="25.5">
      <c r="A16" t="s">
        <v>46</v>
      </c>
      <c r="E16" s="29" t="s">
        <v>80</v>
      </c>
    </row>
    <row r="17" spans="1:16" ht="12.75">
      <c r="A17" s="18" t="s">
        <v>38</v>
      </c>
      <c s="23" t="s">
        <v>15</v>
      </c>
      <c s="23" t="s">
        <v>76</v>
      </c>
      <c s="18" t="s">
        <v>15</v>
      </c>
      <c s="24" t="s">
        <v>83</v>
      </c>
      <c s="25" t="s">
        <v>78</v>
      </c>
      <c s="26">
        <v>126.629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84</v>
      </c>
    </row>
    <row r="20" spans="1:5" ht="25.5">
      <c r="A20" t="s">
        <v>46</v>
      </c>
      <c r="E20" s="29" t="s">
        <v>80</v>
      </c>
    </row>
    <row r="21" spans="1:18" ht="12.75" customHeight="1">
      <c r="A21" s="5" t="s">
        <v>36</v>
      </c>
      <c s="5"/>
      <c s="35" t="s">
        <v>22</v>
      </c>
      <c s="5"/>
      <c s="21" t="s">
        <v>85</v>
      </c>
      <c s="5"/>
      <c s="5"/>
      <c s="5"/>
      <c s="36">
        <f>0+Q21</f>
      </c>
      <c r="O21">
        <f>0+R21</f>
      </c>
      <c r="Q21">
        <f>0+I22+I26+I30+I34+I38+I42+I46+I50+I54+I58+I62+I66+I70+I74+I78+I82</f>
      </c>
      <c>
        <f>0+O22+O26+O30+O34+O38+O42+O46+O50+O54+O58+O62+O66+O70+O74+O78+O82</f>
      </c>
    </row>
    <row r="22" spans="1:16" ht="25.5">
      <c r="A22" s="18" t="s">
        <v>38</v>
      </c>
      <c s="23" t="s">
        <v>26</v>
      </c>
      <c s="23" t="s">
        <v>86</v>
      </c>
      <c s="18" t="s">
        <v>40</v>
      </c>
      <c s="24" t="s">
        <v>87</v>
      </c>
      <c s="25" t="s">
        <v>88</v>
      </c>
      <c s="26">
        <v>52.762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89</v>
      </c>
    </row>
    <row r="24" spans="1:5" ht="12.75">
      <c r="A24" s="30" t="s">
        <v>45</v>
      </c>
      <c r="E24" s="31" t="s">
        <v>90</v>
      </c>
    </row>
    <row r="25" spans="1:5" ht="63.75">
      <c r="A25" t="s">
        <v>46</v>
      </c>
      <c r="E25" s="29" t="s">
        <v>91</v>
      </c>
    </row>
    <row r="26" spans="1:16" ht="25.5">
      <c r="A26" s="18" t="s">
        <v>38</v>
      </c>
      <c s="23" t="s">
        <v>28</v>
      </c>
      <c s="23" t="s">
        <v>92</v>
      </c>
      <c s="18" t="s">
        <v>40</v>
      </c>
      <c s="24" t="s">
        <v>93</v>
      </c>
      <c s="25" t="s">
        <v>94</v>
      </c>
      <c s="26">
        <v>448.2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95</v>
      </c>
    </row>
    <row r="28" spans="1:5" ht="12.75">
      <c r="A28" s="30" t="s">
        <v>45</v>
      </c>
      <c r="E28" s="31" t="s">
        <v>96</v>
      </c>
    </row>
    <row r="29" spans="1:5" ht="63.75">
      <c r="A29" t="s">
        <v>46</v>
      </c>
      <c r="E29" s="29" t="s">
        <v>91</v>
      </c>
    </row>
    <row r="30" spans="1:16" ht="25.5">
      <c r="A30" s="18" t="s">
        <v>38</v>
      </c>
      <c s="23" t="s">
        <v>30</v>
      </c>
      <c s="23" t="s">
        <v>97</v>
      </c>
      <c s="18" t="s">
        <v>40</v>
      </c>
      <c s="24" t="s">
        <v>98</v>
      </c>
      <c s="25" t="s">
        <v>99</v>
      </c>
      <c s="26">
        <v>459.405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89</v>
      </c>
    </row>
    <row r="32" spans="1:5" ht="12.75">
      <c r="A32" s="30" t="s">
        <v>45</v>
      </c>
      <c r="E32" s="31" t="s">
        <v>100</v>
      </c>
    </row>
    <row r="33" spans="1:5" ht="25.5">
      <c r="A33" t="s">
        <v>46</v>
      </c>
      <c r="E33" s="29" t="s">
        <v>101</v>
      </c>
    </row>
    <row r="34" spans="1:16" ht="12.75">
      <c r="A34" s="18" t="s">
        <v>38</v>
      </c>
      <c s="23" t="s">
        <v>66</v>
      </c>
      <c s="23" t="s">
        <v>102</v>
      </c>
      <c s="18" t="s">
        <v>22</v>
      </c>
      <c s="24" t="s">
        <v>103</v>
      </c>
      <c s="25" t="s">
        <v>88</v>
      </c>
      <c s="26">
        <v>189.04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104</v>
      </c>
    </row>
    <row r="36" spans="1:5" ht="38.25">
      <c r="A36" s="30" t="s">
        <v>45</v>
      </c>
      <c r="E36" s="31" t="s">
        <v>105</v>
      </c>
    </row>
    <row r="37" spans="1:5" ht="25.5">
      <c r="A37" t="s">
        <v>46</v>
      </c>
      <c r="E37" s="29" t="s">
        <v>106</v>
      </c>
    </row>
    <row r="38" spans="1:16" ht="12.75">
      <c r="A38" s="18" t="s">
        <v>38</v>
      </c>
      <c s="23" t="s">
        <v>69</v>
      </c>
      <c s="23" t="s">
        <v>102</v>
      </c>
      <c s="18" t="s">
        <v>16</v>
      </c>
      <c s="24" t="s">
        <v>103</v>
      </c>
      <c s="25" t="s">
        <v>88</v>
      </c>
      <c s="26">
        <v>2.66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107</v>
      </c>
    </row>
    <row r="40" spans="1:5" ht="12.75">
      <c r="A40" s="30" t="s">
        <v>45</v>
      </c>
      <c r="E40" s="31" t="s">
        <v>108</v>
      </c>
    </row>
    <row r="41" spans="1:5" ht="25.5">
      <c r="A41" t="s">
        <v>46</v>
      </c>
      <c r="E41" s="29" t="s">
        <v>109</v>
      </c>
    </row>
    <row r="42" spans="1:16" ht="12.75">
      <c r="A42" s="18" t="s">
        <v>38</v>
      </c>
      <c s="23" t="s">
        <v>33</v>
      </c>
      <c s="23" t="s">
        <v>110</v>
      </c>
      <c s="18" t="s">
        <v>40</v>
      </c>
      <c s="24" t="s">
        <v>111</v>
      </c>
      <c s="25" t="s">
        <v>88</v>
      </c>
      <c s="26">
        <v>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89</v>
      </c>
    </row>
    <row r="44" spans="1:5" ht="12.75">
      <c r="A44" s="30" t="s">
        <v>45</v>
      </c>
      <c r="E44" s="31" t="s">
        <v>112</v>
      </c>
    </row>
    <row r="45" spans="1:5" ht="38.25">
      <c r="A45" t="s">
        <v>46</v>
      </c>
      <c r="E45" s="29" t="s">
        <v>113</v>
      </c>
    </row>
    <row r="46" spans="1:16" ht="12.75">
      <c r="A46" s="18" t="s">
        <v>38</v>
      </c>
      <c s="23" t="s">
        <v>35</v>
      </c>
      <c s="23" t="s">
        <v>114</v>
      </c>
      <c s="18" t="s">
        <v>40</v>
      </c>
      <c s="24" t="s">
        <v>115</v>
      </c>
      <c s="25" t="s">
        <v>88</v>
      </c>
      <c s="26">
        <v>40.392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89</v>
      </c>
    </row>
    <row r="48" spans="1:5" ht="38.25">
      <c r="A48" s="30" t="s">
        <v>45</v>
      </c>
      <c r="E48" s="31" t="s">
        <v>116</v>
      </c>
    </row>
    <row r="49" spans="1:5" ht="369.75">
      <c r="A49" t="s">
        <v>46</v>
      </c>
      <c r="E49" s="29" t="s">
        <v>117</v>
      </c>
    </row>
    <row r="50" spans="1:16" ht="12.75">
      <c r="A50" s="18" t="s">
        <v>38</v>
      </c>
      <c s="23" t="s">
        <v>118</v>
      </c>
      <c s="23" t="s">
        <v>119</v>
      </c>
      <c s="18" t="s">
        <v>40</v>
      </c>
      <c s="24" t="s">
        <v>120</v>
      </c>
      <c s="25" t="s">
        <v>121</v>
      </c>
      <c s="26">
        <v>26.6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89</v>
      </c>
    </row>
    <row r="52" spans="1:5" ht="12.75">
      <c r="A52" s="30" t="s">
        <v>45</v>
      </c>
      <c r="E52" s="31" t="s">
        <v>122</v>
      </c>
    </row>
    <row r="53" spans="1:5" ht="63.75">
      <c r="A53" t="s">
        <v>46</v>
      </c>
      <c r="E53" s="29" t="s">
        <v>123</v>
      </c>
    </row>
    <row r="54" spans="1:16" ht="12.75">
      <c r="A54" s="18" t="s">
        <v>38</v>
      </c>
      <c s="23" t="s">
        <v>124</v>
      </c>
      <c s="23" t="s">
        <v>125</v>
      </c>
      <c s="18" t="s">
        <v>40</v>
      </c>
      <c s="24" t="s">
        <v>126</v>
      </c>
      <c s="25" t="s">
        <v>88</v>
      </c>
      <c s="26">
        <v>4.913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89</v>
      </c>
    </row>
    <row r="56" spans="1:5" ht="12.75">
      <c r="A56" s="30" t="s">
        <v>45</v>
      </c>
      <c r="E56" s="31" t="s">
        <v>127</v>
      </c>
    </row>
    <row r="57" spans="1:5" ht="318.75">
      <c r="A57" t="s">
        <v>46</v>
      </c>
      <c r="E57" s="29" t="s">
        <v>128</v>
      </c>
    </row>
    <row r="58" spans="1:16" ht="12.75">
      <c r="A58" s="18" t="s">
        <v>38</v>
      </c>
      <c s="23" t="s">
        <v>129</v>
      </c>
      <c s="23" t="s">
        <v>130</v>
      </c>
      <c s="18" t="s">
        <v>40</v>
      </c>
      <c s="24" t="s">
        <v>131</v>
      </c>
      <c s="25" t="s">
        <v>88</v>
      </c>
      <c s="26">
        <v>31.374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132</v>
      </c>
    </row>
    <row r="60" spans="1:5" ht="12.75">
      <c r="A60" s="30" t="s">
        <v>45</v>
      </c>
      <c r="E60" s="31" t="s">
        <v>133</v>
      </c>
    </row>
    <row r="61" spans="1:5" ht="318.75">
      <c r="A61" t="s">
        <v>46</v>
      </c>
      <c r="E61" s="29" t="s">
        <v>134</v>
      </c>
    </row>
    <row r="62" spans="1:16" ht="12.75">
      <c r="A62" s="18" t="s">
        <v>38</v>
      </c>
      <c s="23" t="s">
        <v>135</v>
      </c>
      <c s="23" t="s">
        <v>136</v>
      </c>
      <c s="18" t="s">
        <v>22</v>
      </c>
      <c s="24" t="s">
        <v>137</v>
      </c>
      <c s="25" t="s">
        <v>88</v>
      </c>
      <c s="26">
        <v>45.305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38.25">
      <c r="A64" s="30" t="s">
        <v>45</v>
      </c>
      <c r="E64" s="31" t="s">
        <v>138</v>
      </c>
    </row>
    <row r="65" spans="1:5" ht="191.25">
      <c r="A65" t="s">
        <v>46</v>
      </c>
      <c r="E65" s="29" t="s">
        <v>139</v>
      </c>
    </row>
    <row r="66" spans="1:16" ht="12.75">
      <c r="A66" s="18" t="s">
        <v>38</v>
      </c>
      <c s="23" t="s">
        <v>140</v>
      </c>
      <c s="23" t="s">
        <v>136</v>
      </c>
      <c s="18" t="s">
        <v>16</v>
      </c>
      <c s="24" t="s">
        <v>137</v>
      </c>
      <c s="25" t="s">
        <v>88</v>
      </c>
      <c s="26">
        <v>31.374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141</v>
      </c>
    </row>
    <row r="69" spans="1:5" ht="191.25">
      <c r="A69" t="s">
        <v>46</v>
      </c>
      <c r="E69" s="29" t="s">
        <v>142</v>
      </c>
    </row>
    <row r="70" spans="1:16" ht="12.75">
      <c r="A70" s="18" t="s">
        <v>38</v>
      </c>
      <c s="23" t="s">
        <v>143</v>
      </c>
      <c s="23" t="s">
        <v>144</v>
      </c>
      <c s="18" t="s">
        <v>40</v>
      </c>
      <c s="24" t="s">
        <v>145</v>
      </c>
      <c s="25" t="s">
        <v>88</v>
      </c>
      <c s="26">
        <v>28.87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89</v>
      </c>
    </row>
    <row r="72" spans="1:5" ht="12.75">
      <c r="A72" s="30" t="s">
        <v>45</v>
      </c>
      <c r="E72" s="31" t="s">
        <v>146</v>
      </c>
    </row>
    <row r="73" spans="1:5" ht="229.5">
      <c r="A73" t="s">
        <v>46</v>
      </c>
      <c r="E73" s="29" t="s">
        <v>147</v>
      </c>
    </row>
    <row r="74" spans="1:16" ht="12.75">
      <c r="A74" s="18" t="s">
        <v>38</v>
      </c>
      <c s="23" t="s">
        <v>148</v>
      </c>
      <c s="23" t="s">
        <v>149</v>
      </c>
      <c s="18" t="s">
        <v>40</v>
      </c>
      <c s="24" t="s">
        <v>150</v>
      </c>
      <c s="25" t="s">
        <v>88</v>
      </c>
      <c s="26">
        <v>8.245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89</v>
      </c>
    </row>
    <row r="76" spans="1:5" ht="38.25">
      <c r="A76" s="30" t="s">
        <v>45</v>
      </c>
      <c r="E76" s="31" t="s">
        <v>151</v>
      </c>
    </row>
    <row r="77" spans="1:5" ht="229.5">
      <c r="A77" t="s">
        <v>46</v>
      </c>
      <c r="E77" s="29" t="s">
        <v>152</v>
      </c>
    </row>
    <row r="78" spans="1:16" ht="12.75">
      <c r="A78" s="18" t="s">
        <v>38</v>
      </c>
      <c s="23" t="s">
        <v>153</v>
      </c>
      <c s="23" t="s">
        <v>154</v>
      </c>
      <c s="18" t="s">
        <v>40</v>
      </c>
      <c s="24" t="s">
        <v>155</v>
      </c>
      <c s="25" t="s">
        <v>121</v>
      </c>
      <c s="26">
        <v>43.1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89</v>
      </c>
    </row>
    <row r="80" spans="1:5" ht="12.75">
      <c r="A80" s="30" t="s">
        <v>45</v>
      </c>
      <c r="E80" s="31" t="s">
        <v>156</v>
      </c>
    </row>
    <row r="81" spans="1:5" ht="25.5">
      <c r="A81" t="s">
        <v>46</v>
      </c>
      <c r="E81" s="29" t="s">
        <v>157</v>
      </c>
    </row>
    <row r="82" spans="1:16" ht="12.75">
      <c r="A82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121</v>
      </c>
      <c s="26">
        <v>147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89</v>
      </c>
    </row>
    <row r="84" spans="1:5" ht="12.75">
      <c r="A84" s="30" t="s">
        <v>45</v>
      </c>
      <c r="E84" s="31" t="s">
        <v>161</v>
      </c>
    </row>
    <row r="85" spans="1:5" ht="25.5">
      <c r="A85" t="s">
        <v>46</v>
      </c>
      <c r="E85" s="29" t="s">
        <v>162</v>
      </c>
    </row>
    <row r="86" spans="1:18" ht="12.75" customHeight="1">
      <c r="A86" s="5" t="s">
        <v>36</v>
      </c>
      <c s="5"/>
      <c s="35" t="s">
        <v>26</v>
      </c>
      <c s="5"/>
      <c s="21" t="s">
        <v>163</v>
      </c>
      <c s="5"/>
      <c s="5"/>
      <c s="5"/>
      <c s="36">
        <f>0+Q86</f>
      </c>
      <c r="O86">
        <f>0+R86</f>
      </c>
      <c r="Q86">
        <f>0+I87+I91</f>
      </c>
      <c>
        <f>0+O87+O91</f>
      </c>
    </row>
    <row r="87" spans="1:16" ht="12.75">
      <c r="A87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88</v>
      </c>
      <c s="26">
        <v>6.45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167</v>
      </c>
    </row>
    <row r="89" spans="1:5" ht="12.75">
      <c r="A89" s="30" t="s">
        <v>45</v>
      </c>
      <c r="E89" s="31" t="s">
        <v>168</v>
      </c>
    </row>
    <row r="90" spans="1:5" ht="38.25">
      <c r="A90" t="s">
        <v>46</v>
      </c>
      <c r="E90" s="29" t="s">
        <v>169</v>
      </c>
    </row>
    <row r="91" spans="1:16" ht="12.75">
      <c r="A91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121</v>
      </c>
      <c s="26">
        <v>43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173</v>
      </c>
    </row>
    <row r="93" spans="1:5" ht="12.75">
      <c r="A93" s="30" t="s">
        <v>45</v>
      </c>
      <c r="E93" s="31" t="s">
        <v>174</v>
      </c>
    </row>
    <row r="94" spans="1:5" ht="102">
      <c r="A94" t="s">
        <v>46</v>
      </c>
      <c r="E94" s="29" t="s">
        <v>175</v>
      </c>
    </row>
    <row r="95" spans="1:18" ht="12.75" customHeight="1">
      <c r="A95" s="5" t="s">
        <v>36</v>
      </c>
      <c s="5"/>
      <c s="35" t="s">
        <v>28</v>
      </c>
      <c s="5"/>
      <c s="21" t="s">
        <v>176</v>
      </c>
      <c s="5"/>
      <c s="5"/>
      <c s="5"/>
      <c s="36">
        <f>0+Q95</f>
      </c>
      <c r="O95">
        <f>0+R95</f>
      </c>
      <c r="Q95">
        <f>0+I96+I100+I104+I108+I112+I116+I120+I124+I128+I132+I136</f>
      </c>
      <c>
        <f>0+O96+O100+O104+O108+O112+O116+O120+O124+O128+O132+O136</f>
      </c>
    </row>
    <row r="96" spans="1:16" ht="12.75">
      <c r="A96" s="18" t="s">
        <v>38</v>
      </c>
      <c s="23" t="s">
        <v>177</v>
      </c>
      <c s="23" t="s">
        <v>178</v>
      </c>
      <c s="18" t="s">
        <v>40</v>
      </c>
      <c s="24" t="s">
        <v>179</v>
      </c>
      <c s="25" t="s">
        <v>121</v>
      </c>
      <c s="26">
        <v>85.1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89</v>
      </c>
    </row>
    <row r="98" spans="1:5" ht="12.75">
      <c r="A98" s="30" t="s">
        <v>45</v>
      </c>
      <c r="E98" s="31" t="s">
        <v>180</v>
      </c>
    </row>
    <row r="99" spans="1:5" ht="127.5">
      <c r="A99" t="s">
        <v>46</v>
      </c>
      <c r="E99" s="29" t="s">
        <v>181</v>
      </c>
    </row>
    <row r="100" spans="1:16" ht="12.75">
      <c r="A100" s="18" t="s">
        <v>38</v>
      </c>
      <c s="23" t="s">
        <v>182</v>
      </c>
      <c s="23" t="s">
        <v>183</v>
      </c>
      <c s="18" t="s">
        <v>40</v>
      </c>
      <c s="24" t="s">
        <v>184</v>
      </c>
      <c s="25" t="s">
        <v>121</v>
      </c>
      <c s="26">
        <v>276.575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40</v>
      </c>
    </row>
    <row r="102" spans="1:5" ht="12.75">
      <c r="A102" s="30" t="s">
        <v>45</v>
      </c>
      <c r="E102" s="31" t="s">
        <v>185</v>
      </c>
    </row>
    <row r="103" spans="1:5" ht="51">
      <c r="A103" t="s">
        <v>46</v>
      </c>
      <c r="E103" s="29" t="s">
        <v>186</v>
      </c>
    </row>
    <row r="104" spans="1:16" ht="12.75">
      <c r="A104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121</v>
      </c>
      <c s="26">
        <v>43.1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89</v>
      </c>
    </row>
    <row r="106" spans="1:5" ht="12.75">
      <c r="A106" s="30" t="s">
        <v>45</v>
      </c>
      <c r="E106" s="31" t="s">
        <v>190</v>
      </c>
    </row>
    <row r="107" spans="1:5" ht="51">
      <c r="A107" t="s">
        <v>46</v>
      </c>
      <c r="E107" s="29" t="s">
        <v>186</v>
      </c>
    </row>
    <row r="108" spans="1:16" ht="12.75">
      <c r="A108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121</v>
      </c>
      <c s="26">
        <v>26.6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25.5">
      <c r="A109" s="28" t="s">
        <v>43</v>
      </c>
      <c r="E109" s="29" t="s">
        <v>194</v>
      </c>
    </row>
    <row r="110" spans="1:5" ht="12.75">
      <c r="A110" s="30" t="s">
        <v>45</v>
      </c>
      <c r="E110" s="31" t="s">
        <v>195</v>
      </c>
    </row>
    <row r="111" spans="1:5" ht="102">
      <c r="A111" t="s">
        <v>46</v>
      </c>
      <c r="E111" s="29" t="s">
        <v>196</v>
      </c>
    </row>
    <row r="112" spans="1:16" ht="12.75">
      <c r="A112" s="18" t="s">
        <v>38</v>
      </c>
      <c s="23" t="s">
        <v>197</v>
      </c>
      <c s="23" t="s">
        <v>198</v>
      </c>
      <c s="18" t="s">
        <v>22</v>
      </c>
      <c s="24" t="s">
        <v>199</v>
      </c>
      <c s="25" t="s">
        <v>121</v>
      </c>
      <c s="26">
        <v>2045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89</v>
      </c>
    </row>
    <row r="114" spans="1:5" ht="12.75">
      <c r="A114" s="30" t="s">
        <v>45</v>
      </c>
      <c r="E114" s="31" t="s">
        <v>200</v>
      </c>
    </row>
    <row r="115" spans="1:5" ht="51">
      <c r="A115" t="s">
        <v>46</v>
      </c>
      <c r="E115" s="29" t="s">
        <v>201</v>
      </c>
    </row>
    <row r="116" spans="1:16" ht="12.75">
      <c r="A116" s="18" t="s">
        <v>38</v>
      </c>
      <c s="23" t="s">
        <v>202</v>
      </c>
      <c s="23" t="s">
        <v>198</v>
      </c>
      <c s="18" t="s">
        <v>16</v>
      </c>
      <c s="24" t="s">
        <v>199</v>
      </c>
      <c s="25" t="s">
        <v>121</v>
      </c>
      <c s="26">
        <v>2045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89</v>
      </c>
    </row>
    <row r="118" spans="1:5" ht="12.75">
      <c r="A118" s="30" t="s">
        <v>45</v>
      </c>
      <c r="E118" s="31" t="s">
        <v>203</v>
      </c>
    </row>
    <row r="119" spans="1:5" ht="51">
      <c r="A119" t="s">
        <v>46</v>
      </c>
      <c r="E119" s="29" t="s">
        <v>201</v>
      </c>
    </row>
    <row r="120" spans="1:16" ht="12.75">
      <c r="A120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121</v>
      </c>
      <c s="26">
        <v>2045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89</v>
      </c>
    </row>
    <row r="122" spans="1:5" ht="12.75">
      <c r="A122" s="30" t="s">
        <v>45</v>
      </c>
      <c r="E122" s="31" t="s">
        <v>207</v>
      </c>
    </row>
    <row r="123" spans="1:5" ht="140.25">
      <c r="A123" t="s">
        <v>46</v>
      </c>
      <c r="E123" s="29" t="s">
        <v>208</v>
      </c>
    </row>
    <row r="124" spans="1:16" ht="12.75">
      <c r="A124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121</v>
      </c>
      <c s="26">
        <v>2045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89</v>
      </c>
    </row>
    <row r="126" spans="1:5" ht="12.75">
      <c r="A126" s="30" t="s">
        <v>45</v>
      </c>
      <c r="E126" s="31" t="s">
        <v>212</v>
      </c>
    </row>
    <row r="127" spans="1:5" ht="140.25">
      <c r="A127" t="s">
        <v>46</v>
      </c>
      <c r="E127" s="29" t="s">
        <v>208</v>
      </c>
    </row>
    <row r="128" spans="1:16" ht="12.75">
      <c r="A128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121</v>
      </c>
      <c s="26">
        <v>58.4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38.25">
      <c r="A129" s="28" t="s">
        <v>43</v>
      </c>
      <c r="E129" s="29" t="s">
        <v>216</v>
      </c>
    </row>
    <row r="130" spans="1:5" ht="38.25">
      <c r="A130" s="30" t="s">
        <v>45</v>
      </c>
      <c r="E130" s="31" t="s">
        <v>217</v>
      </c>
    </row>
    <row r="131" spans="1:5" ht="153">
      <c r="A131" t="s">
        <v>46</v>
      </c>
      <c r="E131" s="29" t="s">
        <v>218</v>
      </c>
    </row>
    <row r="132" spans="1:16" ht="25.5">
      <c r="A132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121</v>
      </c>
      <c s="26">
        <v>4.7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89</v>
      </c>
    </row>
    <row r="134" spans="1:5" ht="12.75">
      <c r="A134" s="30" t="s">
        <v>45</v>
      </c>
      <c r="E134" s="31" t="s">
        <v>222</v>
      </c>
    </row>
    <row r="135" spans="1:5" ht="153">
      <c r="A135" t="s">
        <v>46</v>
      </c>
      <c r="E135" s="29" t="s">
        <v>218</v>
      </c>
    </row>
    <row r="136" spans="1:16" ht="12.75">
      <c r="A136" s="18" t="s">
        <v>38</v>
      </c>
      <c s="23" t="s">
        <v>223</v>
      </c>
      <c s="23" t="s">
        <v>224</v>
      </c>
      <c s="18" t="s">
        <v>40</v>
      </c>
      <c s="24" t="s">
        <v>225</v>
      </c>
      <c s="25" t="s">
        <v>94</v>
      </c>
      <c s="26">
        <v>253.3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25.5">
      <c r="A137" s="28" t="s">
        <v>43</v>
      </c>
      <c r="E137" s="29" t="s">
        <v>226</v>
      </c>
    </row>
    <row r="138" spans="1:5" ht="38.25">
      <c r="A138" s="30" t="s">
        <v>45</v>
      </c>
      <c r="E138" s="31" t="s">
        <v>227</v>
      </c>
    </row>
    <row r="139" spans="1:5" ht="38.25">
      <c r="A139" t="s">
        <v>46</v>
      </c>
      <c r="E139" s="29" t="s">
        <v>228</v>
      </c>
    </row>
    <row r="140" spans="1:18" ht="12.75" customHeight="1">
      <c r="A140" s="5" t="s">
        <v>36</v>
      </c>
      <c s="5"/>
      <c s="35" t="s">
        <v>69</v>
      </c>
      <c s="5"/>
      <c s="21" t="s">
        <v>229</v>
      </c>
      <c s="5"/>
      <c s="5"/>
      <c s="5"/>
      <c s="36">
        <f>0+Q140</f>
      </c>
      <c r="O140">
        <f>0+R140</f>
      </c>
      <c r="Q140">
        <f>0+I141+I145+I149+I153+I157+I161</f>
      </c>
      <c>
        <f>0+O141+O145+O149+O153+O157+O161</f>
      </c>
    </row>
    <row r="141" spans="1:16" ht="12.75">
      <c r="A141" s="18" t="s">
        <v>38</v>
      </c>
      <c s="23" t="s">
        <v>230</v>
      </c>
      <c s="23" t="s">
        <v>231</v>
      </c>
      <c s="18" t="s">
        <v>40</v>
      </c>
      <c s="24" t="s">
        <v>232</v>
      </c>
      <c s="25" t="s">
        <v>233</v>
      </c>
      <c s="26">
        <v>1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38.25">
      <c r="A142" s="28" t="s">
        <v>43</v>
      </c>
      <c r="E142" s="29" t="s">
        <v>234</v>
      </c>
    </row>
    <row r="143" spans="1:5" ht="12.75">
      <c r="A143" s="30" t="s">
        <v>45</v>
      </c>
      <c r="E143" s="31" t="s">
        <v>40</v>
      </c>
    </row>
    <row r="144" spans="1:5" ht="76.5">
      <c r="A144" t="s">
        <v>46</v>
      </c>
      <c r="E144" s="29" t="s">
        <v>235</v>
      </c>
    </row>
    <row r="145" spans="1:16" ht="12.75">
      <c r="A145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233</v>
      </c>
      <c s="26">
        <v>4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40</v>
      </c>
    </row>
    <row r="147" spans="1:5" ht="12.75">
      <c r="A147" s="30" t="s">
        <v>45</v>
      </c>
      <c r="E147" s="31" t="s">
        <v>239</v>
      </c>
    </row>
    <row r="148" spans="1:5" ht="25.5">
      <c r="A148" t="s">
        <v>46</v>
      </c>
      <c r="E148" s="29" t="s">
        <v>240</v>
      </c>
    </row>
    <row r="149" spans="1:16" ht="12.75">
      <c r="A149" s="18" t="s">
        <v>38</v>
      </c>
      <c s="23" t="s">
        <v>241</v>
      </c>
      <c s="23" t="s">
        <v>242</v>
      </c>
      <c s="18" t="s">
        <v>40</v>
      </c>
      <c s="24" t="s">
        <v>243</v>
      </c>
      <c s="25" t="s">
        <v>233</v>
      </c>
      <c s="26">
        <v>4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40</v>
      </c>
    </row>
    <row r="151" spans="1:5" ht="12.75">
      <c r="A151" s="30" t="s">
        <v>45</v>
      </c>
      <c r="E151" s="31" t="s">
        <v>244</v>
      </c>
    </row>
    <row r="152" spans="1:5" ht="25.5">
      <c r="A152" t="s">
        <v>46</v>
      </c>
      <c r="E152" s="29" t="s">
        <v>240</v>
      </c>
    </row>
    <row r="153" spans="1:16" ht="12.75">
      <c r="A153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233</v>
      </c>
      <c s="26">
        <v>3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40</v>
      </c>
    </row>
    <row r="155" spans="1:5" ht="12.75">
      <c r="A155" s="30" t="s">
        <v>45</v>
      </c>
      <c r="E155" s="31" t="s">
        <v>248</v>
      </c>
    </row>
    <row r="156" spans="1:5" ht="25.5">
      <c r="A156" t="s">
        <v>46</v>
      </c>
      <c r="E156" s="29" t="s">
        <v>240</v>
      </c>
    </row>
    <row r="157" spans="1:16" ht="12.75">
      <c r="A157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88</v>
      </c>
      <c s="26">
        <v>0.5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252</v>
      </c>
    </row>
    <row r="159" spans="1:5" ht="12.75">
      <c r="A159" s="30" t="s">
        <v>45</v>
      </c>
      <c r="E159" s="31" t="s">
        <v>253</v>
      </c>
    </row>
    <row r="160" spans="1:5" ht="369.75">
      <c r="A160" t="s">
        <v>46</v>
      </c>
      <c r="E160" s="29" t="s">
        <v>254</v>
      </c>
    </row>
    <row r="161" spans="1:16" ht="12.75">
      <c r="A161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233</v>
      </c>
      <c s="26">
        <v>1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40</v>
      </c>
    </row>
    <row r="163" spans="1:5" ht="12.75">
      <c r="A163" s="30" t="s">
        <v>45</v>
      </c>
      <c r="E163" s="31" t="s">
        <v>40</v>
      </c>
    </row>
    <row r="164" spans="1:5" ht="12.75">
      <c r="A164" t="s">
        <v>46</v>
      </c>
      <c r="E164" s="29" t="s">
        <v>258</v>
      </c>
    </row>
    <row r="165" spans="1:18" ht="12.75" customHeight="1">
      <c r="A165" s="5" t="s">
        <v>36</v>
      </c>
      <c s="5"/>
      <c s="35" t="s">
        <v>33</v>
      </c>
      <c s="5"/>
      <c s="21" t="s">
        <v>259</v>
      </c>
      <c s="5"/>
      <c s="5"/>
      <c s="5"/>
      <c s="36">
        <f>0+Q165</f>
      </c>
      <c r="O165">
        <f>0+R165</f>
      </c>
      <c r="Q165">
        <f>0+I166+I170+I174+I178+I182+I186+I190</f>
      </c>
      <c>
        <f>0+O166+O170+O174+O178+O182+O186+O190</f>
      </c>
    </row>
    <row r="166" spans="1:16" ht="25.5">
      <c r="A166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121</v>
      </c>
      <c s="26">
        <v>13.125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89</v>
      </c>
    </row>
    <row r="168" spans="1:5" ht="12.75">
      <c r="A168" s="30" t="s">
        <v>45</v>
      </c>
      <c r="E168" s="31" t="s">
        <v>263</v>
      </c>
    </row>
    <row r="169" spans="1:5" ht="38.25">
      <c r="A169" t="s">
        <v>46</v>
      </c>
      <c r="E169" s="29" t="s">
        <v>264</v>
      </c>
    </row>
    <row r="170" spans="1:16" ht="12.75">
      <c r="A170" s="18" t="s">
        <v>38</v>
      </c>
      <c s="23" t="s">
        <v>265</v>
      </c>
      <c s="23" t="s">
        <v>266</v>
      </c>
      <c s="18" t="s">
        <v>40</v>
      </c>
      <c s="24" t="s">
        <v>267</v>
      </c>
      <c s="25" t="s">
        <v>94</v>
      </c>
      <c s="26">
        <v>22.7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89</v>
      </c>
    </row>
    <row r="172" spans="1:5" ht="12.75">
      <c r="A172" s="30" t="s">
        <v>45</v>
      </c>
      <c r="E172" s="31" t="s">
        <v>268</v>
      </c>
    </row>
    <row r="173" spans="1:5" ht="51">
      <c r="A173" t="s">
        <v>46</v>
      </c>
      <c r="E173" s="29" t="s">
        <v>269</v>
      </c>
    </row>
    <row r="174" spans="1:16" ht="12.75">
      <c r="A174" s="18" t="s">
        <v>38</v>
      </c>
      <c s="23" t="s">
        <v>270</v>
      </c>
      <c s="23" t="s">
        <v>271</v>
      </c>
      <c s="18" t="s">
        <v>40</v>
      </c>
      <c s="24" t="s">
        <v>272</v>
      </c>
      <c s="25" t="s">
        <v>94</v>
      </c>
      <c s="26">
        <v>425.5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25.5">
      <c r="A175" s="28" t="s">
        <v>43</v>
      </c>
      <c r="E175" s="29" t="s">
        <v>273</v>
      </c>
    </row>
    <row r="176" spans="1:5" ht="63.75">
      <c r="A176" s="30" t="s">
        <v>45</v>
      </c>
      <c r="E176" s="31" t="s">
        <v>274</v>
      </c>
    </row>
    <row r="177" spans="1:5" ht="51">
      <c r="A177" t="s">
        <v>46</v>
      </c>
      <c r="E177" s="29" t="s">
        <v>269</v>
      </c>
    </row>
    <row r="178" spans="1:16" ht="12.75">
      <c r="A178" s="18" t="s">
        <v>38</v>
      </c>
      <c s="23" t="s">
        <v>275</v>
      </c>
      <c s="23" t="s">
        <v>276</v>
      </c>
      <c s="18" t="s">
        <v>40</v>
      </c>
      <c s="24" t="s">
        <v>277</v>
      </c>
      <c s="25" t="s">
        <v>94</v>
      </c>
      <c s="26">
        <v>851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89</v>
      </c>
    </row>
    <row r="180" spans="1:5" ht="12.75">
      <c r="A180" s="30" t="s">
        <v>45</v>
      </c>
      <c r="E180" s="31" t="s">
        <v>278</v>
      </c>
    </row>
    <row r="181" spans="1:5" ht="51">
      <c r="A181" t="s">
        <v>46</v>
      </c>
      <c r="E181" s="29" t="s">
        <v>279</v>
      </c>
    </row>
    <row r="182" spans="1:16" ht="12.75">
      <c r="A182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94</v>
      </c>
      <c s="26">
        <v>430.6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89</v>
      </c>
    </row>
    <row r="184" spans="1:5" ht="38.25">
      <c r="A184" s="30" t="s">
        <v>45</v>
      </c>
      <c r="E184" s="31" t="s">
        <v>283</v>
      </c>
    </row>
    <row r="185" spans="1:5" ht="25.5">
      <c r="A185" t="s">
        <v>46</v>
      </c>
      <c r="E185" s="29" t="s">
        <v>284</v>
      </c>
    </row>
    <row r="186" spans="1:16" ht="12.75">
      <c r="A186" s="18" t="s">
        <v>38</v>
      </c>
      <c s="23" t="s">
        <v>285</v>
      </c>
      <c s="23" t="s">
        <v>286</v>
      </c>
      <c s="18" t="s">
        <v>40</v>
      </c>
      <c s="24" t="s">
        <v>287</v>
      </c>
      <c s="25" t="s">
        <v>121</v>
      </c>
      <c s="26">
        <v>2045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89</v>
      </c>
    </row>
    <row r="188" spans="1:5" ht="12.75">
      <c r="A188" s="30" t="s">
        <v>45</v>
      </c>
      <c r="E188" s="31" t="s">
        <v>288</v>
      </c>
    </row>
    <row r="189" spans="1:5" ht="25.5">
      <c r="A189" t="s">
        <v>46</v>
      </c>
      <c r="E189" s="29" t="s">
        <v>289</v>
      </c>
    </row>
    <row r="190" spans="1:16" ht="12.75">
      <c r="A190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233</v>
      </c>
      <c s="26">
        <v>1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293</v>
      </c>
    </row>
    <row r="192" spans="1:5" ht="12.75">
      <c r="A192" s="30" t="s">
        <v>45</v>
      </c>
      <c r="E192" s="31" t="s">
        <v>40</v>
      </c>
    </row>
    <row r="193" spans="1:5" ht="89.25">
      <c r="A193" t="s">
        <v>46</v>
      </c>
      <c r="E193" s="29" t="s">
        <v>294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295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295</v>
      </c>
      <c s="5"/>
      <c s="14" t="s">
        <v>296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297</v>
      </c>
      <c s="18" t="s">
        <v>40</v>
      </c>
      <c s="24" t="s">
        <v>298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14.75">
      <c r="A10" s="28" t="s">
        <v>43</v>
      </c>
      <c r="E10" s="29" t="s">
        <v>299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300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