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a Sýkorová\Desktop\Depozitář nábytek\"/>
    </mc:Choice>
  </mc:AlternateContent>
  <xr:revisionPtr revIDLastSave="0" documentId="13_ncr:1_{AA918D44-738B-4C99-85E9-152109624FFA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kapitulace" sheetId="1" r:id="rId1"/>
    <sheet name="1.PP" sheetId="2" r:id="rId2"/>
    <sheet name="1.PP - Krycí list" sheetId="3" r:id="rId3"/>
    <sheet name="1.NP" sheetId="4" r:id="rId4"/>
    <sheet name="1.NP - Krycí list" sheetId="5" r:id="rId5"/>
    <sheet name="2.NP" sheetId="6" r:id="rId6"/>
    <sheet name="2.NP - Krycí list" sheetId="7" r:id="rId7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4" i="7" l="1"/>
  <c r="J63" i="7"/>
  <c r="J59" i="7"/>
  <c r="F59" i="7"/>
  <c r="J58" i="7"/>
  <c r="F58" i="7"/>
  <c r="J56" i="7"/>
  <c r="F56" i="7"/>
  <c r="E54" i="7"/>
  <c r="E50" i="7"/>
  <c r="J39" i="7"/>
  <c r="F39" i="7"/>
  <c r="J38" i="7"/>
  <c r="F38" i="7"/>
  <c r="J37" i="7"/>
  <c r="F37" i="7"/>
  <c r="J36" i="7"/>
  <c r="F36" i="7"/>
  <c r="J35" i="7"/>
  <c r="F35" i="7"/>
  <c r="J32" i="7"/>
  <c r="J41" i="7" s="1"/>
  <c r="H47" i="6"/>
  <c r="H43" i="6"/>
  <c r="H40" i="6"/>
  <c r="H37" i="6"/>
  <c r="H34" i="6"/>
  <c r="H30" i="6"/>
  <c r="H26" i="6"/>
  <c r="H22" i="6"/>
  <c r="H18" i="6"/>
  <c r="H14" i="6"/>
  <c r="H10" i="6"/>
  <c r="J64" i="5"/>
  <c r="J63" i="5"/>
  <c r="J59" i="5"/>
  <c r="F59" i="5"/>
  <c r="J58" i="5"/>
  <c r="F58" i="5"/>
  <c r="J56" i="5"/>
  <c r="F56" i="5"/>
  <c r="E54" i="5"/>
  <c r="E50" i="5"/>
  <c r="J39" i="5"/>
  <c r="F39" i="5"/>
  <c r="J38" i="5"/>
  <c r="F38" i="5"/>
  <c r="J37" i="5"/>
  <c r="F37" i="5"/>
  <c r="J36" i="5"/>
  <c r="F36" i="5"/>
  <c r="J35" i="5"/>
  <c r="F35" i="5"/>
  <c r="J32" i="5"/>
  <c r="J41" i="5" s="1"/>
  <c r="H223" i="4"/>
  <c r="H215" i="4"/>
  <c r="H211" i="4"/>
  <c r="H208" i="4"/>
  <c r="H205" i="4"/>
  <c r="H201" i="4"/>
  <c r="H197" i="4"/>
  <c r="H193" i="4"/>
  <c r="H189" i="4"/>
  <c r="H182" i="4"/>
  <c r="H178" i="4"/>
  <c r="H175" i="4"/>
  <c r="H172" i="4"/>
  <c r="H168" i="4"/>
  <c r="H164" i="4"/>
  <c r="H160" i="4"/>
  <c r="H157" i="4"/>
  <c r="H154" i="4"/>
  <c r="H150" i="4"/>
  <c r="H146" i="4"/>
  <c r="H142" i="4"/>
  <c r="H138" i="4"/>
  <c r="H134" i="4"/>
  <c r="H130" i="4"/>
  <c r="H127" i="4"/>
  <c r="H124" i="4"/>
  <c r="H120" i="4"/>
  <c r="H116" i="4"/>
  <c r="H112" i="4"/>
  <c r="H108" i="4"/>
  <c r="H105" i="4"/>
  <c r="H101" i="4"/>
  <c r="H97" i="4"/>
  <c r="H93" i="4"/>
  <c r="H90" i="4"/>
  <c r="H84" i="4"/>
  <c r="H80" i="4"/>
  <c r="H77" i="4"/>
  <c r="H74" i="4"/>
  <c r="H71" i="4"/>
  <c r="H68" i="4"/>
  <c r="H63" i="4"/>
  <c r="H59" i="4"/>
  <c r="H56" i="4"/>
  <c r="H52" i="4"/>
  <c r="H48" i="4"/>
  <c r="H44" i="4"/>
  <c r="H40" i="4"/>
  <c r="H37" i="4"/>
  <c r="H33" i="4"/>
  <c r="H30" i="4"/>
  <c r="H26" i="4"/>
  <c r="H22" i="4"/>
  <c r="H18" i="4"/>
  <c r="H14" i="4"/>
  <c r="H10" i="4"/>
  <c r="J64" i="3"/>
  <c r="J63" i="3"/>
  <c r="J59" i="3"/>
  <c r="F59" i="3"/>
  <c r="J58" i="3"/>
  <c r="F58" i="3"/>
  <c r="J56" i="3"/>
  <c r="F56" i="3"/>
  <c r="E54" i="3"/>
  <c r="E50" i="3"/>
  <c r="J39" i="3"/>
  <c r="F39" i="3"/>
  <c r="J38" i="3"/>
  <c r="F38" i="3"/>
  <c r="J37" i="3"/>
  <c r="F37" i="3"/>
  <c r="J36" i="3"/>
  <c r="F36" i="3"/>
  <c r="J35" i="3"/>
  <c r="F35" i="3"/>
  <c r="J32" i="3"/>
  <c r="J41" i="3" s="1"/>
  <c r="H51" i="2"/>
  <c r="H48" i="2"/>
  <c r="H45" i="2"/>
  <c r="H42" i="2"/>
  <c r="H39" i="2"/>
  <c r="H35" i="2"/>
  <c r="H31" i="2"/>
  <c r="H27" i="2"/>
  <c r="H23" i="2"/>
  <c r="H19" i="2"/>
  <c r="H15" i="2"/>
  <c r="H10" i="2"/>
  <c r="AT58" i="1"/>
  <c r="AN58" i="1" s="1"/>
  <c r="AT57" i="1"/>
  <c r="AN57" i="1" s="1"/>
  <c r="AT56" i="1"/>
  <c r="AN56" i="1"/>
  <c r="BD55" i="1"/>
  <c r="BD54" i="1" s="1"/>
  <c r="W33" i="1" s="1"/>
  <c r="BC55" i="1"/>
  <c r="AY55" i="1" s="1"/>
  <c r="BB55" i="1"/>
  <c r="AX55" i="1" s="1"/>
  <c r="BA55" i="1"/>
  <c r="AZ55" i="1"/>
  <c r="AW55" i="1"/>
  <c r="AV55" i="1"/>
  <c r="AU55" i="1"/>
  <c r="AU54" i="1" s="1"/>
  <c r="AT55" i="1"/>
  <c r="AS55" i="1"/>
  <c r="AG55" i="1"/>
  <c r="AG54" i="1" s="1"/>
  <c r="BA54" i="1"/>
  <c r="AW54" i="1" s="1"/>
  <c r="AK30" i="1" s="1"/>
  <c r="AZ54" i="1"/>
  <c r="W29" i="1" s="1"/>
  <c r="AS54" i="1"/>
  <c r="AM50" i="1"/>
  <c r="L50" i="1"/>
  <c r="AM49" i="1"/>
  <c r="L49" i="1"/>
  <c r="AM47" i="1"/>
  <c r="L47" i="1"/>
  <c r="L45" i="1"/>
  <c r="L44" i="1"/>
  <c r="W30" i="1"/>
  <c r="H52" i="6" l="1"/>
  <c r="H53" i="6" s="1"/>
  <c r="H55" i="2"/>
  <c r="H56" i="2" s="1"/>
  <c r="H57" i="2" s="1"/>
  <c r="H58" i="2" s="1"/>
  <c r="H228" i="4"/>
  <c r="H229" i="4" s="1"/>
  <c r="H230" i="4" s="1"/>
  <c r="H231" i="4" s="1"/>
  <c r="AK26" i="1"/>
  <c r="BB54" i="1"/>
  <c r="BC54" i="1"/>
  <c r="AV54" i="1"/>
  <c r="AN55" i="1"/>
  <c r="AK29" i="1" l="1"/>
  <c r="AK35" i="1" s="1"/>
  <c r="AT54" i="1"/>
  <c r="AN54" i="1" s="1"/>
  <c r="AY54" i="1"/>
  <c r="W32" i="1"/>
  <c r="AX54" i="1"/>
  <c r="W31" i="1"/>
  <c r="H54" i="6"/>
  <c r="H55" i="6" s="1"/>
</calcChain>
</file>

<file path=xl/sharedStrings.xml><?xml version="1.0" encoding="utf-8"?>
<sst xmlns="http://schemas.openxmlformats.org/spreadsheetml/2006/main" count="865" uniqueCount="245">
  <si>
    <t>Export Komplet</t>
  </si>
  <si>
    <t>VZ</t>
  </si>
  <si>
    <t>2.0</t>
  </si>
  <si>
    <t>ZAMOK</t>
  </si>
  <si>
    <t>REKAPITULACE STAVBY</t>
  </si>
  <si>
    <t>v ---  níže se nacházejí doplnkové a pomocné údaje k sestavám  --- v</t>
  </si>
  <si>
    <t>Návod na vyplnění</t>
  </si>
  <si>
    <t>Kód:</t>
  </si>
  <si>
    <t>2021-059</t>
  </si>
  <si>
    <t>Měnit lze pouze buňky se žlutým podbarvením!_x005F_x000D_
_x005F_x000D_
1) v Rekapitulaci stavby vyplňte údaje o Uchazeči (přenesou se do ostatních sestav i v jiných listech)_x005F_x000D_
_x005F_x000D_
2) na vybraných listech vyplňte v sestavě Soupis prací ceny u položek</t>
  </si>
  <si>
    <t>Stavba:</t>
  </si>
  <si>
    <t>Depozitář Masarykova muzea v Hodoníně</t>
  </si>
  <si>
    <t>KSO:</t>
  </si>
  <si>
    <t>CC-CZ:</t>
  </si>
  <si>
    <t>Místo:</t>
  </si>
  <si>
    <t>Zámecké nám. 27/9, 695 01 Hodonín</t>
  </si>
  <si>
    <t>Datum:</t>
  </si>
  <si>
    <t>Zadavatel:</t>
  </si>
  <si>
    <t>IČ:</t>
  </si>
  <si>
    <t>00090352</t>
  </si>
  <si>
    <t>Masarykovo muzeum v Hodoníně</t>
  </si>
  <si>
    <t>DIČ:</t>
  </si>
  <si>
    <t>Uchazeč:</t>
  </si>
  <si>
    <t>Vyplň údaj</t>
  </si>
  <si>
    <t>Projektant:</t>
  </si>
  <si>
    <t>04679199</t>
  </si>
  <si>
    <t>T PROJEKT AED s.r.o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</si>
  <si>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</si>
  <si>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</si>
  <si>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</si>
  <si>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</si>
  <si>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</si>
  <si>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</si>
  <si>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</si>
  <si>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</si>
  <si>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</si>
  <si>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</si>
  <si>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</si>
  <si>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</si>
  <si>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</si>
  <si>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</si>
  <si>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</si>
  <si>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</si>
  <si>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</si>
  <si>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</si>
  <si>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</si>
  <si>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</si>
  <si>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</si>
  <si>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</si>
  <si>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</si>
  <si>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</si>
  <si>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</si>
  <si>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</si>
  <si>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</si>
  <si>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</si>
  <si>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</si>
  <si>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</si>
  <si>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</si>
  <si>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</si>
  <si>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</si>
  <si>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</si>
  <si>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</si>
  <si>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</si>
  <si>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stavby celkem</t>
  </si>
  <si>
    <t>B</t>
  </si>
  <si>
    <t>Vybavení nábytkem</t>
  </si>
  <si>
    <t>STA</t>
  </si>
  <si>
    <t>/</t>
  </si>
  <si>
    <t>101</t>
  </si>
  <si>
    <t>1.PP - Nábytek</t>
  </si>
  <si>
    <t>Soupis</t>
  </si>
  <si>
    <t>102</t>
  </si>
  <si>
    <t>1.NP - Nábytek</t>
  </si>
  <si>
    <t>103</t>
  </si>
  <si>
    <t xml:space="preserve">2.NP - Nábytek </t>
  </si>
  <si>
    <t>VYBAVENÍ NÁBYTKEM</t>
  </si>
  <si>
    <t>1.PP</t>
  </si>
  <si>
    <t>Číslo místnosti</t>
  </si>
  <si>
    <t>Označení</t>
  </si>
  <si>
    <t>Ks</t>
  </si>
  <si>
    <t>Rozměry š x h / v</t>
  </si>
  <si>
    <t>Materiál</t>
  </si>
  <si>
    <t>Cena/ks                  bez DPH</t>
  </si>
  <si>
    <t>Cen celkem
bez DPH</t>
  </si>
  <si>
    <t>[mm]</t>
  </si>
  <si>
    <t>[Kč]</t>
  </si>
  <si>
    <t>0.01</t>
  </si>
  <si>
    <t>SP</t>
  </si>
  <si>
    <t>STŮL PRACOVNÍ rozkládací (stavitelný)</t>
  </si>
  <si>
    <t>1200(+400)x800/750</t>
  </si>
  <si>
    <t>LDT               laminová dřevotříska          javor medový</t>
  </si>
  <si>
    <t>včetně rozkládacího kovového mechanismu</t>
  </si>
  <si>
    <t>atypický rozměr, prac.deska tl. 25mm, ABS hrany 2mm</t>
  </si>
  <si>
    <t>2x průchodka plastová, rektifikace stavitelné</t>
  </si>
  <si>
    <t>trnož a podnože 18mm opatřeny ABS hranou 2mm</t>
  </si>
  <si>
    <t>0.03</t>
  </si>
  <si>
    <t>SPC</t>
  </si>
  <si>
    <t>STOLEK POD PC</t>
  </si>
  <si>
    <t>1300x600/750</t>
  </si>
  <si>
    <t>LDT                       laminová dřevotříska           javor medový</t>
  </si>
  <si>
    <t>ST2</t>
  </si>
  <si>
    <t>STOLEK POD KOPÍRKU A3 ( s tiskárnou a skenerem)</t>
  </si>
  <si>
    <t>750x600/750</t>
  </si>
  <si>
    <t>SK</t>
  </si>
  <si>
    <t>STŮL KANCELÁŘSKÝ</t>
  </si>
  <si>
    <t>1600x700/750</t>
  </si>
  <si>
    <r>
      <rPr>
        <sz val="11"/>
        <color rgb="FF000000"/>
        <rFont val="Calibri"/>
        <family val="2"/>
        <charset val="238"/>
      </rPr>
      <t>K</t>
    </r>
    <r>
      <rPr>
        <vertAlign val="subscript"/>
        <sz val="11"/>
        <color rgb="FF000000"/>
        <rFont val="Calibri"/>
        <family val="2"/>
        <charset val="238"/>
      </rPr>
      <t>O</t>
    </r>
  </si>
  <si>
    <t>KONTEJNER K PSACÍMU STOLU</t>
  </si>
  <si>
    <t>400x500/600</t>
  </si>
  <si>
    <t>pojízdný kontejner se 4 zásuvkami včetně plastových</t>
  </si>
  <si>
    <t>tužkovníků a rozdělovníku, s centálním uzamykáním</t>
  </si>
  <si>
    <t>komplet 2mm ABS</t>
  </si>
  <si>
    <t>ŽK</t>
  </si>
  <si>
    <t>ŽIDLE KANCELÁŘSKÁ</t>
  </si>
  <si>
    <t>SP3</t>
  </si>
  <si>
    <t xml:space="preserve">STŮL PRACOVNÍ </t>
  </si>
  <si>
    <t>1600x800/750</t>
  </si>
  <si>
    <t>ŽJ</t>
  </si>
  <si>
    <t>Ohýbaný masiv buk mořený na javor medový</t>
  </si>
  <si>
    <t>područka celomasiv ohýbaný, sedák čalouněný -</t>
  </si>
  <si>
    <t>Š</t>
  </si>
  <si>
    <t>ŠATNÍ SKŘÍŇ</t>
  </si>
  <si>
    <t>600x500/1950</t>
  </si>
  <si>
    <t>LDT    laminová dřevotříska         javor medový</t>
  </si>
  <si>
    <t>otevíravé dveře včetně 1 police, výsuvný kovový věšák</t>
  </si>
  <si>
    <t>včetně rektifikace, 18 mm lamino, ABS 2mm</t>
  </si>
  <si>
    <t>P</t>
  </si>
  <si>
    <t>SKŘÍŇ S POLICEMI</t>
  </si>
  <si>
    <t>otevíravé dveře, 4 police, výsuvný kovový věšák</t>
  </si>
  <si>
    <t>K</t>
  </si>
  <si>
    <t>KNIHOVNA</t>
  </si>
  <si>
    <t>1200x400/1950</t>
  </si>
  <si>
    <t>skříň - regál, 4x police mobilní, rektifikace stavitelná</t>
  </si>
  <si>
    <t>30 mm, lamino 18mm, ABS 2mm</t>
  </si>
  <si>
    <t>0.06</t>
  </si>
  <si>
    <t>SZ</t>
  </si>
  <si>
    <t>KOVOVÁ ŠATNÍ SKŘÍŇ PRO ZAMĚSTNANCE dvojdílná</t>
  </si>
  <si>
    <t>Ocelový plech,</t>
  </si>
  <si>
    <t>180x60x50 cm,otočný uzávěr pro visací zámek, jmenovka, RAL 7035, police, tyč na ramínka, háčky na oděvy, háček na ručník, zrcátko</t>
  </si>
  <si>
    <t>RAL 9006 ŠEDÁ</t>
  </si>
  <si>
    <t>CENA CELKEM bez DPH [ Kč ]</t>
  </si>
  <si>
    <t>MONTÁŽ</t>
  </si>
  <si>
    <t>DPH 21% [ Kč ]</t>
  </si>
  <si>
    <t>CENA CELKEM včetně DPH [ Kč ]</t>
  </si>
  <si>
    <t>KRYCÍ LIST SOUPISU PRACÍ</t>
  </si>
  <si>
    <t>Objekt:</t>
  </si>
  <si>
    <t>B - Vybavení nábytkem</t>
  </si>
  <si>
    <t>Soupis:</t>
  </si>
  <si>
    <t>101 - 1.PP - Nábytek</t>
  </si>
  <si>
    <t>REKAPITULACE ČLENĚNÍ SOUPISU PRACÍ</t>
  </si>
  <si>
    <t>Kód dílu - Popis</t>
  </si>
  <si>
    <t>Cena celkem [CZK]</t>
  </si>
  <si>
    <t>OST - Ostatní</t>
  </si>
  <si>
    <t xml:space="preserve">1.NP </t>
  </si>
  <si>
    <t>1.02</t>
  </si>
  <si>
    <t>SP2</t>
  </si>
  <si>
    <t>1200x600/750</t>
  </si>
  <si>
    <t>otevíravé dveře včetně 4x police, výsuvný kovový</t>
  </si>
  <si>
    <t>věšák, včetně rektifikace, 18 mm lamino, ABS 2mm</t>
  </si>
  <si>
    <t>SF</t>
  </si>
  <si>
    <t>STŮL FOTO</t>
  </si>
  <si>
    <t>1200x1200/750</t>
  </si>
  <si>
    <t>LDT   laminová            dřevotříska           javor medový</t>
  </si>
  <si>
    <t>atypický rozměr,  spec.prac.deska tl. 36mm, ABS hrany</t>
  </si>
  <si>
    <t>2mm, 2x průchodka plastová, rektifikace stavitelné</t>
  </si>
  <si>
    <t>trnož a kovová otevřená podnož ( RAL 9006)</t>
  </si>
  <si>
    <t>V</t>
  </si>
  <si>
    <t>VĚŠÁK</t>
  </si>
  <si>
    <t>samostatně stojící, ohýbaný, 5-ti ramenný,</t>
  </si>
  <si>
    <t>1.03</t>
  </si>
  <si>
    <t>1.04</t>
  </si>
  <si>
    <t>SO</t>
  </si>
  <si>
    <t>STŮL OVÁLNÝ</t>
  </si>
  <si>
    <t>2700x1500/750</t>
  </si>
  <si>
    <t>atypický rozměr, prac.deska tl. 36mm, ABS hrany 2mm</t>
  </si>
  <si>
    <t>rektifikace stavitelné, podnož uzpůsobené pro sedící,</t>
  </si>
  <si>
    <t>LUX provedení, zpevněná zátežová konstrukce</t>
  </si>
  <si>
    <t>KL</t>
  </si>
  <si>
    <t>KUCHYŇSKÁ LINKA</t>
  </si>
  <si>
    <t>2400x600/850</t>
  </si>
  <si>
    <t>spodní skříňky, včetně rektifikace, sokl výšky 80mm,</t>
  </si>
  <si>
    <t>barva RAL 9006 -šedá, horní deska MDF</t>
  </si>
  <si>
    <t>včetně vestavěných zařizovacích předmětů - lednička</t>
  </si>
  <si>
    <t>110l, no frost, nerez dřez hranatý, sklokeramická</t>
  </si>
  <si>
    <t>varná deska 600x600mm, příprava na stojánkovou baterii</t>
  </si>
  <si>
    <t>1.05</t>
  </si>
  <si>
    <t>1.06</t>
  </si>
  <si>
    <t>Kk</t>
  </si>
  <si>
    <t>KARTOTÉKA KOVOVÁ PRO DOKUMENTY A4</t>
  </si>
  <si>
    <t>440x600/1300</t>
  </si>
  <si>
    <t>4 zásuvková 416 x 132 x 620, plný výsuv</t>
  </si>
  <si>
    <t>se soklem, uzamykatelná</t>
  </si>
  <si>
    <t>RAL 9006 - šedá</t>
  </si>
  <si>
    <t>Ss</t>
  </si>
  <si>
    <t>SPISOVÁ SKŘÍŇ KOVOVÁ 915 x 1950 x 463mm</t>
  </si>
  <si>
    <t>950x400/1950</t>
  </si>
  <si>
    <t>dveřová uzamykatelná se 4 policemi</t>
  </si>
  <si>
    <t>RAL 9006 - šedá včetně kovového soklu</t>
  </si>
  <si>
    <t>1.07</t>
  </si>
  <si>
    <t>ST1</t>
  </si>
  <si>
    <t>STOLEK POD KOPÍRKU A4 ( s tiskárnou a skenerem)</t>
  </si>
  <si>
    <t>600x600/750</t>
  </si>
  <si>
    <t>2 x průchodka plastová, rektifikace stavitelné</t>
  </si>
  <si>
    <t>ŽS</t>
  </si>
  <si>
    <t>ŽIDLE STOHOVATELNÁ - konferenční židle</t>
  </si>
  <si>
    <t>1.09</t>
  </si>
  <si>
    <t>1.10</t>
  </si>
  <si>
    <t>1.13</t>
  </si>
  <si>
    <t>1.15</t>
  </si>
  <si>
    <t>13</t>
  </si>
  <si>
    <t>VELKÝ PRACOVNÍ STŮL s odládací policí pod prac.deskou</t>
  </si>
  <si>
    <t>1400x2000/850</t>
  </si>
  <si>
    <t>kovové hranaté podnože s plastovou krytkou včetně</t>
  </si>
  <si>
    <t>spojovací konstrukce pod plátem stolu</t>
  </si>
  <si>
    <t>1.26</t>
  </si>
  <si>
    <t>102 - 1.NP - Nábytek</t>
  </si>
  <si>
    <t xml:space="preserve">2.NP </t>
  </si>
  <si>
    <t>2.02</t>
  </si>
  <si>
    <t xml:space="preserve">103 - 2.NP - Nábytek </t>
  </si>
  <si>
    <t>ŽIDLE JEDNACÍ celomasiv ( viz technická zpráva)</t>
  </si>
  <si>
    <t>textilie  (viz technická zpráva)</t>
  </si>
  <si>
    <t>ŽIDLE JEDNACÍ celomasiv (viz technická zpráva)</t>
  </si>
  <si>
    <t>s odkládacím kruhem na deštníky</t>
  </si>
  <si>
    <t xml:space="preserve">s odkládacím kruhem na deštníky </t>
  </si>
  <si>
    <t>ŽIDLE JEDNACÍ celomasiv  (viz technická zpráva)</t>
  </si>
  <si>
    <t>textilie   viz technická zpráva)</t>
  </si>
  <si>
    <t xml:space="preserve">kovová podnož, prac. deska melamin, 1x kontejner </t>
  </si>
  <si>
    <t>3x zásuvka - laminovaná dřevotříska, 1x držák PC</t>
  </si>
  <si>
    <t>STŮL PRACOVNÍ- šířku před výrobou doměřit dle reál. stavu</t>
  </si>
  <si>
    <t>SP KL</t>
  </si>
  <si>
    <t>KL konzervátorská laboratoř</t>
  </si>
  <si>
    <t>melamin dřevotříska</t>
  </si>
  <si>
    <t>??3800x700/750??</t>
  </si>
  <si>
    <t>ODKLÁDACÍ STŮL s policí, kovová konstrukce, vypalovaný lak</t>
  </si>
  <si>
    <t xml:space="preserve">odkládací plocha a 1x police – voděodolná úprava, </t>
  </si>
  <si>
    <t>police min. 70kg, výšku před výrobou doměřit dle reál. stavu</t>
  </si>
  <si>
    <t>??1250x600/900??</t>
  </si>
  <si>
    <t>OS KL</t>
  </si>
  <si>
    <t>mechanika SYS, posuvný sedák, bederní a hlavová opěrka,</t>
  </si>
  <si>
    <t xml:space="preserve">hliníkový kříž F 40-N6, pogumovaná kolečka </t>
  </si>
  <si>
    <t>odolné látkové materiály, nosnost 150 kg</t>
  </si>
  <si>
    <t>hliníkový kříž F 40-N6, pogumovaná kolečka</t>
  </si>
  <si>
    <t>střední opěrák konického tvaru, plastový kryt sedáku</t>
  </si>
  <si>
    <t xml:space="preserve">bez područek, plastové kluzáky na koberce, </t>
  </si>
  <si>
    <t>4 nohá ocelová podnož, černá prášková barva, nosnost 150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</si>
</sst>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#,##0.00%"/>
    <numFmt numFmtId="166" formatCode="dd\.mm\.yyyy"/>
    <numFmt numFmtId="167" formatCode="#,##0.00000"/>
    <numFmt numFmtId="168" formatCode="#,##0.000"/>
  </numFmts>
  <fonts count="44">
    <font>
      <sz val="11"/>
      <color rgb="FF000000"/>
      <name val="Calibri"/>
      <family val="2"/>
      <charset val="238"/>
    </font>
    <font>
      <sz val="8"/>
      <color rgb="FFFFFFFF"/>
      <name val="Arial CE"/>
      <charset val="1"/>
    </font>
    <font>
      <sz val="8"/>
      <name val="Arial CE"/>
      <family val="2"/>
      <charset val="1"/>
    </font>
    <font>
      <b/>
      <sz val="14"/>
      <name val="Arial CE"/>
      <charset val="1"/>
    </font>
    <font>
      <sz val="8"/>
      <color rgb="FF3366FF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0"/>
      <color rgb="FF003366"/>
      <name val="Arial CE"/>
      <charset val="1"/>
    </font>
    <font>
      <b/>
      <sz val="10"/>
      <color rgb="FF003366"/>
      <name val="Arial CE"/>
      <charset val="1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bscript"/>
      <sz val="11"/>
      <color rgb="FF000000"/>
      <name val="Calibri"/>
      <family val="2"/>
      <charset val="238"/>
    </font>
    <font>
      <sz val="11"/>
      <color rgb="FF090909"/>
      <name val="Calibri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8"/>
      <color rgb="FF003366"/>
      <name val="Arial CE"/>
      <charset val="1"/>
    </font>
    <font>
      <sz val="7"/>
      <color rgb="FF969696"/>
      <name val="Arial CE"/>
      <charset val="1"/>
    </font>
    <font>
      <sz val="7"/>
      <name val="Arial CE"/>
      <charset val="1"/>
    </font>
    <font>
      <i/>
      <sz val="7"/>
      <color rgb="FF969696"/>
      <name val="Arial CE"/>
      <charset val="1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D9D9D9"/>
      </patternFill>
    </fill>
    <fill>
      <patternFill patternType="solid">
        <fgColor rgb="FF808080"/>
        <bgColor rgb="FF969696"/>
      </patternFill>
    </fill>
    <fill>
      <patternFill patternType="solid">
        <fgColor rgb="FFD9D9D9"/>
        <bgColor rgb="FFD2D2D2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3" fillId="0" borderId="0" applyBorder="0" applyProtection="0"/>
  </cellStyleXfs>
  <cellXfs count="228">
    <xf numFmtId="0" fontId="0" fillId="0" borderId="0" xfId="0"/>
    <xf numFmtId="166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164" fontId="7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3" fillId="0" borderId="18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7" fontId="21" fillId="0" borderId="0" xfId="0" applyNumberFormat="1" applyFont="1" applyAlignment="1">
      <alignment vertical="center"/>
    </xf>
    <xf numFmtId="4" fontId="21" fillId="0" borderId="14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1" applyFont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6" fillId="0" borderId="18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4" fontId="6" fillId="0" borderId="14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167" fontId="6" fillId="0" borderId="20" xfId="0" applyNumberFormat="1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3" fontId="26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3" fontId="30" fillId="0" borderId="28" xfId="0" applyNumberFormat="1" applyFont="1" applyBorder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0" fontId="0" fillId="0" borderId="34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1" xfId="0" applyBorder="1" applyAlignment="1">
      <alignment wrapText="1"/>
    </xf>
    <xf numFmtId="0" fontId="32" fillId="0" borderId="37" xfId="0" applyFont="1" applyBorder="1"/>
    <xf numFmtId="49" fontId="33" fillId="0" borderId="41" xfId="0" applyNumberFormat="1" applyFont="1" applyBorder="1" applyAlignment="1">
      <alignment horizontal="left" vertical="center"/>
    </xf>
    <xf numFmtId="3" fontId="34" fillId="0" borderId="42" xfId="0" applyNumberFormat="1" applyFont="1" applyBorder="1" applyAlignment="1">
      <alignment horizontal="right" vertical="center"/>
    </xf>
    <xf numFmtId="4" fontId="33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49" fontId="33" fillId="0" borderId="2" xfId="0" applyNumberFormat="1" applyFont="1" applyBorder="1" applyAlignment="1">
      <alignment horizontal="left" vertical="center"/>
    </xf>
    <xf numFmtId="3" fontId="34" fillId="0" borderId="43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49" fontId="33" fillId="5" borderId="45" xfId="0" applyNumberFormat="1" applyFont="1" applyFill="1" applyBorder="1" applyAlignment="1">
      <alignment horizontal="left" vertical="center"/>
    </xf>
    <xf numFmtId="0" fontId="34" fillId="5" borderId="45" xfId="0" applyFont="1" applyFill="1" applyBorder="1" applyAlignment="1">
      <alignment horizontal="left" vertical="center"/>
    </xf>
    <xf numFmtId="3" fontId="34" fillId="5" borderId="46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20" xfId="0" applyFont="1" applyBorder="1" applyAlignment="1">
      <alignment horizontal="left" vertical="center"/>
    </xf>
    <xf numFmtId="0" fontId="37" fillId="0" borderId="20" xfId="0" applyFont="1" applyBorder="1" applyAlignment="1">
      <alignment vertical="center"/>
    </xf>
    <xf numFmtId="4" fontId="37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6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Protection="1">
      <protection locked="0"/>
    </xf>
    <xf numFmtId="4" fontId="37" fillId="0" borderId="0" xfId="0" applyNumberFormat="1" applyFont="1"/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8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 applyProtection="1">
      <alignment vertical="center"/>
      <protection locked="0"/>
    </xf>
    <xf numFmtId="4" fontId="14" fillId="0" borderId="0" xfId="0" applyNumberFormat="1" applyFont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0" fontId="41" fillId="0" borderId="0" xfId="0" applyFont="1" applyAlignment="1">
      <alignment vertical="center" wrapText="1"/>
    </xf>
    <xf numFmtId="0" fontId="42" fillId="0" borderId="34" xfId="0" applyFont="1" applyBorder="1" applyAlignment="1">
      <alignment wrapText="1"/>
    </xf>
    <xf numFmtId="0" fontId="42" fillId="0" borderId="37" xfId="0" applyFont="1" applyBorder="1" applyAlignment="1">
      <alignment wrapText="1"/>
    </xf>
    <xf numFmtId="0" fontId="42" fillId="0" borderId="33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43" fillId="0" borderId="0" xfId="0" applyFont="1"/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4" fontId="12" fillId="3" borderId="8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7" fillId="5" borderId="2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6" borderId="0" xfId="0" applyFont="1" applyFill="1" applyAlignment="1">
      <alignment horizontal="left" vertical="center" wrapText="1"/>
    </xf>
    <xf numFmtId="0" fontId="29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 shrinkToFit="1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 shrinkToFit="1"/>
    </xf>
    <xf numFmtId="49" fontId="0" fillId="0" borderId="40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 wrapText="1" shrinkToFit="1"/>
    </xf>
    <xf numFmtId="0" fontId="26" fillId="0" borderId="40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30" fillId="5" borderId="44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/>
      <protection locked="0"/>
    </xf>
    <xf numFmtId="0" fontId="29" fillId="0" borderId="47" xfId="0" applyFon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7" fontId="0" fillId="0" borderId="38" xfId="0" applyNumberForma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90909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17640</xdr:colOff>
      <xdr:row>1</xdr:row>
      <xdr:rowOff>175320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582480" cy="350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175320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350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175320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350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75"/>
  <sheetViews>
    <sheetView topLeftCell="A112" zoomScaleNormal="100" workbookViewId="0">
      <selection activeCell="AS21" sqref="AS21"/>
    </sheetView>
  </sheetViews>
  <sheetFormatPr defaultColWidth="11.5546875" defaultRowHeight="14.4"/>
  <cols>
    <col min="1" max="1" width="6.6640625" customWidth="1"/>
    <col min="2" max="2" width="1.33203125" customWidth="1"/>
    <col min="3" max="3" width="3.33203125" customWidth="1"/>
    <col min="4" max="33" width="2.109375" customWidth="1"/>
    <col min="34" max="34" width="2.6640625" customWidth="1"/>
    <col min="35" max="35" width="25.44140625" customWidth="1"/>
    <col min="36" max="37" width="2" customWidth="1"/>
    <col min="38" max="38" width="6.6640625" customWidth="1"/>
    <col min="39" max="39" width="2.6640625" customWidth="1"/>
    <col min="40" max="40" width="10.6640625" customWidth="1"/>
    <col min="41" max="41" width="6" customWidth="1"/>
    <col min="42" max="42" width="3.33203125" customWidth="1"/>
    <col min="43" max="43" width="12.5546875" customWidth="1"/>
    <col min="44" max="44" width="11" customWidth="1"/>
    <col min="45" max="47" width="20.6640625" customWidth="1"/>
    <col min="48" max="49" width="17.33203125" customWidth="1"/>
    <col min="50" max="51" width="20" customWidth="1"/>
    <col min="52" max="52" width="17.33203125" customWidth="1"/>
    <col min="53" max="53" width="15.33203125" customWidth="1"/>
    <col min="54" max="54" width="20" customWidth="1"/>
    <col min="55" max="55" width="17.33203125" customWidth="1"/>
    <col min="56" max="56" width="15.33203125" customWidth="1"/>
    <col min="57" max="57" width="53.33203125" customWidth="1"/>
  </cols>
  <sheetData>
    <row r="1" spans="1:74">
      <c r="A1" s="6" t="s">
        <v>0</v>
      </c>
      <c r="AZ1" s="6" t="s">
        <v>1</v>
      </c>
      <c r="BA1" s="6" t="s">
        <v>2</v>
      </c>
      <c r="BB1" s="6" t="s">
        <v>3</v>
      </c>
      <c r="BT1" s="6"/>
      <c r="BU1" s="6"/>
      <c r="BV1" s="6"/>
    </row>
    <row r="2" spans="1:74" ht="36.9" customHeight="1"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7"/>
      <c r="BT2" s="7"/>
    </row>
    <row r="3" spans="1:74" ht="6.9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  <c r="BS3" s="7"/>
      <c r="BT3" s="7"/>
    </row>
    <row r="4" spans="1:74" ht="24.9" customHeight="1">
      <c r="B4" s="10"/>
      <c r="D4" s="11" t="s">
        <v>4</v>
      </c>
      <c r="AR4" s="10"/>
      <c r="AS4" s="12" t="s">
        <v>5</v>
      </c>
      <c r="BE4" s="13" t="s">
        <v>6</v>
      </c>
      <c r="BS4" s="7"/>
    </row>
    <row r="5" spans="1:74" ht="12" customHeight="1">
      <c r="B5" s="10"/>
      <c r="D5" s="14" t="s">
        <v>7</v>
      </c>
      <c r="K5" s="167" t="s">
        <v>8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0"/>
      <c r="BE5" s="168" t="s">
        <v>9</v>
      </c>
      <c r="BS5" s="7"/>
    </row>
    <row r="6" spans="1:74" ht="36.9" customHeight="1">
      <c r="B6" s="10"/>
      <c r="D6" s="15" t="s">
        <v>10</v>
      </c>
      <c r="K6" s="169" t="s">
        <v>11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0"/>
      <c r="BE6" s="168"/>
      <c r="BS6" s="7"/>
    </row>
    <row r="7" spans="1:74" ht="12" customHeight="1">
      <c r="B7" s="10"/>
      <c r="D7" s="16" t="s">
        <v>12</v>
      </c>
      <c r="K7" s="5"/>
      <c r="AK7" s="16" t="s">
        <v>13</v>
      </c>
      <c r="AN7" s="5"/>
      <c r="AR7" s="10"/>
      <c r="BE7" s="168"/>
      <c r="BS7" s="7"/>
    </row>
    <row r="8" spans="1:74" ht="12" customHeight="1">
      <c r="B8" s="10"/>
      <c r="D8" s="16" t="s">
        <v>14</v>
      </c>
      <c r="K8" s="5" t="s">
        <v>15</v>
      </c>
      <c r="AK8" s="16" t="s">
        <v>16</v>
      </c>
      <c r="AN8" s="17">
        <v>44362</v>
      </c>
      <c r="AR8" s="10"/>
      <c r="BE8" s="168"/>
      <c r="BS8" s="7"/>
    </row>
    <row r="9" spans="1:74" ht="14.4" customHeight="1">
      <c r="B9" s="10"/>
      <c r="AR9" s="10"/>
      <c r="BE9" s="168"/>
      <c r="BS9" s="7"/>
    </row>
    <row r="10" spans="1:74" ht="12" customHeight="1">
      <c r="B10" s="10"/>
      <c r="D10" s="16" t="s">
        <v>17</v>
      </c>
      <c r="AK10" s="16" t="s">
        <v>18</v>
      </c>
      <c r="AN10" s="5" t="s">
        <v>19</v>
      </c>
      <c r="AR10" s="10"/>
      <c r="BE10" s="168"/>
      <c r="BS10" s="7"/>
    </row>
    <row r="11" spans="1:74" ht="18.45" customHeight="1">
      <c r="B11" s="10"/>
      <c r="E11" s="5" t="s">
        <v>20</v>
      </c>
      <c r="AK11" s="16" t="s">
        <v>21</v>
      </c>
      <c r="AN11" s="5"/>
      <c r="AR11" s="10"/>
      <c r="BE11" s="168"/>
      <c r="BS11" s="7"/>
    </row>
    <row r="12" spans="1:74" ht="6.9" customHeight="1">
      <c r="B12" s="10"/>
      <c r="AR12" s="10"/>
      <c r="BE12" s="168"/>
      <c r="BS12" s="7"/>
    </row>
    <row r="13" spans="1:74" ht="12" customHeight="1">
      <c r="B13" s="10"/>
      <c r="D13" s="16" t="s">
        <v>22</v>
      </c>
      <c r="AK13" s="16" t="s">
        <v>18</v>
      </c>
      <c r="AN13" s="4" t="s">
        <v>23</v>
      </c>
      <c r="AR13" s="10"/>
      <c r="BE13" s="168"/>
      <c r="BS13" s="7"/>
    </row>
    <row r="14" spans="1:74">
      <c r="B14" s="10"/>
      <c r="E14" s="170" t="s">
        <v>23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6" t="s">
        <v>21</v>
      </c>
      <c r="AN14" s="4" t="s">
        <v>23</v>
      </c>
      <c r="AR14" s="10"/>
      <c r="BE14" s="168"/>
      <c r="BS14" s="7"/>
    </row>
    <row r="15" spans="1:74" ht="6.9" customHeight="1">
      <c r="B15" s="10"/>
      <c r="AR15" s="10"/>
      <c r="BE15" s="168"/>
      <c r="BS15" s="7"/>
    </row>
    <row r="16" spans="1:74" ht="12" customHeight="1">
      <c r="B16" s="10"/>
      <c r="D16" s="16" t="s">
        <v>24</v>
      </c>
      <c r="AK16" s="16" t="s">
        <v>18</v>
      </c>
      <c r="AN16" s="5" t="s">
        <v>25</v>
      </c>
      <c r="AR16" s="10"/>
      <c r="BE16" s="168"/>
      <c r="BS16" s="7"/>
    </row>
    <row r="17" spans="1:71" ht="18.45" customHeight="1">
      <c r="B17" s="10"/>
      <c r="E17" s="5" t="s">
        <v>26</v>
      </c>
      <c r="AK17" s="16" t="s">
        <v>21</v>
      </c>
      <c r="AN17" s="5"/>
      <c r="AR17" s="10"/>
      <c r="BE17" s="168"/>
      <c r="BS17" s="7"/>
    </row>
    <row r="18" spans="1:71" ht="6.9" customHeight="1">
      <c r="B18" s="10"/>
      <c r="AR18" s="10"/>
      <c r="BE18" s="168"/>
      <c r="BS18" s="7"/>
    </row>
    <row r="19" spans="1:71" ht="12" customHeight="1">
      <c r="B19" s="10"/>
      <c r="D19" s="16" t="s">
        <v>27</v>
      </c>
      <c r="AK19" s="16" t="s">
        <v>18</v>
      </c>
      <c r="AN19" s="5"/>
      <c r="AR19" s="10"/>
      <c r="BE19" s="168"/>
      <c r="BS19" s="7"/>
    </row>
    <row r="20" spans="1:71" ht="18.45" customHeight="1">
      <c r="B20" s="10"/>
      <c r="E20" s="5" t="s">
        <v>28</v>
      </c>
      <c r="AK20" s="16" t="s">
        <v>21</v>
      </c>
      <c r="AN20" s="5"/>
      <c r="AR20" s="10"/>
      <c r="BE20" s="168"/>
      <c r="BS20" s="7"/>
    </row>
    <row r="21" spans="1:71" ht="6.9" customHeight="1">
      <c r="B21" s="10"/>
      <c r="AR21" s="10"/>
      <c r="BE21" s="168"/>
    </row>
    <row r="22" spans="1:71" ht="12" customHeight="1">
      <c r="B22" s="10"/>
      <c r="D22" s="16" t="s">
        <v>29</v>
      </c>
      <c r="AR22" s="10"/>
      <c r="BE22" s="168"/>
    </row>
    <row r="23" spans="1:71" ht="47.25" customHeight="1">
      <c r="B23" s="10"/>
      <c r="E23" s="171" t="s">
        <v>30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0"/>
      <c r="BE23" s="168"/>
    </row>
    <row r="24" spans="1:71" ht="6.9" customHeight="1">
      <c r="B24" s="10"/>
      <c r="AR24" s="10"/>
      <c r="BE24" s="168"/>
    </row>
    <row r="25" spans="1:71" ht="6.9" customHeight="1">
      <c r="B25" s="1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0"/>
      <c r="BE25" s="168"/>
    </row>
    <row r="26" spans="1:71" s="23" customFormat="1" ht="25.95" customHeight="1">
      <c r="A26" s="19"/>
      <c r="B26" s="20"/>
      <c r="C26" s="19"/>
      <c r="D26" s="21" t="s">
        <v>31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72">
        <f>ROUND(AG54,2)</f>
        <v>0</v>
      </c>
      <c r="AL26" s="172"/>
      <c r="AM26" s="172"/>
      <c r="AN26" s="172"/>
      <c r="AO26" s="172"/>
      <c r="AP26" s="19"/>
      <c r="AQ26" s="19"/>
      <c r="AR26" s="20"/>
      <c r="BE26" s="168"/>
    </row>
    <row r="27" spans="1:71" s="23" customFormat="1" ht="6.9" customHeight="1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20"/>
      <c r="BE27" s="168"/>
    </row>
    <row r="28" spans="1:71" s="23" customFormat="1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73" t="s">
        <v>32</v>
      </c>
      <c r="M28" s="173"/>
      <c r="N28" s="173"/>
      <c r="O28" s="173"/>
      <c r="P28" s="173"/>
      <c r="Q28" s="19"/>
      <c r="R28" s="19"/>
      <c r="S28" s="19"/>
      <c r="T28" s="19"/>
      <c r="U28" s="19"/>
      <c r="V28" s="19"/>
      <c r="W28" s="173" t="s">
        <v>33</v>
      </c>
      <c r="X28" s="173"/>
      <c r="Y28" s="173"/>
      <c r="Z28" s="173"/>
      <c r="AA28" s="173"/>
      <c r="AB28" s="173"/>
      <c r="AC28" s="173"/>
      <c r="AD28" s="173"/>
      <c r="AE28" s="173"/>
      <c r="AF28" s="19"/>
      <c r="AG28" s="19"/>
      <c r="AH28" s="19"/>
      <c r="AI28" s="19"/>
      <c r="AJ28" s="19"/>
      <c r="AK28" s="173" t="s">
        <v>34</v>
      </c>
      <c r="AL28" s="173"/>
      <c r="AM28" s="173"/>
      <c r="AN28" s="173"/>
      <c r="AO28" s="173"/>
      <c r="AP28" s="19"/>
      <c r="AQ28" s="19"/>
      <c r="AR28" s="20"/>
      <c r="BE28" s="168"/>
    </row>
    <row r="29" spans="1:71" s="24" customFormat="1" ht="14.4" customHeight="1">
      <c r="B29" s="25"/>
      <c r="D29" s="16" t="s">
        <v>35</v>
      </c>
      <c r="F29" s="16" t="s">
        <v>36</v>
      </c>
      <c r="L29" s="174">
        <v>0.21</v>
      </c>
      <c r="M29" s="174"/>
      <c r="N29" s="174"/>
      <c r="O29" s="174"/>
      <c r="P29" s="174"/>
      <c r="W29" s="175">
        <f>ROUND(AZ54,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5">
        <f>ROUND(AV54, 2)</f>
        <v>0</v>
      </c>
      <c r="AL29" s="175"/>
      <c r="AM29" s="175"/>
      <c r="AN29" s="175"/>
      <c r="AO29" s="175"/>
      <c r="AR29" s="25"/>
      <c r="BE29" s="168"/>
    </row>
    <row r="30" spans="1:71" s="24" customFormat="1" ht="14.4" customHeight="1">
      <c r="B30" s="25"/>
      <c r="F30" s="16" t="s">
        <v>37</v>
      </c>
      <c r="L30" s="174">
        <v>0.15</v>
      </c>
      <c r="M30" s="174"/>
      <c r="N30" s="174"/>
      <c r="O30" s="174"/>
      <c r="P30" s="174"/>
      <c r="W30" s="175">
        <f>ROUND(BA54,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5">
        <f>ROUND(AW54, 2)</f>
        <v>0</v>
      </c>
      <c r="AL30" s="175"/>
      <c r="AM30" s="175"/>
      <c r="AN30" s="175"/>
      <c r="AO30" s="175"/>
      <c r="AR30" s="25"/>
      <c r="BE30" s="168"/>
    </row>
    <row r="31" spans="1:71" s="24" customFormat="1" ht="14.4" customHeight="1">
      <c r="B31" s="25"/>
      <c r="F31" s="16" t="s">
        <v>38</v>
      </c>
      <c r="L31" s="174">
        <v>0.21</v>
      </c>
      <c r="M31" s="174"/>
      <c r="N31" s="174"/>
      <c r="O31" s="174"/>
      <c r="P31" s="174"/>
      <c r="W31" s="175">
        <f>ROUND(BB54,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5">
        <v>0</v>
      </c>
      <c r="AL31" s="175"/>
      <c r="AM31" s="175"/>
      <c r="AN31" s="175"/>
      <c r="AO31" s="175"/>
      <c r="AR31" s="25"/>
      <c r="BE31" s="168"/>
    </row>
    <row r="32" spans="1:71" s="24" customFormat="1" ht="14.4" customHeight="1">
      <c r="B32" s="25"/>
      <c r="F32" s="16" t="s">
        <v>39</v>
      </c>
      <c r="L32" s="174">
        <v>0.15</v>
      </c>
      <c r="M32" s="174"/>
      <c r="N32" s="174"/>
      <c r="O32" s="174"/>
      <c r="P32" s="174"/>
      <c r="W32" s="175">
        <f>ROUND(BC54,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5">
        <v>0</v>
      </c>
      <c r="AL32" s="175"/>
      <c r="AM32" s="175"/>
      <c r="AN32" s="175"/>
      <c r="AO32" s="175"/>
      <c r="AR32" s="25"/>
      <c r="BE32" s="168"/>
    </row>
    <row r="33" spans="1:57" s="24" customFormat="1" ht="14.4" customHeight="1">
      <c r="B33" s="25"/>
      <c r="F33" s="16" t="s">
        <v>40</v>
      </c>
      <c r="L33" s="174">
        <v>0</v>
      </c>
      <c r="M33" s="174"/>
      <c r="N33" s="174"/>
      <c r="O33" s="174"/>
      <c r="P33" s="174"/>
      <c r="W33" s="175">
        <f>ROUND(BD54,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5">
        <v>0</v>
      </c>
      <c r="AL33" s="175"/>
      <c r="AM33" s="175"/>
      <c r="AN33" s="175"/>
      <c r="AO33" s="175"/>
      <c r="AR33" s="25"/>
    </row>
    <row r="34" spans="1:57" s="23" customFormat="1" ht="6.9" customHeight="1">
      <c r="A34" s="19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  <c r="BE34" s="19"/>
    </row>
    <row r="35" spans="1:57" s="23" customFormat="1" ht="25.95" customHeight="1">
      <c r="A35" s="19"/>
      <c r="B35" s="20"/>
      <c r="C35" s="26"/>
      <c r="D35" s="27" t="s">
        <v>41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42</v>
      </c>
      <c r="U35" s="28"/>
      <c r="V35" s="28"/>
      <c r="W35" s="28"/>
      <c r="X35" s="176" t="s">
        <v>43</v>
      </c>
      <c r="Y35" s="176"/>
      <c r="Z35" s="176"/>
      <c r="AA35" s="176"/>
      <c r="AB35" s="176"/>
      <c r="AC35" s="28"/>
      <c r="AD35" s="28"/>
      <c r="AE35" s="28"/>
      <c r="AF35" s="28"/>
      <c r="AG35" s="28"/>
      <c r="AH35" s="28"/>
      <c r="AI35" s="28"/>
      <c r="AJ35" s="28"/>
      <c r="AK35" s="177">
        <f>SUM(AK26:AK33)</f>
        <v>0</v>
      </c>
      <c r="AL35" s="177"/>
      <c r="AM35" s="177"/>
      <c r="AN35" s="177"/>
      <c r="AO35" s="177"/>
      <c r="AP35" s="26"/>
      <c r="AQ35" s="26"/>
      <c r="AR35" s="20"/>
      <c r="BE35" s="19"/>
    </row>
    <row r="36" spans="1:57" s="23" customFormat="1" ht="6.9" customHeight="1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  <c r="BE36" s="19"/>
    </row>
    <row r="37" spans="1:57" s="23" customFormat="1" ht="6.9" customHeight="1">
      <c r="A37" s="1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20"/>
      <c r="BE37" s="19"/>
    </row>
    <row r="41" spans="1:57" s="23" customFormat="1" ht="6.9" customHeight="1">
      <c r="A41" s="19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20"/>
      <c r="BE41" s="19"/>
    </row>
    <row r="42" spans="1:57" s="23" customFormat="1" ht="24.9" customHeight="1">
      <c r="A42" s="19"/>
      <c r="B42" s="20"/>
      <c r="C42" s="11" t="s">
        <v>44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0"/>
      <c r="BE42" s="19"/>
    </row>
    <row r="43" spans="1:57" s="23" customFormat="1" ht="6.9" customHeight="1">
      <c r="A43" s="19"/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20"/>
      <c r="BE43" s="19"/>
    </row>
    <row r="44" spans="1:57" s="34" customFormat="1" ht="12" customHeight="1">
      <c r="B44" s="35"/>
      <c r="C44" s="16" t="s">
        <v>7</v>
      </c>
      <c r="L44" s="34" t="str">
        <f>K5</f>
        <v>2021-059</v>
      </c>
      <c r="AR44" s="35"/>
    </row>
    <row r="45" spans="1:57" s="36" customFormat="1" ht="36.9" customHeight="1">
      <c r="B45" s="37"/>
      <c r="C45" s="38" t="s">
        <v>10</v>
      </c>
      <c r="L45" s="178" t="str">
        <f>K6</f>
        <v>Depozitář Masarykova muzea v Hodoníně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R45" s="37"/>
    </row>
    <row r="46" spans="1:57" s="23" customFormat="1" ht="6.9" customHeight="1">
      <c r="A46" s="19"/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20"/>
      <c r="BE46" s="19"/>
    </row>
    <row r="47" spans="1:57" s="23" customFormat="1" ht="12" customHeight="1">
      <c r="A47" s="19"/>
      <c r="B47" s="20"/>
      <c r="C47" s="16" t="s">
        <v>14</v>
      </c>
      <c r="D47" s="19"/>
      <c r="E47" s="19"/>
      <c r="F47" s="19"/>
      <c r="G47" s="19"/>
      <c r="H47" s="19"/>
      <c r="I47" s="19"/>
      <c r="J47" s="19"/>
      <c r="K47" s="19"/>
      <c r="L47" s="39" t="str">
        <f>IF(K8="","",K8)</f>
        <v>Zámecké nám. 27/9, 695 01 Hodonín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6" t="s">
        <v>16</v>
      </c>
      <c r="AJ47" s="19"/>
      <c r="AK47" s="19"/>
      <c r="AL47" s="19"/>
      <c r="AM47" s="179">
        <f>IF(AN8= "","",AN8)</f>
        <v>44362</v>
      </c>
      <c r="AN47" s="179"/>
      <c r="AO47" s="19"/>
      <c r="AP47" s="19"/>
      <c r="AQ47" s="19"/>
      <c r="AR47" s="20"/>
      <c r="BE47" s="19"/>
    </row>
    <row r="48" spans="1:57" s="23" customFormat="1" ht="6.9" customHeight="1">
      <c r="A48" s="19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20"/>
      <c r="BE48" s="19"/>
    </row>
    <row r="49" spans="1:91" s="23" customFormat="1" ht="15.15" customHeight="1">
      <c r="A49" s="19"/>
      <c r="B49" s="20"/>
      <c r="C49" s="16" t="s">
        <v>17</v>
      </c>
      <c r="D49" s="19"/>
      <c r="E49" s="19"/>
      <c r="F49" s="19"/>
      <c r="G49" s="19"/>
      <c r="H49" s="19"/>
      <c r="I49" s="19"/>
      <c r="J49" s="19"/>
      <c r="K49" s="19"/>
      <c r="L49" s="34" t="str">
        <f>IF(E11= "","",E11)</f>
        <v>Masarykovo muzeum v Hodoníně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6" t="s">
        <v>24</v>
      </c>
      <c r="AJ49" s="19"/>
      <c r="AK49" s="19"/>
      <c r="AL49" s="19"/>
      <c r="AM49" s="180" t="str">
        <f>IF(E17="","",E17)</f>
        <v>T PROJEKT AED s.r.o</v>
      </c>
      <c r="AN49" s="180"/>
      <c r="AO49" s="180"/>
      <c r="AP49" s="180"/>
      <c r="AQ49" s="19"/>
      <c r="AR49" s="20"/>
      <c r="AS49" s="181" t="s">
        <v>45</v>
      </c>
      <c r="AT49" s="181"/>
      <c r="AU49" s="40"/>
      <c r="AV49" s="40"/>
      <c r="AW49" s="40"/>
      <c r="AX49" s="40"/>
      <c r="AY49" s="40"/>
      <c r="AZ49" s="40"/>
      <c r="BA49" s="40"/>
      <c r="BB49" s="40"/>
      <c r="BC49" s="40"/>
      <c r="BD49" s="41"/>
      <c r="BE49" s="19"/>
    </row>
    <row r="50" spans="1:91" s="23" customFormat="1" ht="15.15" customHeight="1">
      <c r="A50" s="19"/>
      <c r="B50" s="20"/>
      <c r="C50" s="16" t="s">
        <v>22</v>
      </c>
      <c r="D50" s="19"/>
      <c r="E50" s="19"/>
      <c r="F50" s="19"/>
      <c r="G50" s="19"/>
      <c r="H50" s="19"/>
      <c r="I50" s="19"/>
      <c r="J50" s="19"/>
      <c r="K50" s="19"/>
      <c r="L50" s="34" t="str">
        <f>IF(E14= "Vyplň údaj","",E14)</f>
        <v/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6" t="s">
        <v>27</v>
      </c>
      <c r="AJ50" s="19"/>
      <c r="AK50" s="19"/>
      <c r="AL50" s="19"/>
      <c r="AM50" s="180" t="str">
        <f>IF(E20="","",E20)</f>
        <v xml:space="preserve"> </v>
      </c>
      <c r="AN50" s="180"/>
      <c r="AO50" s="180"/>
      <c r="AP50" s="180"/>
      <c r="AQ50" s="19"/>
      <c r="AR50" s="20"/>
      <c r="AS50" s="181"/>
      <c r="AT50" s="181"/>
      <c r="AU50" s="19"/>
      <c r="AV50" s="19"/>
      <c r="AW50" s="19"/>
      <c r="AX50" s="19"/>
      <c r="AY50" s="19"/>
      <c r="AZ50" s="19"/>
      <c r="BA50" s="19"/>
      <c r="BB50" s="19"/>
      <c r="BC50" s="19"/>
      <c r="BD50" s="42"/>
      <c r="BE50" s="19"/>
    </row>
    <row r="51" spans="1:91" s="23" customFormat="1" ht="10.95" customHeight="1">
      <c r="A51" s="19"/>
      <c r="B51" s="20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20"/>
      <c r="AS51" s="181"/>
      <c r="AT51" s="181"/>
      <c r="AU51" s="19"/>
      <c r="AV51" s="19"/>
      <c r="AW51" s="19"/>
      <c r="AX51" s="19"/>
      <c r="AY51" s="19"/>
      <c r="AZ51" s="19"/>
      <c r="BA51" s="19"/>
      <c r="BB51" s="19"/>
      <c r="BC51" s="19"/>
      <c r="BD51" s="42"/>
      <c r="BE51" s="19"/>
    </row>
    <row r="52" spans="1:91" s="23" customFormat="1" ht="29.25" customHeight="1">
      <c r="A52" s="19"/>
      <c r="B52" s="20"/>
      <c r="C52" s="182" t="s">
        <v>46</v>
      </c>
      <c r="D52" s="182"/>
      <c r="E52" s="182"/>
      <c r="F52" s="182"/>
      <c r="G52" s="182"/>
      <c r="H52" s="43"/>
      <c r="I52" s="183" t="s">
        <v>47</v>
      </c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4" t="s">
        <v>48</v>
      </c>
      <c r="AH52" s="184"/>
      <c r="AI52" s="184"/>
      <c r="AJ52" s="184"/>
      <c r="AK52" s="184"/>
      <c r="AL52" s="184"/>
      <c r="AM52" s="184"/>
      <c r="AN52" s="183" t="s">
        <v>49</v>
      </c>
      <c r="AO52" s="183"/>
      <c r="AP52" s="183"/>
      <c r="AQ52" s="44" t="s">
        <v>50</v>
      </c>
      <c r="AR52" s="20"/>
      <c r="AS52" s="45" t="s">
        <v>51</v>
      </c>
      <c r="AT52" s="46" t="s">
        <v>52</v>
      </c>
      <c r="AU52" s="46" t="s">
        <v>53</v>
      </c>
      <c r="AV52" s="46" t="s">
        <v>54</v>
      </c>
      <c r="AW52" s="46" t="s">
        <v>55</v>
      </c>
      <c r="AX52" s="46" t="s">
        <v>56</v>
      </c>
      <c r="AY52" s="46" t="s">
        <v>57</v>
      </c>
      <c r="AZ52" s="46" t="s">
        <v>58</v>
      </c>
      <c r="BA52" s="46" t="s">
        <v>59</v>
      </c>
      <c r="BB52" s="46" t="s">
        <v>60</v>
      </c>
      <c r="BC52" s="46" t="s">
        <v>61</v>
      </c>
      <c r="BD52" s="47" t="s">
        <v>62</v>
      </c>
      <c r="BE52" s="19"/>
    </row>
    <row r="53" spans="1:91" s="23" customFormat="1" ht="10.95" customHeight="1">
      <c r="A53" s="19"/>
      <c r="B53" s="20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20"/>
      <c r="AS53" s="4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  <c r="BE53" s="19"/>
    </row>
    <row r="54" spans="1:91" s="51" customFormat="1" ht="32.4" customHeight="1">
      <c r="B54" s="52"/>
      <c r="C54" s="53" t="s">
        <v>63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85">
        <f>ROUND(AG55,2)</f>
        <v>0</v>
      </c>
      <c r="AH54" s="185"/>
      <c r="AI54" s="185"/>
      <c r="AJ54" s="185"/>
      <c r="AK54" s="185"/>
      <c r="AL54" s="185"/>
      <c r="AM54" s="185"/>
      <c r="AN54" s="186">
        <f>SUM(AG54,AT54)</f>
        <v>0</v>
      </c>
      <c r="AO54" s="186"/>
      <c r="AP54" s="186"/>
      <c r="AQ54" s="56"/>
      <c r="AR54" s="52"/>
      <c r="AS54" s="57">
        <f>ROUND(AS55,2)</f>
        <v>0</v>
      </c>
      <c r="AT54" s="58">
        <f>ROUND(SUM(AV54:AW54),2)</f>
        <v>0</v>
      </c>
      <c r="AU54" s="59">
        <f>ROUND(AU55,5)</f>
        <v>0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/>
      <c r="BT54" s="61"/>
      <c r="BU54" s="62"/>
      <c r="BV54" s="61"/>
      <c r="BW54" s="61"/>
      <c r="BX54" s="61"/>
      <c r="CL54" s="61"/>
    </row>
    <row r="55" spans="1:91" s="63" customFormat="1" ht="16.5" customHeight="1">
      <c r="B55" s="64"/>
      <c r="C55" s="65"/>
      <c r="D55" s="187" t="s">
        <v>64</v>
      </c>
      <c r="E55" s="187"/>
      <c r="F55" s="187"/>
      <c r="G55" s="187"/>
      <c r="H55" s="187"/>
      <c r="I55" s="66"/>
      <c r="J55" s="187" t="s">
        <v>65</v>
      </c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8">
        <f>ROUND(SUM(AG56:AG58),2)</f>
        <v>0</v>
      </c>
      <c r="AH55" s="188"/>
      <c r="AI55" s="188"/>
      <c r="AJ55" s="188"/>
      <c r="AK55" s="188"/>
      <c r="AL55" s="188"/>
      <c r="AM55" s="188"/>
      <c r="AN55" s="189">
        <f>SUM(AG55,AT55)</f>
        <v>0</v>
      </c>
      <c r="AO55" s="189"/>
      <c r="AP55" s="189"/>
      <c r="AQ55" s="67" t="s">
        <v>66</v>
      </c>
      <c r="AR55" s="64"/>
      <c r="AS55" s="68">
        <f>ROUND(SUM(AS56:AS58),2)</f>
        <v>0</v>
      </c>
      <c r="AT55" s="69">
        <f>ROUND(SUM(AV55:AW55),2)</f>
        <v>0</v>
      </c>
      <c r="AU55" s="70">
        <f>ROUND(SUM(AU56:AU58),5)</f>
        <v>0</v>
      </c>
      <c r="AV55" s="69">
        <f>ROUND(AZ55*L29,2)</f>
        <v>0</v>
      </c>
      <c r="AW55" s="69">
        <f>ROUND(BA55*L30,2)</f>
        <v>0</v>
      </c>
      <c r="AX55" s="69">
        <f>ROUND(BB55*L29,2)</f>
        <v>0</v>
      </c>
      <c r="AY55" s="69">
        <f>ROUND(BC55*L30,2)</f>
        <v>0</v>
      </c>
      <c r="AZ55" s="69">
        <f>ROUND(SUM(AZ56:AZ58),2)</f>
        <v>0</v>
      </c>
      <c r="BA55" s="69">
        <f>ROUND(SUM(BA56:BA58),2)</f>
        <v>0</v>
      </c>
      <c r="BB55" s="69">
        <f>ROUND(SUM(BB56:BB58),2)</f>
        <v>0</v>
      </c>
      <c r="BC55" s="69">
        <f>ROUND(SUM(BC56:BC58),2)</f>
        <v>0</v>
      </c>
      <c r="BD55" s="71">
        <f>ROUND(SUM(BD56:BD58),2)</f>
        <v>0</v>
      </c>
      <c r="BS55" s="72"/>
      <c r="BT55" s="72"/>
      <c r="BU55" s="72"/>
      <c r="BV55" s="72"/>
      <c r="BW55" s="72"/>
      <c r="BX55" s="72"/>
      <c r="CL55" s="72"/>
      <c r="CM55" s="72"/>
    </row>
    <row r="56" spans="1:91" s="34" customFormat="1" ht="16.5" customHeight="1">
      <c r="A56" s="73" t="s">
        <v>67</v>
      </c>
      <c r="B56" s="35"/>
      <c r="C56" s="74"/>
      <c r="D56" s="74"/>
      <c r="E56" s="190" t="s">
        <v>68</v>
      </c>
      <c r="F56" s="190"/>
      <c r="G56" s="190"/>
      <c r="H56" s="190"/>
      <c r="I56" s="190"/>
      <c r="J56" s="74"/>
      <c r="K56" s="190" t="s">
        <v>69</v>
      </c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1">
        <v>0</v>
      </c>
      <c r="AH56" s="191"/>
      <c r="AI56" s="191"/>
      <c r="AJ56" s="191"/>
      <c r="AK56" s="191"/>
      <c r="AL56" s="191"/>
      <c r="AM56" s="191"/>
      <c r="AN56" s="191">
        <f>SUM(AG56,AT56)</f>
        <v>0</v>
      </c>
      <c r="AO56" s="191"/>
      <c r="AP56" s="191"/>
      <c r="AQ56" s="75" t="s">
        <v>70</v>
      </c>
      <c r="AR56" s="35"/>
      <c r="AS56" s="76">
        <v>0</v>
      </c>
      <c r="AT56" s="77">
        <f>ROUND(SUM(AV56:AW56),2)</f>
        <v>0</v>
      </c>
      <c r="AU56" s="78">
        <v>0</v>
      </c>
      <c r="AV56" s="77">
        <v>0</v>
      </c>
      <c r="AW56" s="77">
        <v>0</v>
      </c>
      <c r="AX56" s="77">
        <v>0</v>
      </c>
      <c r="AY56" s="77">
        <v>0</v>
      </c>
      <c r="AZ56" s="77">
        <v>0</v>
      </c>
      <c r="BA56" s="77">
        <v>0</v>
      </c>
      <c r="BB56" s="77">
        <v>0</v>
      </c>
      <c r="BC56" s="77">
        <v>0</v>
      </c>
      <c r="BD56" s="79">
        <v>0</v>
      </c>
      <c r="BS56" s="5"/>
      <c r="BT56" s="5"/>
      <c r="BU56" s="5"/>
      <c r="BV56" s="5"/>
      <c r="BW56" s="5"/>
      <c r="BX56" s="5"/>
      <c r="CL56" s="5"/>
    </row>
    <row r="57" spans="1:91" s="34" customFormat="1" ht="16.5" customHeight="1">
      <c r="A57" s="73" t="s">
        <v>67</v>
      </c>
      <c r="B57" s="35"/>
      <c r="C57" s="74"/>
      <c r="D57" s="74"/>
      <c r="E57" s="190" t="s">
        <v>71</v>
      </c>
      <c r="F57" s="190"/>
      <c r="G57" s="190"/>
      <c r="H57" s="190"/>
      <c r="I57" s="190"/>
      <c r="J57" s="74"/>
      <c r="K57" s="190" t="s">
        <v>72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1">
        <v>0</v>
      </c>
      <c r="AH57" s="191"/>
      <c r="AI57" s="191"/>
      <c r="AJ57" s="191"/>
      <c r="AK57" s="191"/>
      <c r="AL57" s="191"/>
      <c r="AM57" s="191"/>
      <c r="AN57" s="191">
        <f>SUM(AG57,AT57)</f>
        <v>0</v>
      </c>
      <c r="AO57" s="191"/>
      <c r="AP57" s="191"/>
      <c r="AQ57" s="75" t="s">
        <v>70</v>
      </c>
      <c r="AR57" s="35"/>
      <c r="AS57" s="76">
        <v>0</v>
      </c>
      <c r="AT57" s="77">
        <f>ROUND(SUM(AV57:AW57),2)</f>
        <v>0</v>
      </c>
      <c r="AU57" s="78">
        <v>0</v>
      </c>
      <c r="AV57" s="77">
        <v>0</v>
      </c>
      <c r="AW57" s="77">
        <v>0</v>
      </c>
      <c r="AX57" s="77">
        <v>0</v>
      </c>
      <c r="AY57" s="77">
        <v>0</v>
      </c>
      <c r="AZ57" s="77">
        <v>0</v>
      </c>
      <c r="BA57" s="77">
        <v>0</v>
      </c>
      <c r="BB57" s="77">
        <v>0</v>
      </c>
      <c r="BC57" s="77">
        <v>0</v>
      </c>
      <c r="BD57" s="79">
        <v>0</v>
      </c>
      <c r="BS57" s="5"/>
      <c r="BT57" s="5"/>
      <c r="BU57" s="5"/>
      <c r="BV57" s="5"/>
      <c r="BW57" s="5"/>
      <c r="BX57" s="5"/>
      <c r="CL57" s="5"/>
    </row>
    <row r="58" spans="1:91" s="34" customFormat="1" ht="16.5" customHeight="1">
      <c r="A58" s="73" t="s">
        <v>67</v>
      </c>
      <c r="B58" s="35"/>
      <c r="C58" s="74"/>
      <c r="D58" s="74"/>
      <c r="E58" s="190" t="s">
        <v>73</v>
      </c>
      <c r="F58" s="190"/>
      <c r="G58" s="190"/>
      <c r="H58" s="190"/>
      <c r="I58" s="190"/>
      <c r="J58" s="74"/>
      <c r="K58" s="190" t="s">
        <v>74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1">
        <v>0</v>
      </c>
      <c r="AH58" s="191"/>
      <c r="AI58" s="191"/>
      <c r="AJ58" s="191"/>
      <c r="AK58" s="191"/>
      <c r="AL58" s="191"/>
      <c r="AM58" s="191"/>
      <c r="AN58" s="191">
        <f>SUM(AG58,AT58)</f>
        <v>0</v>
      </c>
      <c r="AO58" s="191"/>
      <c r="AP58" s="191"/>
      <c r="AQ58" s="75" t="s">
        <v>70</v>
      </c>
      <c r="AR58" s="35"/>
      <c r="AS58" s="80">
        <v>0</v>
      </c>
      <c r="AT58" s="81">
        <f>ROUND(SUM(AV58:AW58),2)</f>
        <v>0</v>
      </c>
      <c r="AU58" s="82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3">
        <v>0</v>
      </c>
      <c r="BT58" s="5"/>
      <c r="BV58" s="5"/>
      <c r="BW58" s="5"/>
      <c r="BX58" s="5"/>
      <c r="CL58" s="5"/>
    </row>
    <row r="59" spans="1:91" s="34" customFormat="1" ht="16.5" customHeight="1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20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T59" s="5"/>
      <c r="BV59" s="5"/>
      <c r="BW59" s="5"/>
      <c r="BX59" s="5"/>
      <c r="CL59" s="5"/>
    </row>
    <row r="60" spans="1:91" s="34" customFormat="1" ht="16.5" customHeight="1">
      <c r="A60" s="19"/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20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T60" s="5"/>
      <c r="BV60" s="5"/>
      <c r="BW60" s="5"/>
      <c r="BX60" s="5"/>
      <c r="CL60" s="5"/>
    </row>
    <row r="61" spans="1:91" s="34" customFormat="1" ht="16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T61" s="5"/>
      <c r="BV61" s="5"/>
      <c r="BW61" s="5"/>
      <c r="BX61" s="5"/>
      <c r="CL61" s="5"/>
    </row>
    <row r="62" spans="1:91" s="34" customFormat="1" ht="16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T62" s="5"/>
      <c r="BV62" s="5"/>
      <c r="BW62" s="5"/>
      <c r="BX62" s="5"/>
      <c r="CL62" s="5"/>
    </row>
    <row r="63" spans="1:91" s="34" customFormat="1" ht="16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T63" s="5"/>
      <c r="BV63" s="5"/>
      <c r="BW63" s="5"/>
      <c r="BX63" s="5"/>
      <c r="CL63" s="5"/>
    </row>
    <row r="64" spans="1:91" s="34" customFormat="1" ht="16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T64" s="5"/>
      <c r="BV64" s="5"/>
      <c r="BW64" s="5"/>
      <c r="BX64" s="5"/>
      <c r="CL64" s="5"/>
    </row>
    <row r="65" spans="1:90" s="34" customFormat="1" ht="16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S65" s="5"/>
      <c r="BT65" s="5"/>
      <c r="BU65" s="5"/>
      <c r="BV65" s="5"/>
      <c r="BW65" s="5"/>
      <c r="BX65" s="5"/>
      <c r="CL65" s="5"/>
    </row>
    <row r="66" spans="1:90" s="34" customFormat="1" ht="16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T66" s="5"/>
      <c r="BV66" s="5"/>
      <c r="BW66" s="5"/>
      <c r="BX66" s="5"/>
      <c r="CL66" s="5"/>
    </row>
    <row r="67" spans="1:90" s="34" customFormat="1" ht="16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S67" s="5"/>
      <c r="BT67" s="5"/>
      <c r="BU67" s="5"/>
      <c r="BV67" s="5"/>
      <c r="BW67" s="5"/>
      <c r="BX67" s="5"/>
      <c r="CL67" s="5"/>
    </row>
    <row r="68" spans="1:90" s="34" customFormat="1" ht="16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T68" s="5"/>
      <c r="BV68" s="5"/>
      <c r="BW68" s="5"/>
      <c r="BX68" s="5"/>
      <c r="CL68" s="5"/>
    </row>
    <row r="69" spans="1:90" s="34" customFormat="1" ht="16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S69" s="5"/>
      <c r="BT69" s="5"/>
      <c r="BU69" s="5"/>
      <c r="BV69" s="5"/>
      <c r="BW69" s="5"/>
      <c r="BX69" s="5"/>
      <c r="CL69" s="5"/>
    </row>
    <row r="70" spans="1:90" s="3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T70" s="5"/>
      <c r="BV70" s="5"/>
      <c r="BW70" s="5"/>
      <c r="BX70" s="5"/>
      <c r="CL70" s="5"/>
    </row>
    <row r="71" spans="1:90" s="34" customFormat="1" ht="16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S71" s="5"/>
      <c r="BT71" s="5"/>
      <c r="BU71" s="5"/>
      <c r="BV71" s="5"/>
      <c r="BW71" s="5"/>
      <c r="BX71" s="5"/>
      <c r="CL71" s="5"/>
    </row>
    <row r="72" spans="1:90" s="34" customFormat="1" ht="16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T72" s="5"/>
      <c r="BV72" s="5"/>
      <c r="BW72" s="5"/>
      <c r="BX72" s="5"/>
      <c r="CL72" s="5"/>
    </row>
    <row r="73" spans="1:90" s="34" customFormat="1" ht="16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T73" s="5"/>
      <c r="BV73" s="5"/>
      <c r="BW73" s="5"/>
      <c r="BX73" s="5"/>
      <c r="CL73" s="5"/>
    </row>
    <row r="74" spans="1:90" s="23" customFormat="1" ht="30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90" s="23" customFormat="1" ht="6.9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</sheetData>
  <mergeCells count="54">
    <mergeCell ref="E57:I57"/>
    <mergeCell ref="K57:AF57"/>
    <mergeCell ref="AG57:AM57"/>
    <mergeCell ref="AN57:AP57"/>
    <mergeCell ref="E58:I58"/>
    <mergeCell ref="K58:AF58"/>
    <mergeCell ref="AG58:AM58"/>
    <mergeCell ref="AN58:AP58"/>
    <mergeCell ref="D55:H55"/>
    <mergeCell ref="J55:AF55"/>
    <mergeCell ref="AG55:AM55"/>
    <mergeCell ref="AN55:AP55"/>
    <mergeCell ref="E56:I56"/>
    <mergeCell ref="K56:AF56"/>
    <mergeCell ref="AG56:AM56"/>
    <mergeCell ref="AN56:AP56"/>
    <mergeCell ref="C52:G52"/>
    <mergeCell ref="I52:AF52"/>
    <mergeCell ref="AG52:AM52"/>
    <mergeCell ref="AN52:AP52"/>
    <mergeCell ref="AG54:AM54"/>
    <mergeCell ref="AN54:AP54"/>
    <mergeCell ref="L45:AO45"/>
    <mergeCell ref="AM47:AN47"/>
    <mergeCell ref="AM49:AP49"/>
    <mergeCell ref="AS49:AT51"/>
    <mergeCell ref="AM50:AP5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6" location="'101 - 1.PP - Nábytek'!C2" display="/" xr:uid="{00000000-0004-0000-0000-000000000000}"/>
    <hyperlink ref="A57" location="'102 - 1.NP - Nábytek'!C2" display="/" xr:uid="{00000000-0004-0000-0000-000001000000}"/>
    <hyperlink ref="A58" location="'103 - 2.NP - Nábytek '!C2" display="/" xr:uid="{00000000-0004-0000-0000-000002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topLeftCell="A31" zoomScaleNormal="100" workbookViewId="0">
      <selection activeCell="C34" sqref="C34"/>
    </sheetView>
  </sheetViews>
  <sheetFormatPr defaultColWidth="8.6640625" defaultRowHeight="14.4"/>
  <cols>
    <col min="3" max="3" width="48.88671875" customWidth="1"/>
    <col min="4" max="4" width="5.88671875" customWidth="1"/>
    <col min="5" max="5" width="19.109375" customWidth="1"/>
    <col min="6" max="7" width="16" customWidth="1"/>
    <col min="8" max="8" width="15.6640625" customWidth="1"/>
  </cols>
  <sheetData>
    <row r="1" spans="1:11" ht="5.25" customHeight="1">
      <c r="A1" s="84"/>
      <c r="B1" s="85"/>
      <c r="C1" s="86"/>
      <c r="D1" s="86"/>
      <c r="E1" s="86"/>
      <c r="F1" s="86"/>
      <c r="G1" s="84"/>
      <c r="H1" s="87"/>
      <c r="I1" s="87"/>
      <c r="J1" s="84"/>
      <c r="K1" s="84"/>
    </row>
    <row r="2" spans="1:11" ht="21" customHeight="1">
      <c r="A2" s="192" t="s">
        <v>75</v>
      </c>
      <c r="B2" s="192"/>
      <c r="C2" s="192"/>
      <c r="D2" s="192"/>
      <c r="E2" s="192"/>
      <c r="F2" s="192"/>
      <c r="G2" s="192"/>
      <c r="H2" s="192"/>
      <c r="I2" s="88"/>
      <c r="J2" s="84"/>
      <c r="K2" s="84"/>
    </row>
    <row r="3" spans="1:11" ht="21" customHeight="1">
      <c r="A3" s="193" t="s">
        <v>11</v>
      </c>
      <c r="B3" s="193"/>
      <c r="C3" s="193"/>
      <c r="D3" s="193"/>
      <c r="E3" s="193"/>
      <c r="F3" s="193"/>
      <c r="G3" s="193"/>
      <c r="H3" s="193"/>
      <c r="I3" s="89"/>
      <c r="J3" s="84"/>
      <c r="K3" s="84"/>
    </row>
    <row r="4" spans="1:11" ht="5.25" customHeight="1">
      <c r="A4" s="90"/>
      <c r="B4" s="88"/>
      <c r="C4" s="88"/>
      <c r="D4" s="88"/>
      <c r="E4" s="88"/>
      <c r="F4" s="88"/>
      <c r="G4" s="88"/>
      <c r="H4" s="88"/>
      <c r="I4" s="88"/>
      <c r="J4" s="84"/>
      <c r="K4" s="84"/>
    </row>
    <row r="5" spans="1:11" ht="9.75" customHeight="1">
      <c r="A5" s="90"/>
      <c r="B5" s="88"/>
      <c r="C5" s="194"/>
      <c r="D5" s="194"/>
      <c r="E5" s="194"/>
      <c r="F5" s="194"/>
      <c r="G5" s="194"/>
      <c r="H5" s="194"/>
      <c r="I5" s="194"/>
      <c r="J5" s="194"/>
      <c r="K5" s="194"/>
    </row>
    <row r="6" spans="1:11" ht="21" customHeight="1">
      <c r="A6" s="195" t="s">
        <v>76</v>
      </c>
      <c r="B6" s="195"/>
      <c r="C6" s="195"/>
      <c r="D6" s="195"/>
      <c r="E6" s="195"/>
      <c r="F6" s="195"/>
      <c r="G6" s="195"/>
      <c r="H6" s="195"/>
      <c r="I6" s="91"/>
    </row>
    <row r="7" spans="1:11" ht="13.5" customHeight="1"/>
    <row r="8" spans="1:11" ht="25.5" customHeight="1">
      <c r="A8" s="196" t="s">
        <v>77</v>
      </c>
      <c r="B8" s="197" t="s">
        <v>78</v>
      </c>
      <c r="C8" s="198" t="s">
        <v>47</v>
      </c>
      <c r="D8" s="199" t="s">
        <v>79</v>
      </c>
      <c r="E8" s="92" t="s">
        <v>80</v>
      </c>
      <c r="F8" s="93" t="s">
        <v>81</v>
      </c>
      <c r="G8" s="94" t="s">
        <v>82</v>
      </c>
      <c r="H8" s="95" t="s">
        <v>83</v>
      </c>
      <c r="I8" s="96"/>
    </row>
    <row r="9" spans="1:11">
      <c r="A9" s="196"/>
      <c r="B9" s="197"/>
      <c r="C9" s="198"/>
      <c r="D9" s="199"/>
      <c r="E9" s="97" t="s">
        <v>84</v>
      </c>
      <c r="F9" s="98"/>
      <c r="G9" s="99" t="s">
        <v>85</v>
      </c>
      <c r="H9" s="100" t="s">
        <v>85</v>
      </c>
      <c r="I9" s="101"/>
    </row>
    <row r="10" spans="1:11" ht="15" customHeight="1">
      <c r="A10" s="200" t="s">
        <v>86</v>
      </c>
      <c r="B10" s="201" t="s">
        <v>87</v>
      </c>
      <c r="C10" s="102" t="s">
        <v>88</v>
      </c>
      <c r="D10" s="202">
        <v>1</v>
      </c>
      <c r="E10" s="203" t="s">
        <v>89</v>
      </c>
      <c r="F10" s="203" t="s">
        <v>90</v>
      </c>
      <c r="G10" s="204">
        <v>0</v>
      </c>
      <c r="H10" s="204">
        <f>G10*D10</f>
        <v>0</v>
      </c>
    </row>
    <row r="11" spans="1:11">
      <c r="A11" s="200"/>
      <c r="B11" s="201"/>
      <c r="C11" s="103" t="s">
        <v>91</v>
      </c>
      <c r="D11" s="202"/>
      <c r="E11" s="203"/>
      <c r="F11" s="203"/>
      <c r="G11" s="204"/>
      <c r="H11" s="204"/>
    </row>
    <row r="12" spans="1:11" ht="15" customHeight="1">
      <c r="A12" s="200"/>
      <c r="B12" s="201"/>
      <c r="C12" s="103" t="s">
        <v>92</v>
      </c>
      <c r="D12" s="202"/>
      <c r="E12" s="203"/>
      <c r="F12" s="203"/>
      <c r="G12" s="204"/>
      <c r="H12" s="204"/>
    </row>
    <row r="13" spans="1:11" ht="15" customHeight="1">
      <c r="A13" s="200"/>
      <c r="B13" s="201"/>
      <c r="C13" s="103" t="s">
        <v>93</v>
      </c>
      <c r="D13" s="202"/>
      <c r="E13" s="203"/>
      <c r="F13" s="203"/>
      <c r="G13" s="204"/>
      <c r="H13" s="204"/>
    </row>
    <row r="14" spans="1:11">
      <c r="A14" s="200"/>
      <c r="B14" s="201"/>
      <c r="C14" s="104" t="s">
        <v>94</v>
      </c>
      <c r="D14" s="202"/>
      <c r="E14" s="203"/>
      <c r="F14" s="203"/>
      <c r="G14" s="204"/>
      <c r="H14" s="204"/>
    </row>
    <row r="15" spans="1:11" ht="15" customHeight="1">
      <c r="A15" s="205" t="s">
        <v>95</v>
      </c>
      <c r="B15" s="205" t="s">
        <v>96</v>
      </c>
      <c r="C15" s="105" t="s">
        <v>97</v>
      </c>
      <c r="D15" s="206">
        <v>2</v>
      </c>
      <c r="E15" s="207" t="s">
        <v>98</v>
      </c>
      <c r="F15" s="208" t="s">
        <v>99</v>
      </c>
      <c r="G15" s="206">
        <v>0</v>
      </c>
      <c r="H15" s="206">
        <f>G15*D15</f>
        <v>0</v>
      </c>
    </row>
    <row r="16" spans="1:11" ht="15" customHeight="1">
      <c r="A16" s="205"/>
      <c r="B16" s="205"/>
      <c r="C16" s="103" t="s">
        <v>92</v>
      </c>
      <c r="D16" s="206"/>
      <c r="E16" s="206"/>
      <c r="F16" s="208"/>
      <c r="G16" s="206"/>
      <c r="H16" s="206"/>
    </row>
    <row r="17" spans="1:8">
      <c r="A17" s="205"/>
      <c r="B17" s="205"/>
      <c r="C17" s="103" t="s">
        <v>93</v>
      </c>
      <c r="D17" s="206"/>
      <c r="E17" s="206"/>
      <c r="F17" s="208"/>
      <c r="G17" s="206"/>
      <c r="H17" s="206"/>
    </row>
    <row r="18" spans="1:8">
      <c r="A18" s="205"/>
      <c r="B18" s="205"/>
      <c r="C18" s="104" t="s">
        <v>94</v>
      </c>
      <c r="D18" s="206"/>
      <c r="E18" s="207"/>
      <c r="F18" s="208"/>
      <c r="G18" s="206"/>
      <c r="H18" s="206"/>
    </row>
    <row r="19" spans="1:8" ht="15" customHeight="1">
      <c r="A19" s="205"/>
      <c r="B19" s="201" t="s">
        <v>100</v>
      </c>
      <c r="C19" s="102" t="s">
        <v>101</v>
      </c>
      <c r="D19" s="209">
        <v>1</v>
      </c>
      <c r="E19" s="209" t="s">
        <v>102</v>
      </c>
      <c r="F19" s="209" t="s">
        <v>90</v>
      </c>
      <c r="G19" s="210">
        <v>0</v>
      </c>
      <c r="H19" s="204">
        <f>G19*D19</f>
        <v>0</v>
      </c>
    </row>
    <row r="20" spans="1:8" ht="15" customHeight="1">
      <c r="A20" s="205"/>
      <c r="B20" s="201"/>
      <c r="C20" s="103" t="s">
        <v>92</v>
      </c>
      <c r="D20" s="209"/>
      <c r="E20" s="209"/>
      <c r="F20" s="209"/>
      <c r="G20" s="210"/>
      <c r="H20" s="204"/>
    </row>
    <row r="21" spans="1:8" ht="15" customHeight="1">
      <c r="A21" s="205"/>
      <c r="B21" s="201"/>
      <c r="C21" s="103" t="s">
        <v>93</v>
      </c>
      <c r="D21" s="209"/>
      <c r="E21" s="209"/>
      <c r="F21" s="209"/>
      <c r="G21" s="210"/>
      <c r="H21" s="204"/>
    </row>
    <row r="22" spans="1:8">
      <c r="A22" s="205"/>
      <c r="B22" s="201"/>
      <c r="C22" s="104" t="s">
        <v>94</v>
      </c>
      <c r="D22" s="209"/>
      <c r="E22" s="209"/>
      <c r="F22" s="209"/>
      <c r="G22" s="210"/>
      <c r="H22" s="204"/>
    </row>
    <row r="23" spans="1:8" ht="15" customHeight="1">
      <c r="A23" s="205"/>
      <c r="B23" s="201" t="s">
        <v>103</v>
      </c>
      <c r="C23" s="102" t="s">
        <v>104</v>
      </c>
      <c r="D23" s="209">
        <v>2</v>
      </c>
      <c r="E23" s="211" t="s">
        <v>105</v>
      </c>
      <c r="F23" s="211" t="s">
        <v>90</v>
      </c>
      <c r="G23" s="204">
        <v>0</v>
      </c>
      <c r="H23" s="204">
        <f>G23*D23</f>
        <v>0</v>
      </c>
    </row>
    <row r="24" spans="1:8" ht="15" customHeight="1">
      <c r="A24" s="205"/>
      <c r="B24" s="201"/>
      <c r="C24" s="103" t="s">
        <v>92</v>
      </c>
      <c r="D24" s="209"/>
      <c r="E24" s="209"/>
      <c r="F24" s="209"/>
      <c r="G24" s="204"/>
      <c r="H24" s="204"/>
    </row>
    <row r="25" spans="1:8" ht="15" customHeight="1">
      <c r="A25" s="205"/>
      <c r="B25" s="201"/>
      <c r="C25" s="103" t="s">
        <v>93</v>
      </c>
      <c r="D25" s="209"/>
      <c r="E25" s="209"/>
      <c r="F25" s="209"/>
      <c r="G25" s="204"/>
      <c r="H25" s="204"/>
    </row>
    <row r="26" spans="1:8">
      <c r="A26" s="205"/>
      <c r="B26" s="201"/>
      <c r="C26" s="104" t="s">
        <v>94</v>
      </c>
      <c r="D26" s="209"/>
      <c r="E26" s="209"/>
      <c r="F26" s="209"/>
      <c r="G26" s="204"/>
      <c r="H26" s="204"/>
    </row>
    <row r="27" spans="1:8" ht="15" customHeight="1">
      <c r="A27" s="205"/>
      <c r="B27" s="201" t="s">
        <v>106</v>
      </c>
      <c r="C27" s="102" t="s">
        <v>107</v>
      </c>
      <c r="D27" s="209">
        <v>2</v>
      </c>
      <c r="E27" s="211" t="s">
        <v>108</v>
      </c>
      <c r="F27" s="211" t="s">
        <v>90</v>
      </c>
      <c r="G27" s="204">
        <v>0</v>
      </c>
      <c r="H27" s="204">
        <f>G27*D27</f>
        <v>0</v>
      </c>
    </row>
    <row r="28" spans="1:8" ht="15" customHeight="1">
      <c r="A28" s="205"/>
      <c r="B28" s="201"/>
      <c r="C28" s="103" t="s">
        <v>109</v>
      </c>
      <c r="D28" s="209"/>
      <c r="E28" s="211"/>
      <c r="F28" s="211"/>
      <c r="G28" s="204"/>
      <c r="H28" s="204"/>
    </row>
    <row r="29" spans="1:8" ht="15" customHeight="1">
      <c r="A29" s="205"/>
      <c r="B29" s="201"/>
      <c r="C29" s="103" t="s">
        <v>110</v>
      </c>
      <c r="D29" s="209"/>
      <c r="E29" s="211"/>
      <c r="F29" s="211"/>
      <c r="G29" s="204"/>
      <c r="H29" s="204"/>
    </row>
    <row r="30" spans="1:8">
      <c r="A30" s="205"/>
      <c r="B30" s="201"/>
      <c r="C30" s="104" t="s">
        <v>111</v>
      </c>
      <c r="D30" s="209"/>
      <c r="E30" s="211"/>
      <c r="F30" s="211"/>
      <c r="G30" s="204"/>
      <c r="H30" s="204"/>
    </row>
    <row r="31" spans="1:8" ht="15" customHeight="1">
      <c r="A31" s="206" t="s">
        <v>95</v>
      </c>
      <c r="B31" s="212" t="s">
        <v>112</v>
      </c>
      <c r="C31" s="102" t="s">
        <v>113</v>
      </c>
      <c r="D31" s="209">
        <v>2</v>
      </c>
      <c r="E31" s="209"/>
      <c r="F31" s="209"/>
      <c r="G31" s="206">
        <v>0</v>
      </c>
      <c r="H31" s="206">
        <f>G31*D31</f>
        <v>0</v>
      </c>
    </row>
    <row r="32" spans="1:8" ht="15" customHeight="1">
      <c r="A32" s="206"/>
      <c r="B32" s="212"/>
      <c r="C32" s="103" t="s">
        <v>238</v>
      </c>
      <c r="D32" s="209"/>
      <c r="E32" s="209"/>
      <c r="F32" s="209"/>
      <c r="G32" s="206"/>
      <c r="H32" s="206"/>
    </row>
    <row r="33" spans="1:8" ht="15" customHeight="1">
      <c r="A33" s="206"/>
      <c r="B33" s="212"/>
      <c r="C33" s="103" t="s">
        <v>239</v>
      </c>
      <c r="D33" s="209"/>
      <c r="E33" s="209"/>
      <c r="F33" s="209"/>
      <c r="G33" s="206"/>
      <c r="H33" s="206"/>
    </row>
    <row r="34" spans="1:8">
      <c r="A34" s="206"/>
      <c r="B34" s="212"/>
      <c r="C34" s="104" t="s">
        <v>240</v>
      </c>
      <c r="D34" s="209"/>
      <c r="E34" s="209"/>
      <c r="F34" s="209"/>
      <c r="G34" s="206"/>
      <c r="H34" s="206"/>
    </row>
    <row r="35" spans="1:8" ht="15" customHeight="1">
      <c r="A35" s="206"/>
      <c r="B35" s="205" t="s">
        <v>114</v>
      </c>
      <c r="C35" s="105" t="s">
        <v>115</v>
      </c>
      <c r="D35" s="206">
        <v>1</v>
      </c>
      <c r="E35" s="207" t="s">
        <v>116</v>
      </c>
      <c r="F35" s="208" t="s">
        <v>99</v>
      </c>
      <c r="G35" s="206">
        <v>0</v>
      </c>
      <c r="H35" s="206">
        <f>G35*D35</f>
        <v>0</v>
      </c>
    </row>
    <row r="36" spans="1:8" ht="15" customHeight="1">
      <c r="A36" s="206"/>
      <c r="B36" s="205"/>
      <c r="C36" s="103" t="s">
        <v>92</v>
      </c>
      <c r="D36" s="206"/>
      <c r="E36" s="206"/>
      <c r="F36" s="208"/>
      <c r="G36" s="206"/>
      <c r="H36" s="206"/>
    </row>
    <row r="37" spans="1:8">
      <c r="A37" s="206"/>
      <c r="B37" s="205"/>
      <c r="C37" s="103" t="s">
        <v>93</v>
      </c>
      <c r="D37" s="206"/>
      <c r="E37" s="206"/>
      <c r="F37" s="208"/>
      <c r="G37" s="206"/>
      <c r="H37" s="206"/>
    </row>
    <row r="38" spans="1:8">
      <c r="A38" s="206"/>
      <c r="B38" s="205"/>
      <c r="C38" s="104" t="s">
        <v>94</v>
      </c>
      <c r="D38" s="206"/>
      <c r="E38" s="207"/>
      <c r="F38" s="208"/>
      <c r="G38" s="206"/>
      <c r="H38" s="206"/>
    </row>
    <row r="39" spans="1:8" ht="15" customHeight="1">
      <c r="A39" s="206"/>
      <c r="B39" s="201" t="s">
        <v>117</v>
      </c>
      <c r="C39" s="102" t="s">
        <v>219</v>
      </c>
      <c r="D39" s="209">
        <v>4</v>
      </c>
      <c r="E39" s="209"/>
      <c r="F39" s="209" t="s">
        <v>118</v>
      </c>
      <c r="G39" s="204">
        <v>0</v>
      </c>
      <c r="H39" s="204">
        <f>G39*D39</f>
        <v>0</v>
      </c>
    </row>
    <row r="40" spans="1:8" ht="15" customHeight="1">
      <c r="A40" s="206"/>
      <c r="B40" s="201"/>
      <c r="C40" s="103" t="s">
        <v>119</v>
      </c>
      <c r="D40" s="209"/>
      <c r="E40" s="209"/>
      <c r="F40" s="209"/>
      <c r="G40" s="209"/>
      <c r="H40" s="209"/>
    </row>
    <row r="41" spans="1:8" ht="15" customHeight="1">
      <c r="A41" s="206"/>
      <c r="B41" s="201"/>
      <c r="C41" s="104" t="s">
        <v>220</v>
      </c>
      <c r="D41" s="209"/>
      <c r="E41" s="209"/>
      <c r="F41" s="209"/>
      <c r="G41" s="209"/>
      <c r="H41" s="209"/>
    </row>
    <row r="42" spans="1:8" ht="15" customHeight="1">
      <c r="A42" s="206"/>
      <c r="B42" s="201" t="s">
        <v>120</v>
      </c>
      <c r="C42" s="102" t="s">
        <v>121</v>
      </c>
      <c r="D42" s="209">
        <v>1</v>
      </c>
      <c r="E42" s="209" t="s">
        <v>122</v>
      </c>
      <c r="F42" s="209" t="s">
        <v>123</v>
      </c>
      <c r="G42" s="204">
        <v>0</v>
      </c>
      <c r="H42" s="204">
        <f>G42*D42</f>
        <v>0</v>
      </c>
    </row>
    <row r="43" spans="1:8" ht="15" customHeight="1">
      <c r="A43" s="206"/>
      <c r="B43" s="201"/>
      <c r="C43" s="103" t="s">
        <v>124</v>
      </c>
      <c r="D43" s="209"/>
      <c r="E43" s="209"/>
      <c r="F43" s="209"/>
      <c r="G43" s="209"/>
      <c r="H43" s="209"/>
    </row>
    <row r="44" spans="1:8" ht="15" customHeight="1">
      <c r="A44" s="206"/>
      <c r="B44" s="201"/>
      <c r="C44" s="104" t="s">
        <v>125</v>
      </c>
      <c r="D44" s="209"/>
      <c r="E44" s="209"/>
      <c r="F44" s="209"/>
      <c r="G44" s="209"/>
      <c r="H44" s="209"/>
    </row>
    <row r="45" spans="1:8" ht="15" customHeight="1">
      <c r="A45" s="206"/>
      <c r="B45" s="201" t="s">
        <v>126</v>
      </c>
      <c r="C45" s="102" t="s">
        <v>127</v>
      </c>
      <c r="D45" s="209">
        <v>1</v>
      </c>
      <c r="E45" s="209" t="s">
        <v>122</v>
      </c>
      <c r="F45" s="209" t="s">
        <v>123</v>
      </c>
      <c r="G45" s="204">
        <v>0</v>
      </c>
      <c r="H45" s="204">
        <f>G45*D45</f>
        <v>0</v>
      </c>
    </row>
    <row r="46" spans="1:8" ht="15" customHeight="1">
      <c r="A46" s="206"/>
      <c r="B46" s="201"/>
      <c r="C46" s="103" t="s">
        <v>128</v>
      </c>
      <c r="D46" s="209"/>
      <c r="E46" s="209"/>
      <c r="F46" s="209"/>
      <c r="G46" s="209"/>
      <c r="H46" s="209"/>
    </row>
    <row r="47" spans="1:8" ht="15" customHeight="1">
      <c r="A47" s="206"/>
      <c r="B47" s="201"/>
      <c r="C47" s="104" t="s">
        <v>125</v>
      </c>
      <c r="D47" s="209"/>
      <c r="E47" s="209"/>
      <c r="F47" s="209"/>
      <c r="G47" s="209"/>
      <c r="H47" s="209"/>
    </row>
    <row r="48" spans="1:8" ht="15" customHeight="1">
      <c r="A48" s="206"/>
      <c r="B48" s="201" t="s">
        <v>129</v>
      </c>
      <c r="C48" s="102" t="s">
        <v>130</v>
      </c>
      <c r="D48" s="209">
        <v>1</v>
      </c>
      <c r="E48" s="213" t="s">
        <v>131</v>
      </c>
      <c r="F48" s="213" t="s">
        <v>123</v>
      </c>
      <c r="G48" s="204">
        <v>0</v>
      </c>
      <c r="H48" s="204">
        <f>G48*D48</f>
        <v>0</v>
      </c>
    </row>
    <row r="49" spans="1:10" ht="15" customHeight="1">
      <c r="A49" s="206"/>
      <c r="B49" s="201"/>
      <c r="C49" s="103" t="s">
        <v>132</v>
      </c>
      <c r="D49" s="209"/>
      <c r="E49" s="213"/>
      <c r="F49" s="213"/>
      <c r="G49" s="213"/>
      <c r="H49" s="213"/>
    </row>
    <row r="50" spans="1:10" ht="15" customHeight="1">
      <c r="A50" s="206"/>
      <c r="B50" s="201"/>
      <c r="C50" s="104" t="s">
        <v>133</v>
      </c>
      <c r="D50" s="209"/>
      <c r="E50" s="213"/>
      <c r="F50" s="213"/>
      <c r="G50" s="204"/>
      <c r="H50" s="204"/>
    </row>
    <row r="51" spans="1:10" ht="15" customHeight="1">
      <c r="A51" s="200" t="s">
        <v>134</v>
      </c>
      <c r="B51" s="201" t="s">
        <v>135</v>
      </c>
      <c r="C51" s="102" t="s">
        <v>136</v>
      </c>
      <c r="D51" s="209">
        <v>11</v>
      </c>
      <c r="E51" s="209"/>
      <c r="F51" s="209" t="s">
        <v>137</v>
      </c>
      <c r="G51" s="210">
        <v>0</v>
      </c>
      <c r="H51" s="204">
        <f>D51*G51</f>
        <v>0</v>
      </c>
    </row>
    <row r="52" spans="1:10" ht="43.2">
      <c r="A52" s="200"/>
      <c r="B52" s="201"/>
      <c r="C52" s="103" t="s">
        <v>138</v>
      </c>
      <c r="D52" s="209"/>
      <c r="E52" s="209"/>
      <c r="F52" s="209"/>
      <c r="G52" s="210"/>
      <c r="H52" s="204"/>
    </row>
    <row r="53" spans="1:10" ht="15" customHeight="1">
      <c r="A53" s="200"/>
      <c r="B53" s="201"/>
      <c r="C53" s="104" t="s">
        <v>139</v>
      </c>
      <c r="D53" s="209"/>
      <c r="E53" s="209"/>
      <c r="F53" s="209"/>
      <c r="G53" s="210"/>
      <c r="H53" s="204"/>
    </row>
    <row r="55" spans="1:10">
      <c r="A55" s="214" t="s">
        <v>140</v>
      </c>
      <c r="B55" s="214"/>
      <c r="C55" s="214"/>
      <c r="D55" s="107"/>
      <c r="E55" s="107"/>
      <c r="F55" s="107"/>
      <c r="G55" s="107"/>
      <c r="H55" s="108">
        <f>SUM(H10:H53)</f>
        <v>0</v>
      </c>
      <c r="I55" s="109"/>
      <c r="J55" s="110"/>
    </row>
    <row r="56" spans="1:10">
      <c r="A56" s="111" t="s">
        <v>141</v>
      </c>
      <c r="B56" s="112"/>
      <c r="C56" s="112"/>
      <c r="D56" s="113"/>
      <c r="E56" s="113"/>
      <c r="F56" s="113"/>
      <c r="G56" s="113"/>
      <c r="H56" s="114">
        <f>H55*0.095</f>
        <v>0</v>
      </c>
      <c r="I56" s="109"/>
      <c r="J56" s="110"/>
    </row>
    <row r="57" spans="1:10">
      <c r="A57" s="215" t="s">
        <v>142</v>
      </c>
      <c r="B57" s="215"/>
      <c r="C57" s="215"/>
      <c r="D57" s="115"/>
      <c r="E57" s="115"/>
      <c r="F57" s="115"/>
      <c r="G57" s="116"/>
      <c r="H57" s="114">
        <f>(H55+H56)*0.21</f>
        <v>0</v>
      </c>
      <c r="I57" s="109"/>
      <c r="J57" s="110"/>
    </row>
    <row r="58" spans="1:10">
      <c r="A58" s="216" t="s">
        <v>143</v>
      </c>
      <c r="B58" s="216"/>
      <c r="C58" s="216"/>
      <c r="D58" s="117"/>
      <c r="E58" s="117"/>
      <c r="F58" s="117"/>
      <c r="G58" s="118"/>
      <c r="H58" s="119">
        <f>H55+H57+H56</f>
        <v>0</v>
      </c>
      <c r="I58" s="109"/>
      <c r="J58" s="110"/>
    </row>
  </sheetData>
  <mergeCells count="87">
    <mergeCell ref="D51:D53"/>
    <mergeCell ref="E51:E53"/>
    <mergeCell ref="F51:F53"/>
    <mergeCell ref="G51:G53"/>
    <mergeCell ref="H51:H53"/>
    <mergeCell ref="A55:C55"/>
    <mergeCell ref="A57:C57"/>
    <mergeCell ref="A58:C58"/>
    <mergeCell ref="A51:A53"/>
    <mergeCell ref="B51:B53"/>
    <mergeCell ref="H45:H47"/>
    <mergeCell ref="B48:B50"/>
    <mergeCell ref="D48:D50"/>
    <mergeCell ref="E48:E50"/>
    <mergeCell ref="F48:F50"/>
    <mergeCell ref="G48:G50"/>
    <mergeCell ref="H48:H50"/>
    <mergeCell ref="B45:B47"/>
    <mergeCell ref="D45:D47"/>
    <mergeCell ref="E45:E47"/>
    <mergeCell ref="F45:F47"/>
    <mergeCell ref="G45:G47"/>
    <mergeCell ref="E39:E41"/>
    <mergeCell ref="F39:F41"/>
    <mergeCell ref="G39:G41"/>
    <mergeCell ref="H39:H41"/>
    <mergeCell ref="B42:B44"/>
    <mergeCell ref="D42:D44"/>
    <mergeCell ref="E42:E44"/>
    <mergeCell ref="F42:F44"/>
    <mergeCell ref="G42:G44"/>
    <mergeCell ref="H42:H44"/>
    <mergeCell ref="H27:H30"/>
    <mergeCell ref="A31:A50"/>
    <mergeCell ref="B31:B34"/>
    <mergeCell ref="D31:D34"/>
    <mergeCell ref="E31:E34"/>
    <mergeCell ref="F31:F34"/>
    <mergeCell ref="G31:G34"/>
    <mergeCell ref="H31:H34"/>
    <mergeCell ref="B35:B38"/>
    <mergeCell ref="D35:D38"/>
    <mergeCell ref="E35:E38"/>
    <mergeCell ref="F35:F38"/>
    <mergeCell ref="G35:G38"/>
    <mergeCell ref="H35:H38"/>
    <mergeCell ref="B39:B41"/>
    <mergeCell ref="D39:D41"/>
    <mergeCell ref="B27:B30"/>
    <mergeCell ref="D27:D30"/>
    <mergeCell ref="E27:E30"/>
    <mergeCell ref="F27:F30"/>
    <mergeCell ref="G27:G30"/>
    <mergeCell ref="D23:D26"/>
    <mergeCell ref="E23:E26"/>
    <mergeCell ref="F23:F26"/>
    <mergeCell ref="G23:G26"/>
    <mergeCell ref="H23:H26"/>
    <mergeCell ref="G10:G14"/>
    <mergeCell ref="H10:H14"/>
    <mergeCell ref="A15:A30"/>
    <mergeCell ref="B15:B18"/>
    <mergeCell ref="D15:D18"/>
    <mergeCell ref="E15:E18"/>
    <mergeCell ref="F15:F18"/>
    <mergeCell ref="G15:G18"/>
    <mergeCell ref="H15:H18"/>
    <mergeCell ref="B19:B22"/>
    <mergeCell ref="D19:D22"/>
    <mergeCell ref="E19:E22"/>
    <mergeCell ref="F19:F22"/>
    <mergeCell ref="G19:G22"/>
    <mergeCell ref="H19:H22"/>
    <mergeCell ref="B23:B26"/>
    <mergeCell ref="A10:A14"/>
    <mergeCell ref="B10:B14"/>
    <mergeCell ref="D10:D14"/>
    <mergeCell ref="E10:E14"/>
    <mergeCell ref="F10:F14"/>
    <mergeCell ref="A2:H2"/>
    <mergeCell ref="A3:H3"/>
    <mergeCell ref="C5:K5"/>
    <mergeCell ref="A6:H6"/>
    <mergeCell ref="A8:A9"/>
    <mergeCell ref="B8:B9"/>
    <mergeCell ref="C8:C9"/>
    <mergeCell ref="D8:D9"/>
  </mergeCells>
  <pageMargins left="0.25" right="0.25" top="0.75" bottom="0.75" header="0.51180555555555496" footer="0.51180555555555496"/>
  <pageSetup paperSize="9" orientation="landscape" horizontalDpi="300" verticalDpi="30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127"/>
  <sheetViews>
    <sheetView topLeftCell="A28" zoomScaleNormal="100" workbookViewId="0">
      <selection activeCell="I138" sqref="I138"/>
    </sheetView>
  </sheetViews>
  <sheetFormatPr defaultColWidth="11.5546875" defaultRowHeight="14.4"/>
  <cols>
    <col min="1" max="1" width="6.6640625" customWidth="1"/>
    <col min="2" max="2" width="1" customWidth="1"/>
    <col min="3" max="3" width="3.33203125" customWidth="1"/>
    <col min="4" max="4" width="3.44140625" customWidth="1"/>
    <col min="5" max="5" width="13.6640625" customWidth="1"/>
    <col min="6" max="6" width="80.6640625" customWidth="1"/>
    <col min="7" max="7" width="6" customWidth="1"/>
    <col min="8" max="8" width="11.109375" customWidth="1"/>
    <col min="9" max="9" width="12.6640625" customWidth="1"/>
    <col min="10" max="11" width="17.88671875" customWidth="1"/>
    <col min="12" max="12" width="7.44140625" customWidth="1"/>
  </cols>
  <sheetData>
    <row r="2" spans="1:22"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2">
      <c r="B3" s="8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22" ht="17.399999999999999">
      <c r="B4" s="10"/>
      <c r="D4" s="11" t="s">
        <v>144</v>
      </c>
      <c r="L4" s="10"/>
    </row>
    <row r="5" spans="1:22">
      <c r="B5" s="10"/>
      <c r="L5" s="10"/>
    </row>
    <row r="6" spans="1:22">
      <c r="B6" s="10"/>
      <c r="D6" s="16" t="s">
        <v>10</v>
      </c>
      <c r="L6" s="10"/>
    </row>
    <row r="7" spans="1:22">
      <c r="B7" s="10"/>
      <c r="E7" s="217" t="s">
        <v>11</v>
      </c>
      <c r="F7" s="217"/>
      <c r="G7" s="217"/>
      <c r="H7" s="217"/>
      <c r="L7" s="10"/>
    </row>
    <row r="8" spans="1:22">
      <c r="B8" s="10"/>
      <c r="D8" s="16" t="s">
        <v>145</v>
      </c>
      <c r="L8" s="10"/>
    </row>
    <row r="9" spans="1:22" ht="13.95" customHeight="1">
      <c r="A9" s="19"/>
      <c r="B9" s="20"/>
      <c r="C9" s="19"/>
      <c r="D9" s="19"/>
      <c r="E9" s="217" t="s">
        <v>146</v>
      </c>
      <c r="F9" s="217"/>
      <c r="G9" s="217"/>
      <c r="H9" s="217"/>
      <c r="I9" s="19"/>
      <c r="J9" s="19"/>
      <c r="K9" s="19"/>
      <c r="L9" s="120"/>
    </row>
    <row r="10" spans="1:22">
      <c r="A10" s="19"/>
      <c r="B10" s="20"/>
      <c r="C10" s="19"/>
      <c r="D10" s="16" t="s">
        <v>147</v>
      </c>
      <c r="E10" s="19"/>
      <c r="F10" s="19"/>
      <c r="G10" s="19"/>
      <c r="H10" s="19"/>
      <c r="I10" s="19"/>
      <c r="J10" s="19"/>
      <c r="K10" s="19"/>
      <c r="L10" s="120"/>
    </row>
    <row r="11" spans="1:22" ht="14.1" customHeight="1">
      <c r="A11" s="19"/>
      <c r="B11" s="20"/>
      <c r="C11" s="19"/>
      <c r="D11" s="19"/>
      <c r="E11" s="178" t="s">
        <v>148</v>
      </c>
      <c r="F11" s="178"/>
      <c r="G11" s="178"/>
      <c r="H11" s="178"/>
      <c r="I11" s="19"/>
      <c r="J11" s="19"/>
      <c r="K11" s="19"/>
      <c r="L11" s="120"/>
    </row>
    <row r="12" spans="1:22">
      <c r="A12" s="19"/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20"/>
    </row>
    <row r="13" spans="1:22">
      <c r="A13" s="19"/>
      <c r="B13" s="20"/>
      <c r="C13" s="19"/>
      <c r="D13" s="16" t="s">
        <v>12</v>
      </c>
      <c r="E13" s="19"/>
      <c r="F13" s="5"/>
      <c r="G13" s="19"/>
      <c r="H13" s="19"/>
      <c r="I13" s="16" t="s">
        <v>13</v>
      </c>
      <c r="J13" s="5"/>
      <c r="K13" s="19"/>
      <c r="L13" s="120"/>
    </row>
    <row r="14" spans="1:22">
      <c r="A14" s="19"/>
      <c r="B14" s="20"/>
      <c r="C14" s="19"/>
      <c r="D14" s="16" t="s">
        <v>14</v>
      </c>
      <c r="E14" s="19"/>
      <c r="F14" s="5" t="s">
        <v>28</v>
      </c>
      <c r="G14" s="19"/>
      <c r="H14" s="19"/>
      <c r="I14" s="16" t="s">
        <v>16</v>
      </c>
      <c r="J14" s="1">
        <v>44362</v>
      </c>
      <c r="K14" s="19"/>
      <c r="L14" s="120"/>
    </row>
    <row r="15" spans="1:22">
      <c r="A15" s="19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20"/>
    </row>
    <row r="16" spans="1:22">
      <c r="A16" s="19"/>
      <c r="B16" s="20"/>
      <c r="C16" s="19"/>
      <c r="D16" s="16" t="s">
        <v>17</v>
      </c>
      <c r="E16" s="19"/>
      <c r="F16" s="19"/>
      <c r="G16" s="19"/>
      <c r="H16" s="19"/>
      <c r="I16" s="16" t="s">
        <v>18</v>
      </c>
      <c r="J16" s="5" t="s">
        <v>19</v>
      </c>
      <c r="K16" s="19"/>
      <c r="L16" s="120"/>
    </row>
    <row r="17" spans="1:12">
      <c r="A17" s="19"/>
      <c r="B17" s="20"/>
      <c r="C17" s="19"/>
      <c r="D17" s="19"/>
      <c r="E17" s="5" t="s">
        <v>20</v>
      </c>
      <c r="F17" s="19"/>
      <c r="G17" s="19"/>
      <c r="H17" s="19"/>
      <c r="I17" s="16" t="s">
        <v>21</v>
      </c>
      <c r="J17" s="5"/>
      <c r="K17" s="19"/>
      <c r="L17" s="120"/>
    </row>
    <row r="18" spans="1:12">
      <c r="A18" s="19"/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20"/>
    </row>
    <row r="19" spans="1:12">
      <c r="A19" s="19"/>
      <c r="B19" s="20"/>
      <c r="C19" s="19"/>
      <c r="D19" s="16" t="s">
        <v>22</v>
      </c>
      <c r="E19" s="19"/>
      <c r="F19" s="19"/>
      <c r="G19" s="19"/>
      <c r="H19" s="19"/>
      <c r="I19" s="16" t="s">
        <v>18</v>
      </c>
      <c r="J19" s="121" t="s">
        <v>23</v>
      </c>
      <c r="K19" s="19"/>
      <c r="L19" s="120"/>
    </row>
    <row r="20" spans="1:12">
      <c r="A20" s="19"/>
      <c r="B20" s="20"/>
      <c r="C20" s="19"/>
      <c r="D20" s="19"/>
      <c r="E20" s="218" t="s">
        <v>23</v>
      </c>
      <c r="F20" s="218"/>
      <c r="G20" s="218"/>
      <c r="H20" s="218"/>
      <c r="I20" s="16" t="s">
        <v>21</v>
      </c>
      <c r="J20" s="121" t="s">
        <v>23</v>
      </c>
      <c r="K20" s="19"/>
      <c r="L20" s="120"/>
    </row>
    <row r="21" spans="1:12">
      <c r="A21" s="19"/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20"/>
    </row>
    <row r="22" spans="1:12">
      <c r="A22" s="19"/>
      <c r="B22" s="20"/>
      <c r="C22" s="19"/>
      <c r="D22" s="16" t="s">
        <v>24</v>
      </c>
      <c r="E22" s="19"/>
      <c r="F22" s="19"/>
      <c r="G22" s="19"/>
      <c r="H22" s="19"/>
      <c r="I22" s="16" t="s">
        <v>18</v>
      </c>
      <c r="J22" s="5" t="s">
        <v>25</v>
      </c>
      <c r="K22" s="19"/>
      <c r="L22" s="120"/>
    </row>
    <row r="23" spans="1:12">
      <c r="A23" s="19"/>
      <c r="B23" s="20"/>
      <c r="C23" s="19"/>
      <c r="D23" s="19"/>
      <c r="E23" s="5" t="s">
        <v>26</v>
      </c>
      <c r="F23" s="19"/>
      <c r="G23" s="19"/>
      <c r="H23" s="19"/>
      <c r="I23" s="16" t="s">
        <v>21</v>
      </c>
      <c r="J23" s="5"/>
      <c r="K23" s="19"/>
      <c r="L23" s="120"/>
    </row>
    <row r="24" spans="1:12">
      <c r="A24" s="19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20"/>
    </row>
    <row r="25" spans="1:12">
      <c r="A25" s="19"/>
      <c r="B25" s="20"/>
      <c r="C25" s="19"/>
      <c r="D25" s="16" t="s">
        <v>27</v>
      </c>
      <c r="E25" s="19"/>
      <c r="F25" s="19"/>
      <c r="G25" s="19"/>
      <c r="H25" s="19"/>
      <c r="I25" s="16" t="s">
        <v>18</v>
      </c>
      <c r="J25" s="5"/>
      <c r="K25" s="19"/>
      <c r="L25" s="120"/>
    </row>
    <row r="26" spans="1:12">
      <c r="A26" s="19"/>
      <c r="B26" s="20"/>
      <c r="C26" s="19"/>
      <c r="D26" s="19"/>
      <c r="E26" s="5" t="s">
        <v>28</v>
      </c>
      <c r="F26" s="19"/>
      <c r="G26" s="19"/>
      <c r="H26" s="19"/>
      <c r="I26" s="16" t="s">
        <v>21</v>
      </c>
      <c r="J26" s="5"/>
      <c r="K26" s="19"/>
      <c r="L26" s="120"/>
    </row>
    <row r="27" spans="1:12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20"/>
    </row>
    <row r="28" spans="1:12">
      <c r="A28" s="19"/>
      <c r="B28" s="20"/>
      <c r="C28" s="19"/>
      <c r="D28" s="16" t="s">
        <v>29</v>
      </c>
      <c r="E28" s="19"/>
      <c r="F28" s="19"/>
      <c r="G28" s="19"/>
      <c r="H28" s="19"/>
      <c r="I28" s="19"/>
      <c r="J28" s="19"/>
      <c r="K28" s="19"/>
      <c r="L28" s="120"/>
    </row>
    <row r="29" spans="1:12">
      <c r="A29" s="122"/>
      <c r="B29" s="123"/>
      <c r="C29" s="122"/>
      <c r="D29" s="122"/>
      <c r="E29" s="171"/>
      <c r="F29" s="171"/>
      <c r="G29" s="171"/>
      <c r="H29" s="171"/>
      <c r="I29" s="122"/>
      <c r="J29" s="122"/>
      <c r="K29" s="122"/>
      <c r="L29" s="124"/>
    </row>
    <row r="30" spans="1:12">
      <c r="A30" s="19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20"/>
    </row>
    <row r="31" spans="1:12">
      <c r="A31" s="19"/>
      <c r="B31" s="20"/>
      <c r="C31" s="19"/>
      <c r="D31" s="49"/>
      <c r="E31" s="49"/>
      <c r="F31" s="49"/>
      <c r="G31" s="49"/>
      <c r="H31" s="49"/>
      <c r="I31" s="49"/>
      <c r="J31" s="49"/>
      <c r="K31" s="49"/>
      <c r="L31" s="120"/>
    </row>
    <row r="32" spans="1:12" ht="15.6">
      <c r="A32" s="19"/>
      <c r="B32" s="20"/>
      <c r="C32" s="19"/>
      <c r="D32" s="125" t="s">
        <v>31</v>
      </c>
      <c r="E32" s="19"/>
      <c r="F32" s="19"/>
      <c r="G32" s="19"/>
      <c r="H32" s="19"/>
      <c r="I32" s="19"/>
      <c r="J32" s="55">
        <f>ROUND(J86, 2)</f>
        <v>0</v>
      </c>
      <c r="K32" s="19"/>
      <c r="L32" s="120"/>
    </row>
    <row r="33" spans="1:12">
      <c r="A33" s="19"/>
      <c r="B33" s="20"/>
      <c r="C33" s="19"/>
      <c r="D33" s="49"/>
      <c r="E33" s="49"/>
      <c r="F33" s="49"/>
      <c r="G33" s="49"/>
      <c r="H33" s="49"/>
      <c r="I33" s="49"/>
      <c r="J33" s="49"/>
      <c r="K33" s="49"/>
      <c r="L33" s="120"/>
    </row>
    <row r="34" spans="1:12">
      <c r="A34" s="19"/>
      <c r="B34" s="20"/>
      <c r="C34" s="19"/>
      <c r="D34" s="19"/>
      <c r="E34" s="19"/>
      <c r="F34" s="2" t="s">
        <v>33</v>
      </c>
      <c r="G34" s="19"/>
      <c r="H34" s="19"/>
      <c r="I34" s="2" t="s">
        <v>32</v>
      </c>
      <c r="J34" s="2" t="s">
        <v>34</v>
      </c>
      <c r="K34" s="19"/>
      <c r="L34" s="120"/>
    </row>
    <row r="35" spans="1:12">
      <c r="A35" s="19"/>
      <c r="B35" s="20"/>
      <c r="C35" s="19"/>
      <c r="D35" s="126" t="s">
        <v>35</v>
      </c>
      <c r="E35" s="16" t="s">
        <v>36</v>
      </c>
      <c r="F35" s="77">
        <f>ROUND((SUM(BE86:BE126)),  2)</f>
        <v>0</v>
      </c>
      <c r="G35" s="19"/>
      <c r="H35" s="19"/>
      <c r="I35" s="127">
        <v>0.21</v>
      </c>
      <c r="J35" s="77">
        <f>ROUND(((SUM(BE86:BE126))*I35),  2)</f>
        <v>0</v>
      </c>
      <c r="K35" s="19"/>
      <c r="L35" s="120"/>
    </row>
    <row r="36" spans="1:12">
      <c r="A36" s="19"/>
      <c r="B36" s="20"/>
      <c r="C36" s="19"/>
      <c r="D36" s="19"/>
      <c r="E36" s="16" t="s">
        <v>37</v>
      </c>
      <c r="F36" s="77">
        <f>ROUND((SUM(BF86:BF126)),  2)</f>
        <v>0</v>
      </c>
      <c r="G36" s="19"/>
      <c r="H36" s="19"/>
      <c r="I36" s="127">
        <v>0.15</v>
      </c>
      <c r="J36" s="77">
        <f>ROUND(((SUM(BF86:BF126))*I36),  2)</f>
        <v>0</v>
      </c>
      <c r="K36" s="19"/>
      <c r="L36" s="120"/>
    </row>
    <row r="37" spans="1:12">
      <c r="A37" s="19"/>
      <c r="B37" s="20"/>
      <c r="C37" s="19"/>
      <c r="D37" s="19"/>
      <c r="E37" s="16" t="s">
        <v>38</v>
      </c>
      <c r="F37" s="77">
        <f>ROUND((SUM(BG86:BG126)),  2)</f>
        <v>0</v>
      </c>
      <c r="G37" s="19"/>
      <c r="H37" s="19"/>
      <c r="I37" s="127">
        <v>0.21</v>
      </c>
      <c r="J37" s="77">
        <f>0</f>
        <v>0</v>
      </c>
      <c r="K37" s="19"/>
      <c r="L37" s="120"/>
    </row>
    <row r="38" spans="1:12">
      <c r="A38" s="19"/>
      <c r="B38" s="20"/>
      <c r="C38" s="19"/>
      <c r="D38" s="19"/>
      <c r="E38" s="16" t="s">
        <v>39</v>
      </c>
      <c r="F38" s="77">
        <f>ROUND((SUM(BH86:BH126)),  2)</f>
        <v>0</v>
      </c>
      <c r="G38" s="19"/>
      <c r="H38" s="19"/>
      <c r="I38" s="127">
        <v>0.15</v>
      </c>
      <c r="J38" s="77">
        <f>0</f>
        <v>0</v>
      </c>
      <c r="K38" s="19"/>
      <c r="L38" s="120"/>
    </row>
    <row r="39" spans="1:12">
      <c r="A39" s="19"/>
      <c r="B39" s="20"/>
      <c r="C39" s="19"/>
      <c r="D39" s="19"/>
      <c r="E39" s="16" t="s">
        <v>40</v>
      </c>
      <c r="F39" s="77">
        <f>ROUND((SUM(BI86:BI126)),  2)</f>
        <v>0</v>
      </c>
      <c r="G39" s="19"/>
      <c r="H39" s="19"/>
      <c r="I39" s="127">
        <v>0</v>
      </c>
      <c r="J39" s="77">
        <f>0</f>
        <v>0</v>
      </c>
      <c r="K39" s="19"/>
      <c r="L39" s="120"/>
    </row>
    <row r="40" spans="1:12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20"/>
    </row>
    <row r="41" spans="1:12" ht="15.6">
      <c r="A41" s="19"/>
      <c r="B41" s="20"/>
      <c r="C41" s="128"/>
      <c r="D41" s="129" t="s">
        <v>41</v>
      </c>
      <c r="E41" s="43"/>
      <c r="F41" s="43"/>
      <c r="G41" s="130" t="s">
        <v>42</v>
      </c>
      <c r="H41" s="131" t="s">
        <v>43</v>
      </c>
      <c r="I41" s="43"/>
      <c r="J41" s="132">
        <f>SUM(J32:J39)</f>
        <v>0</v>
      </c>
      <c r="K41" s="133"/>
      <c r="L41" s="120"/>
    </row>
    <row r="42" spans="1:12">
      <c r="A42" s="19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120"/>
    </row>
    <row r="46" spans="1:12">
      <c r="A46" s="19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20"/>
    </row>
    <row r="47" spans="1:12" ht="17.399999999999999">
      <c r="A47" s="19"/>
      <c r="B47" s="20"/>
      <c r="C47" s="11" t="s">
        <v>149</v>
      </c>
      <c r="D47" s="19"/>
      <c r="E47" s="19"/>
      <c r="F47" s="19"/>
      <c r="G47" s="19"/>
      <c r="H47" s="19"/>
      <c r="I47" s="19"/>
      <c r="J47" s="19"/>
      <c r="K47" s="19"/>
      <c r="L47" s="120"/>
    </row>
    <row r="48" spans="1:12">
      <c r="A48" s="19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20"/>
    </row>
    <row r="49" spans="1:12">
      <c r="A49" s="19"/>
      <c r="B49" s="20"/>
      <c r="C49" s="16" t="s">
        <v>10</v>
      </c>
      <c r="D49" s="19"/>
      <c r="E49" s="19"/>
      <c r="F49" s="19"/>
      <c r="G49" s="19"/>
      <c r="H49" s="19"/>
      <c r="I49" s="19"/>
      <c r="J49" s="19"/>
      <c r="K49" s="19"/>
      <c r="L49" s="120"/>
    </row>
    <row r="50" spans="1:12">
      <c r="A50" s="19"/>
      <c r="B50" s="20"/>
      <c r="C50" s="19"/>
      <c r="D50" s="19"/>
      <c r="E50" s="217" t="str">
        <f>E7</f>
        <v>Depozitář Masarykova muzea v Hodoníně</v>
      </c>
      <c r="F50" s="217"/>
      <c r="G50" s="217"/>
      <c r="H50" s="217"/>
      <c r="I50" s="19"/>
      <c r="J50" s="19"/>
      <c r="K50" s="19"/>
      <c r="L50" s="120"/>
    </row>
    <row r="51" spans="1:12">
      <c r="B51" s="10"/>
      <c r="C51" s="16" t="s">
        <v>145</v>
      </c>
      <c r="L51" s="10"/>
    </row>
    <row r="52" spans="1:12" ht="13.95" customHeight="1">
      <c r="A52" s="19"/>
      <c r="B52" s="20"/>
      <c r="C52" s="19"/>
      <c r="D52" s="19"/>
      <c r="E52" s="217" t="s">
        <v>146</v>
      </c>
      <c r="F52" s="217"/>
      <c r="G52" s="217"/>
      <c r="H52" s="217"/>
      <c r="I52" s="19"/>
      <c r="J52" s="19"/>
      <c r="K52" s="19"/>
      <c r="L52" s="120"/>
    </row>
    <row r="53" spans="1:12">
      <c r="A53" s="19"/>
      <c r="B53" s="20"/>
      <c r="C53" s="16" t="s">
        <v>147</v>
      </c>
      <c r="D53" s="19"/>
      <c r="E53" s="19"/>
      <c r="F53" s="19"/>
      <c r="G53" s="19"/>
      <c r="H53" s="19"/>
      <c r="I53" s="19"/>
      <c r="J53" s="19"/>
      <c r="K53" s="19"/>
      <c r="L53" s="120"/>
    </row>
    <row r="54" spans="1:12">
      <c r="A54" s="19"/>
      <c r="B54" s="20"/>
      <c r="C54" s="19"/>
      <c r="D54" s="19"/>
      <c r="E54" s="178" t="str">
        <f>E11</f>
        <v>101 - 1.PP - Nábytek</v>
      </c>
      <c r="F54" s="178"/>
      <c r="G54" s="178"/>
      <c r="H54" s="178"/>
      <c r="I54" s="19"/>
      <c r="J54" s="19"/>
      <c r="K54" s="19"/>
      <c r="L54" s="120"/>
    </row>
    <row r="55" spans="1:12">
      <c r="A55" s="19"/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20"/>
    </row>
    <row r="56" spans="1:12">
      <c r="A56" s="19"/>
      <c r="B56" s="20"/>
      <c r="C56" s="16" t="s">
        <v>14</v>
      </c>
      <c r="D56" s="19"/>
      <c r="E56" s="19"/>
      <c r="F56" s="5" t="str">
        <f>F14</f>
        <v xml:space="preserve"> </v>
      </c>
      <c r="G56" s="19"/>
      <c r="H56" s="19"/>
      <c r="I56" s="16" t="s">
        <v>16</v>
      </c>
      <c r="J56" s="1">
        <f>IF(J14="","",J14)</f>
        <v>44362</v>
      </c>
      <c r="K56" s="19"/>
      <c r="L56" s="120"/>
    </row>
    <row r="57" spans="1:12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20"/>
    </row>
    <row r="58" spans="1:12" ht="26.4">
      <c r="A58" s="19"/>
      <c r="B58" s="20"/>
      <c r="C58" s="16" t="s">
        <v>17</v>
      </c>
      <c r="D58" s="19"/>
      <c r="E58" s="19"/>
      <c r="F58" s="5" t="str">
        <f>E17</f>
        <v>Masarykovo muzeum v Hodoníně</v>
      </c>
      <c r="G58" s="19"/>
      <c r="H58" s="19"/>
      <c r="I58" s="16" t="s">
        <v>24</v>
      </c>
      <c r="J58" s="3" t="str">
        <f>E23</f>
        <v>T PROJEKT AED s.r.o</v>
      </c>
      <c r="K58" s="19"/>
      <c r="L58" s="120"/>
    </row>
    <row r="59" spans="1:12">
      <c r="A59" s="19"/>
      <c r="B59" s="20"/>
      <c r="C59" s="16" t="s">
        <v>22</v>
      </c>
      <c r="D59" s="19"/>
      <c r="E59" s="19"/>
      <c r="F59" s="5" t="str">
        <f>IF(E20="","",E20)</f>
        <v>Vyplň údaj</v>
      </c>
      <c r="G59" s="19"/>
      <c r="H59" s="19"/>
      <c r="I59" s="16" t="s">
        <v>27</v>
      </c>
      <c r="J59" s="3" t="str">
        <f>E26</f>
        <v xml:space="preserve"> </v>
      </c>
      <c r="K59" s="19"/>
      <c r="L59" s="120"/>
    </row>
    <row r="60" spans="1:12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20"/>
    </row>
    <row r="61" spans="1:12">
      <c r="A61" s="19"/>
      <c r="B61" s="20"/>
      <c r="C61" s="134" t="s">
        <v>150</v>
      </c>
      <c r="D61" s="128"/>
      <c r="E61" s="128"/>
      <c r="F61" s="128"/>
      <c r="G61" s="128"/>
      <c r="H61" s="128"/>
      <c r="I61" s="128"/>
      <c r="J61" s="135" t="s">
        <v>151</v>
      </c>
      <c r="K61" s="128"/>
      <c r="L61" s="120"/>
    </row>
    <row r="62" spans="1:12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20"/>
    </row>
    <row r="63" spans="1:12" ht="15.6">
      <c r="A63" s="19"/>
      <c r="B63" s="20"/>
      <c r="C63" s="136" t="s">
        <v>63</v>
      </c>
      <c r="D63" s="19"/>
      <c r="E63" s="19"/>
      <c r="F63" s="19"/>
      <c r="G63" s="19"/>
      <c r="H63" s="19"/>
      <c r="I63" s="19"/>
      <c r="J63" s="55">
        <f>J86</f>
        <v>0</v>
      </c>
      <c r="K63" s="19"/>
      <c r="L63" s="120"/>
    </row>
    <row r="64" spans="1:12" ht="15">
      <c r="A64" s="137"/>
      <c r="B64" s="138"/>
      <c r="C64" s="137"/>
      <c r="D64" s="139" t="s">
        <v>152</v>
      </c>
      <c r="E64" s="140"/>
      <c r="F64" s="140"/>
      <c r="G64" s="140"/>
      <c r="H64" s="140"/>
      <c r="I64" s="140"/>
      <c r="J64" s="141">
        <f>J87</f>
        <v>0</v>
      </c>
      <c r="K64" s="137"/>
      <c r="L64" s="138"/>
    </row>
    <row r="65" spans="1:12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20"/>
    </row>
    <row r="66" spans="1:12">
      <c r="A66" s="19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120"/>
    </row>
    <row r="70" spans="1:1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23"/>
    </row>
    <row r="71" spans="1:12" ht="17.399999999999999">
      <c r="A71" s="19"/>
      <c r="B71" s="19"/>
      <c r="C71" s="11"/>
      <c r="D71" s="19"/>
      <c r="E71" s="19"/>
      <c r="F71" s="19"/>
      <c r="G71" s="19"/>
      <c r="H71" s="19"/>
      <c r="I71" s="19"/>
      <c r="J71" s="19"/>
      <c r="K71" s="19"/>
      <c r="L71" s="23"/>
    </row>
    <row r="72" spans="1:1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23"/>
    </row>
    <row r="73" spans="1:12">
      <c r="A73" s="19"/>
      <c r="B73" s="19"/>
      <c r="C73" s="16"/>
      <c r="D73" s="19"/>
      <c r="E73" s="19"/>
      <c r="F73" s="19"/>
      <c r="G73" s="19"/>
      <c r="H73" s="19"/>
      <c r="I73" s="19"/>
      <c r="J73" s="19"/>
      <c r="K73" s="19"/>
      <c r="L73" s="23"/>
    </row>
    <row r="74" spans="1:12">
      <c r="A74" s="19"/>
      <c r="B74" s="19"/>
      <c r="C74" s="19"/>
      <c r="D74" s="19"/>
      <c r="E74" s="217"/>
      <c r="F74" s="217"/>
      <c r="G74" s="217"/>
      <c r="H74" s="217"/>
      <c r="I74" s="19"/>
      <c r="J74" s="19"/>
      <c r="K74" s="19"/>
      <c r="L74" s="23"/>
    </row>
    <row r="75" spans="1:12">
      <c r="C75" s="16"/>
    </row>
    <row r="76" spans="1:12">
      <c r="A76" s="19"/>
      <c r="B76" s="19"/>
      <c r="C76" s="19"/>
      <c r="D76" s="19"/>
      <c r="E76" s="217"/>
      <c r="F76" s="217"/>
      <c r="G76" s="217"/>
      <c r="H76" s="217"/>
      <c r="I76" s="19"/>
      <c r="J76" s="19"/>
      <c r="K76" s="19"/>
      <c r="L76" s="23"/>
    </row>
    <row r="77" spans="1:12">
      <c r="A77" s="19"/>
      <c r="B77" s="19"/>
      <c r="C77" s="16"/>
      <c r="D77" s="19"/>
      <c r="E77" s="19"/>
      <c r="F77" s="19"/>
      <c r="G77" s="19"/>
      <c r="H77" s="19"/>
      <c r="I77" s="19"/>
      <c r="J77" s="19"/>
      <c r="K77" s="19"/>
      <c r="L77" s="23"/>
    </row>
    <row r="78" spans="1:12">
      <c r="A78" s="19"/>
      <c r="B78" s="19"/>
      <c r="C78" s="19"/>
      <c r="D78" s="19"/>
      <c r="E78" s="178"/>
      <c r="F78" s="178"/>
      <c r="G78" s="178"/>
      <c r="H78" s="178"/>
      <c r="I78" s="19"/>
      <c r="J78" s="19"/>
      <c r="K78" s="19"/>
      <c r="L78" s="23"/>
    </row>
    <row r="79" spans="1:1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23"/>
    </row>
    <row r="80" spans="1:12">
      <c r="A80" s="19"/>
      <c r="B80" s="19"/>
      <c r="C80" s="16"/>
      <c r="D80" s="19"/>
      <c r="E80" s="19"/>
      <c r="F80" s="5"/>
      <c r="G80" s="19"/>
      <c r="H80" s="19"/>
      <c r="I80" s="16"/>
      <c r="J80" s="1"/>
      <c r="K80" s="19"/>
      <c r="L80" s="23"/>
    </row>
    <row r="81" spans="1:1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23"/>
    </row>
    <row r="82" spans="1:12">
      <c r="A82" s="19"/>
      <c r="B82" s="19"/>
      <c r="C82" s="16"/>
      <c r="D82" s="19"/>
      <c r="E82" s="19"/>
      <c r="F82" s="5"/>
      <c r="G82" s="19"/>
      <c r="H82" s="19"/>
      <c r="I82" s="16"/>
      <c r="J82" s="3"/>
      <c r="K82" s="19"/>
      <c r="L82" s="23"/>
    </row>
    <row r="83" spans="1:12">
      <c r="A83" s="19"/>
      <c r="B83" s="19"/>
      <c r="C83" s="16"/>
      <c r="D83" s="19"/>
      <c r="E83" s="19"/>
      <c r="F83" s="5"/>
      <c r="G83" s="19"/>
      <c r="H83" s="19"/>
      <c r="I83" s="16"/>
      <c r="J83" s="3"/>
      <c r="K83" s="19"/>
      <c r="L83" s="23"/>
    </row>
    <row r="84" spans="1:1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23"/>
    </row>
    <row r="85" spans="1:12">
      <c r="A85" s="142"/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88"/>
    </row>
    <row r="86" spans="1:12" ht="15.6">
      <c r="A86" s="19"/>
      <c r="B86" s="19"/>
      <c r="C86" s="53"/>
      <c r="D86" s="19"/>
      <c r="E86" s="19"/>
      <c r="F86" s="19"/>
      <c r="G86" s="19"/>
      <c r="H86" s="19"/>
      <c r="I86" s="19"/>
      <c r="J86" s="144"/>
      <c r="K86" s="19"/>
      <c r="L86" s="19"/>
    </row>
    <row r="87" spans="1:12" ht="15.6">
      <c r="A87" s="145"/>
      <c r="B87" s="145"/>
      <c r="C87" s="145"/>
      <c r="D87" s="146"/>
      <c r="E87" s="147"/>
      <c r="F87" s="147"/>
      <c r="G87" s="145"/>
      <c r="H87" s="145"/>
      <c r="I87" s="148"/>
      <c r="J87" s="149"/>
      <c r="K87" s="145"/>
      <c r="L87" s="145"/>
    </row>
    <row r="88" spans="1:12">
      <c r="A88" s="19"/>
      <c r="B88" s="19"/>
      <c r="C88" s="150"/>
      <c r="D88" s="150"/>
      <c r="E88" s="151"/>
      <c r="F88" s="152"/>
      <c r="G88" s="153"/>
      <c r="H88" s="154"/>
      <c r="I88" s="155"/>
      <c r="J88" s="156"/>
      <c r="K88" s="152"/>
      <c r="L88" s="19"/>
    </row>
    <row r="89" spans="1:12">
      <c r="A89" s="19"/>
      <c r="B89" s="19"/>
      <c r="C89" s="19"/>
      <c r="D89" s="157"/>
      <c r="E89" s="19"/>
      <c r="F89" s="158"/>
      <c r="G89" s="19"/>
      <c r="H89" s="19"/>
      <c r="I89" s="159"/>
      <c r="J89" s="19"/>
      <c r="K89" s="19"/>
      <c r="L89" s="19"/>
    </row>
    <row r="90" spans="1:12">
      <c r="A90" s="19"/>
      <c r="B90" s="19"/>
      <c r="C90" s="19"/>
      <c r="D90" s="157"/>
      <c r="E90" s="19"/>
      <c r="F90" s="160"/>
      <c r="G90" s="19"/>
      <c r="H90" s="19"/>
      <c r="I90" s="159"/>
      <c r="J90" s="19"/>
      <c r="K90" s="19"/>
      <c r="L90" s="19"/>
    </row>
    <row r="91" spans="1:12">
      <c r="A91" s="19"/>
      <c r="B91" s="19"/>
      <c r="C91" s="150"/>
      <c r="D91" s="150"/>
      <c r="E91" s="151"/>
      <c r="F91" s="152"/>
      <c r="G91" s="153"/>
      <c r="H91" s="154"/>
      <c r="I91" s="155"/>
      <c r="J91" s="156"/>
      <c r="K91" s="152"/>
      <c r="L91" s="19"/>
    </row>
    <row r="92" spans="1:12">
      <c r="A92" s="19"/>
      <c r="B92" s="19"/>
      <c r="C92" s="19"/>
      <c r="D92" s="157"/>
      <c r="E92" s="19"/>
      <c r="F92" s="158"/>
      <c r="G92" s="19"/>
      <c r="H92" s="19"/>
      <c r="I92" s="159"/>
      <c r="J92" s="19"/>
      <c r="K92" s="19"/>
      <c r="L92" s="19"/>
    </row>
    <row r="93" spans="1:12">
      <c r="A93" s="19"/>
      <c r="B93" s="19"/>
      <c r="C93" s="19"/>
      <c r="D93" s="157"/>
      <c r="E93" s="19"/>
      <c r="F93" s="160"/>
      <c r="G93" s="19"/>
      <c r="H93" s="19"/>
      <c r="I93" s="159"/>
      <c r="J93" s="19"/>
      <c r="K93" s="19"/>
      <c r="L93" s="19"/>
    </row>
    <row r="94" spans="1:12">
      <c r="A94" s="19"/>
      <c r="B94" s="19"/>
      <c r="C94" s="150"/>
      <c r="D94" s="150"/>
      <c r="E94" s="151"/>
      <c r="F94" s="152"/>
      <c r="G94" s="153"/>
      <c r="H94" s="154"/>
      <c r="I94" s="155"/>
      <c r="J94" s="156"/>
      <c r="K94" s="152"/>
      <c r="L94" s="19"/>
    </row>
    <row r="95" spans="1:12">
      <c r="A95" s="19"/>
      <c r="B95" s="19"/>
      <c r="C95" s="19"/>
      <c r="D95" s="157"/>
      <c r="E95" s="19"/>
      <c r="F95" s="158"/>
      <c r="G95" s="19"/>
      <c r="H95" s="19"/>
      <c r="I95" s="159"/>
      <c r="J95" s="19"/>
      <c r="K95" s="19"/>
      <c r="L95" s="19"/>
    </row>
    <row r="96" spans="1:12">
      <c r="A96" s="19"/>
      <c r="B96" s="19"/>
      <c r="C96" s="19"/>
      <c r="D96" s="157"/>
      <c r="E96" s="19"/>
      <c r="F96" s="160"/>
      <c r="G96" s="19"/>
      <c r="H96" s="19"/>
      <c r="I96" s="159"/>
      <c r="J96" s="19"/>
      <c r="K96" s="19"/>
      <c r="L96" s="19"/>
    </row>
    <row r="97" spans="1:12">
      <c r="A97" s="19"/>
      <c r="B97" s="19"/>
      <c r="C97" s="150"/>
      <c r="D97" s="150"/>
      <c r="E97" s="151"/>
      <c r="F97" s="152"/>
      <c r="G97" s="153"/>
      <c r="H97" s="154"/>
      <c r="I97" s="155"/>
      <c r="J97" s="156"/>
      <c r="K97" s="152"/>
      <c r="L97" s="19"/>
    </row>
    <row r="98" spans="1:12">
      <c r="A98" s="19"/>
      <c r="B98" s="19"/>
      <c r="C98" s="19"/>
      <c r="D98" s="157"/>
      <c r="E98" s="19"/>
      <c r="F98" s="158"/>
      <c r="G98" s="19"/>
      <c r="H98" s="19"/>
      <c r="I98" s="159"/>
      <c r="J98" s="19"/>
      <c r="K98" s="19"/>
      <c r="L98" s="19"/>
    </row>
    <row r="99" spans="1:12">
      <c r="A99" s="19"/>
      <c r="B99" s="19"/>
      <c r="C99" s="19"/>
      <c r="D99" s="157"/>
      <c r="E99" s="19"/>
      <c r="F99" s="160"/>
      <c r="G99" s="19"/>
      <c r="H99" s="19"/>
      <c r="I99" s="159"/>
      <c r="J99" s="19"/>
      <c r="K99" s="19"/>
      <c r="L99" s="19"/>
    </row>
    <row r="100" spans="1:12">
      <c r="A100" s="19"/>
      <c r="B100" s="19"/>
      <c r="C100" s="150"/>
      <c r="D100" s="150"/>
      <c r="E100" s="151"/>
      <c r="F100" s="152"/>
      <c r="G100" s="153"/>
      <c r="H100" s="154"/>
      <c r="I100" s="155"/>
      <c r="J100" s="156"/>
      <c r="K100" s="152"/>
      <c r="L100" s="19"/>
    </row>
    <row r="101" spans="1:12">
      <c r="A101" s="19"/>
      <c r="B101" s="19"/>
      <c r="C101" s="19"/>
      <c r="D101" s="157"/>
      <c r="E101" s="19"/>
      <c r="F101" s="158"/>
      <c r="G101" s="19"/>
      <c r="H101" s="19"/>
      <c r="I101" s="159"/>
      <c r="J101" s="19"/>
      <c r="K101" s="19"/>
      <c r="L101" s="19"/>
    </row>
    <row r="102" spans="1:12">
      <c r="A102" s="19"/>
      <c r="B102" s="19"/>
      <c r="C102" s="19"/>
      <c r="D102" s="157"/>
      <c r="E102" s="19"/>
      <c r="F102" s="160"/>
      <c r="G102" s="19"/>
      <c r="H102" s="19"/>
      <c r="I102" s="159"/>
      <c r="J102" s="19"/>
      <c r="K102" s="19"/>
      <c r="L102" s="19"/>
    </row>
    <row r="103" spans="1:12">
      <c r="A103" s="19"/>
      <c r="B103" s="19"/>
      <c r="C103" s="150"/>
      <c r="D103" s="150"/>
      <c r="E103" s="151"/>
      <c r="F103" s="152"/>
      <c r="G103" s="153"/>
      <c r="H103" s="154"/>
      <c r="I103" s="155"/>
      <c r="J103" s="156"/>
      <c r="K103" s="152"/>
      <c r="L103" s="19"/>
    </row>
    <row r="104" spans="1:12">
      <c r="A104" s="19"/>
      <c r="B104" s="19"/>
      <c r="C104" s="19"/>
      <c r="D104" s="157"/>
      <c r="E104" s="19"/>
      <c r="F104" s="158"/>
      <c r="G104" s="19"/>
      <c r="H104" s="19"/>
      <c r="I104" s="159"/>
      <c r="J104" s="19"/>
      <c r="K104" s="19"/>
      <c r="L104" s="19"/>
    </row>
    <row r="105" spans="1:12">
      <c r="A105" s="19"/>
      <c r="B105" s="19"/>
      <c r="C105" s="19"/>
      <c r="D105" s="157"/>
      <c r="E105" s="19"/>
      <c r="F105" s="160"/>
      <c r="G105" s="19"/>
      <c r="H105" s="19"/>
      <c r="I105" s="159"/>
      <c r="J105" s="19"/>
      <c r="K105" s="19"/>
      <c r="L105" s="19"/>
    </row>
    <row r="106" spans="1:12">
      <c r="A106" s="19"/>
      <c r="B106" s="19"/>
      <c r="C106" s="150"/>
      <c r="D106" s="150"/>
      <c r="E106" s="151"/>
      <c r="F106" s="152"/>
      <c r="G106" s="153"/>
      <c r="H106" s="154"/>
      <c r="I106" s="155"/>
      <c r="J106" s="156"/>
      <c r="K106" s="152"/>
      <c r="L106" s="19"/>
    </row>
    <row r="107" spans="1:12">
      <c r="A107" s="19"/>
      <c r="B107" s="19"/>
      <c r="C107" s="19"/>
      <c r="D107" s="157"/>
      <c r="E107" s="19"/>
      <c r="F107" s="158"/>
      <c r="G107" s="19"/>
      <c r="H107" s="19"/>
      <c r="I107" s="159"/>
      <c r="J107" s="19"/>
      <c r="K107" s="19"/>
      <c r="L107" s="19"/>
    </row>
    <row r="108" spans="1:12">
      <c r="A108" s="19"/>
      <c r="B108" s="19"/>
      <c r="C108" s="19"/>
      <c r="D108" s="157"/>
      <c r="E108" s="19"/>
      <c r="F108" s="160"/>
      <c r="G108" s="19"/>
      <c r="H108" s="19"/>
      <c r="I108" s="159"/>
      <c r="J108" s="19"/>
      <c r="K108" s="19"/>
      <c r="L108" s="19"/>
    </row>
    <row r="109" spans="1:12">
      <c r="A109" s="19"/>
      <c r="B109" s="19"/>
      <c r="C109" s="150"/>
      <c r="D109" s="150"/>
      <c r="E109" s="151"/>
      <c r="F109" s="152"/>
      <c r="G109" s="153"/>
      <c r="H109" s="154"/>
      <c r="I109" s="155"/>
      <c r="J109" s="156"/>
      <c r="K109" s="152"/>
      <c r="L109" s="19"/>
    </row>
    <row r="110" spans="1:12">
      <c r="A110" s="19"/>
      <c r="B110" s="19"/>
      <c r="C110" s="19"/>
      <c r="D110" s="157"/>
      <c r="E110" s="19"/>
      <c r="F110" s="158"/>
      <c r="G110" s="19"/>
      <c r="H110" s="19"/>
      <c r="I110" s="159"/>
      <c r="J110" s="19"/>
      <c r="K110" s="19"/>
      <c r="L110" s="19"/>
    </row>
    <row r="111" spans="1:12">
      <c r="A111" s="19"/>
      <c r="B111" s="19"/>
      <c r="C111" s="19"/>
      <c r="D111" s="157"/>
      <c r="E111" s="19"/>
      <c r="F111" s="160"/>
      <c r="G111" s="19"/>
      <c r="H111" s="19"/>
      <c r="I111" s="159"/>
      <c r="J111" s="19"/>
      <c r="K111" s="19"/>
      <c r="L111" s="19"/>
    </row>
    <row r="112" spans="1:12">
      <c r="A112" s="19"/>
      <c r="B112" s="19"/>
      <c r="C112" s="150"/>
      <c r="D112" s="150"/>
      <c r="E112" s="151"/>
      <c r="F112" s="152"/>
      <c r="G112" s="153"/>
      <c r="H112" s="154"/>
      <c r="I112" s="155"/>
      <c r="J112" s="156"/>
      <c r="K112" s="152"/>
      <c r="L112" s="19"/>
    </row>
    <row r="113" spans="1:12">
      <c r="A113" s="19"/>
      <c r="B113" s="19"/>
      <c r="C113" s="19"/>
      <c r="D113" s="157"/>
      <c r="E113" s="19"/>
      <c r="F113" s="158"/>
      <c r="G113" s="19"/>
      <c r="H113" s="19"/>
      <c r="I113" s="159"/>
      <c r="J113" s="19"/>
      <c r="K113" s="19"/>
      <c r="L113" s="19"/>
    </row>
    <row r="114" spans="1:12">
      <c r="A114" s="19"/>
      <c r="B114" s="19"/>
      <c r="C114" s="19"/>
      <c r="D114" s="157"/>
      <c r="E114" s="19"/>
      <c r="F114" s="160"/>
      <c r="G114" s="19"/>
      <c r="H114" s="19"/>
      <c r="I114" s="159"/>
      <c r="J114" s="19"/>
      <c r="K114" s="19"/>
      <c r="L114" s="19"/>
    </row>
    <row r="115" spans="1:12">
      <c r="A115" s="19"/>
      <c r="B115" s="19"/>
      <c r="C115" s="150"/>
      <c r="D115" s="150"/>
      <c r="E115" s="151"/>
      <c r="F115" s="152"/>
      <c r="G115" s="153"/>
      <c r="H115" s="154"/>
      <c r="I115" s="155"/>
      <c r="J115" s="156"/>
      <c r="K115" s="152"/>
      <c r="L115" s="19"/>
    </row>
    <row r="116" spans="1:12">
      <c r="A116" s="19"/>
      <c r="B116" s="19"/>
      <c r="C116" s="19"/>
      <c r="D116" s="157"/>
      <c r="E116" s="19"/>
      <c r="F116" s="158"/>
      <c r="G116" s="19"/>
      <c r="H116" s="19"/>
      <c r="I116" s="159"/>
      <c r="J116" s="19"/>
      <c r="K116" s="19"/>
      <c r="L116" s="19"/>
    </row>
    <row r="117" spans="1:12">
      <c r="A117" s="19"/>
      <c r="B117" s="19"/>
      <c r="C117" s="19"/>
      <c r="D117" s="157"/>
      <c r="E117" s="19"/>
      <c r="F117" s="160"/>
      <c r="G117" s="19"/>
      <c r="H117" s="19"/>
      <c r="I117" s="159"/>
      <c r="J117" s="19"/>
      <c r="K117" s="19"/>
      <c r="L117" s="19"/>
    </row>
    <row r="118" spans="1:12">
      <c r="A118" s="19"/>
      <c r="B118" s="19"/>
      <c r="C118" s="150"/>
      <c r="D118" s="150"/>
      <c r="E118" s="151"/>
      <c r="F118" s="152"/>
      <c r="G118" s="153"/>
      <c r="H118" s="154"/>
      <c r="I118" s="155"/>
      <c r="J118" s="156"/>
      <c r="K118" s="152"/>
      <c r="L118" s="19"/>
    </row>
    <row r="119" spans="1:12">
      <c r="A119" s="19"/>
      <c r="B119" s="19"/>
      <c r="C119" s="19"/>
      <c r="D119" s="157"/>
      <c r="E119" s="19"/>
      <c r="F119" s="158"/>
      <c r="G119" s="19"/>
      <c r="H119" s="19"/>
      <c r="I119" s="159"/>
      <c r="J119" s="19"/>
      <c r="K119" s="19"/>
      <c r="L119" s="19"/>
    </row>
    <row r="120" spans="1:12">
      <c r="A120" s="19"/>
      <c r="B120" s="19"/>
      <c r="C120" s="19"/>
      <c r="D120" s="157"/>
      <c r="E120" s="19"/>
      <c r="F120" s="160"/>
      <c r="G120" s="19"/>
      <c r="H120" s="19"/>
      <c r="I120" s="159"/>
      <c r="J120" s="19"/>
      <c r="K120" s="19"/>
      <c r="L120" s="19"/>
    </row>
    <row r="121" spans="1:12">
      <c r="A121" s="19"/>
      <c r="B121" s="19"/>
      <c r="C121" s="150"/>
      <c r="D121" s="150"/>
      <c r="E121" s="151"/>
      <c r="F121" s="152"/>
      <c r="G121" s="153"/>
      <c r="H121" s="154"/>
      <c r="I121" s="155"/>
      <c r="J121" s="156"/>
      <c r="K121" s="152"/>
      <c r="L121" s="19"/>
    </row>
    <row r="122" spans="1:12">
      <c r="A122" s="19"/>
      <c r="B122" s="19"/>
      <c r="C122" s="19"/>
      <c r="D122" s="157"/>
      <c r="E122" s="19"/>
      <c r="F122" s="158"/>
      <c r="G122" s="19"/>
      <c r="H122" s="19"/>
      <c r="I122" s="159"/>
      <c r="J122" s="19"/>
      <c r="K122" s="19"/>
      <c r="L122" s="19"/>
    </row>
    <row r="123" spans="1:12">
      <c r="A123" s="19"/>
      <c r="B123" s="19"/>
      <c r="C123" s="19"/>
      <c r="D123" s="157"/>
      <c r="E123" s="19"/>
      <c r="F123" s="160"/>
      <c r="G123" s="19"/>
      <c r="H123" s="19"/>
      <c r="I123" s="159"/>
      <c r="J123" s="19"/>
      <c r="K123" s="19"/>
      <c r="L123" s="19"/>
    </row>
    <row r="124" spans="1:12">
      <c r="A124" s="19"/>
      <c r="B124" s="19"/>
      <c r="C124" s="150"/>
      <c r="D124" s="150"/>
      <c r="E124" s="151"/>
      <c r="F124" s="152"/>
      <c r="G124" s="153"/>
      <c r="H124" s="154"/>
      <c r="I124" s="155"/>
      <c r="J124" s="156"/>
      <c r="K124" s="152"/>
      <c r="L124" s="19"/>
    </row>
    <row r="125" spans="1:12">
      <c r="A125" s="19"/>
      <c r="B125" s="19"/>
      <c r="C125" s="19"/>
      <c r="D125" s="157"/>
      <c r="E125" s="19"/>
      <c r="F125" s="158"/>
      <c r="G125" s="19"/>
      <c r="H125" s="19"/>
      <c r="I125" s="159"/>
      <c r="J125" s="19"/>
      <c r="K125" s="19"/>
      <c r="L125" s="19"/>
    </row>
    <row r="126" spans="1:12">
      <c r="A126" s="19"/>
      <c r="B126" s="19"/>
      <c r="C126" s="19"/>
      <c r="D126" s="157"/>
      <c r="E126" s="19"/>
      <c r="F126" s="160"/>
      <c r="G126" s="19"/>
      <c r="H126" s="19"/>
      <c r="I126" s="159"/>
      <c r="J126" s="19"/>
      <c r="K126" s="19"/>
      <c r="L126" s="19"/>
    </row>
    <row r="127" spans="1:1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</sheetData>
  <mergeCells count="12">
    <mergeCell ref="E76:H76"/>
    <mergeCell ref="E78:H78"/>
    <mergeCell ref="E29:H29"/>
    <mergeCell ref="E50:H50"/>
    <mergeCell ref="E52:H52"/>
    <mergeCell ref="E54:H54"/>
    <mergeCell ref="E74:H74"/>
    <mergeCell ref="L2:V2"/>
    <mergeCell ref="E7:H7"/>
    <mergeCell ref="E9:H9"/>
    <mergeCell ref="E11:H11"/>
    <mergeCell ref="E20:H2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3"/>
  <sheetViews>
    <sheetView tabSelected="1" topLeftCell="A154" zoomScaleNormal="100" workbookViewId="0">
      <selection activeCell="J165" sqref="J165"/>
    </sheetView>
  </sheetViews>
  <sheetFormatPr defaultColWidth="8.6640625" defaultRowHeight="14.4"/>
  <cols>
    <col min="3" max="3" width="50.109375" customWidth="1"/>
    <col min="4" max="4" width="5.88671875" customWidth="1"/>
    <col min="5" max="5" width="14.6640625" customWidth="1"/>
    <col min="6" max="6" width="16" customWidth="1"/>
    <col min="7" max="7" width="11.88671875" customWidth="1"/>
    <col min="8" max="8" width="11.6640625" customWidth="1"/>
  </cols>
  <sheetData>
    <row r="1" spans="1:11" ht="5.25" customHeight="1">
      <c r="A1" s="84"/>
      <c r="B1" s="85"/>
      <c r="C1" s="86"/>
      <c r="D1" s="86"/>
      <c r="E1" s="86"/>
      <c r="F1" s="86"/>
      <c r="G1" s="84"/>
      <c r="H1" s="87"/>
      <c r="I1" s="87"/>
      <c r="J1" s="84"/>
      <c r="K1" s="84"/>
    </row>
    <row r="2" spans="1:11" ht="21" customHeight="1">
      <c r="A2" s="192" t="s">
        <v>75</v>
      </c>
      <c r="B2" s="192"/>
      <c r="C2" s="192"/>
      <c r="D2" s="192"/>
      <c r="E2" s="192"/>
      <c r="F2" s="192"/>
      <c r="G2" s="192"/>
      <c r="H2" s="192"/>
      <c r="I2" s="88"/>
      <c r="J2" s="84"/>
      <c r="K2" s="84"/>
    </row>
    <row r="3" spans="1:11" ht="21" customHeight="1">
      <c r="A3" s="193" t="s">
        <v>11</v>
      </c>
      <c r="B3" s="193"/>
      <c r="C3" s="193"/>
      <c r="D3" s="193"/>
      <c r="E3" s="193"/>
      <c r="F3" s="193"/>
      <c r="G3" s="193"/>
      <c r="H3" s="193"/>
      <c r="I3" s="89"/>
      <c r="J3" s="84"/>
      <c r="K3" s="84"/>
    </row>
    <row r="4" spans="1:11" ht="5.25" customHeight="1">
      <c r="A4" s="90"/>
      <c r="B4" s="88"/>
      <c r="C4" s="88"/>
      <c r="D4" s="88"/>
      <c r="E4" s="88"/>
      <c r="F4" s="88"/>
      <c r="G4" s="88"/>
      <c r="H4" s="88"/>
      <c r="I4" s="88"/>
      <c r="J4" s="84"/>
      <c r="K4" s="84"/>
    </row>
    <row r="5" spans="1:11" ht="9.75" customHeight="1">
      <c r="A5" s="90"/>
      <c r="B5" s="88"/>
      <c r="C5" s="194"/>
      <c r="D5" s="194"/>
      <c r="E5" s="194"/>
      <c r="F5" s="194"/>
      <c r="G5" s="194"/>
      <c r="H5" s="194"/>
      <c r="I5" s="194"/>
      <c r="J5" s="194"/>
      <c r="K5" s="194"/>
    </row>
    <row r="6" spans="1:11" ht="21" customHeight="1">
      <c r="A6" s="195" t="s">
        <v>153</v>
      </c>
      <c r="B6" s="195"/>
      <c r="C6" s="195"/>
      <c r="D6" s="195"/>
      <c r="E6" s="195"/>
      <c r="F6" s="195"/>
      <c r="G6" s="195"/>
      <c r="H6" s="195"/>
      <c r="I6" s="91"/>
    </row>
    <row r="7" spans="1:11" ht="13.5" customHeight="1"/>
    <row r="8" spans="1:11" ht="25.5" customHeight="1">
      <c r="A8" s="219" t="s">
        <v>77</v>
      </c>
      <c r="B8" s="197" t="s">
        <v>78</v>
      </c>
      <c r="C8" s="198" t="s">
        <v>47</v>
      </c>
      <c r="D8" s="199" t="s">
        <v>79</v>
      </c>
      <c r="E8" s="92" t="s">
        <v>80</v>
      </c>
      <c r="F8" s="93" t="s">
        <v>81</v>
      </c>
      <c r="G8" s="94" t="s">
        <v>82</v>
      </c>
      <c r="H8" s="95" t="s">
        <v>83</v>
      </c>
      <c r="I8" s="96"/>
    </row>
    <row r="9" spans="1:11">
      <c r="A9" s="219"/>
      <c r="B9" s="197"/>
      <c r="C9" s="198"/>
      <c r="D9" s="199"/>
      <c r="E9" s="97" t="s">
        <v>84</v>
      </c>
      <c r="F9" s="98"/>
      <c r="G9" s="99" t="s">
        <v>85</v>
      </c>
      <c r="H9" s="100" t="s">
        <v>85</v>
      </c>
      <c r="I9" s="101"/>
    </row>
    <row r="10" spans="1:11" ht="15" customHeight="1">
      <c r="A10" s="205" t="s">
        <v>154</v>
      </c>
      <c r="B10" s="220" t="s">
        <v>96</v>
      </c>
      <c r="C10" s="105" t="s">
        <v>97</v>
      </c>
      <c r="D10" s="206">
        <v>1</v>
      </c>
      <c r="E10" s="207" t="s">
        <v>98</v>
      </c>
      <c r="F10" s="208" t="s">
        <v>99</v>
      </c>
      <c r="G10" s="206">
        <v>0</v>
      </c>
      <c r="H10" s="206">
        <f>G10*D10</f>
        <v>0</v>
      </c>
    </row>
    <row r="11" spans="1:11" ht="15" customHeight="1">
      <c r="A11" s="205"/>
      <c r="B11" s="220"/>
      <c r="C11" s="103" t="s">
        <v>92</v>
      </c>
      <c r="D11" s="206"/>
      <c r="E11" s="206"/>
      <c r="F11" s="208"/>
      <c r="G11" s="206"/>
      <c r="H11" s="206"/>
    </row>
    <row r="12" spans="1:11">
      <c r="A12" s="205"/>
      <c r="B12" s="220"/>
      <c r="C12" s="103" t="s">
        <v>93</v>
      </c>
      <c r="D12" s="206"/>
      <c r="E12" s="206"/>
      <c r="F12" s="208"/>
      <c r="G12" s="206"/>
      <c r="H12" s="206"/>
    </row>
    <row r="13" spans="1:11">
      <c r="A13" s="205"/>
      <c r="B13" s="220"/>
      <c r="C13" s="104" t="s">
        <v>94</v>
      </c>
      <c r="D13" s="206"/>
      <c r="E13" s="207"/>
      <c r="F13" s="208"/>
      <c r="G13" s="206"/>
      <c r="H13" s="206"/>
    </row>
    <row r="14" spans="1:11" ht="15" customHeight="1">
      <c r="A14" s="205"/>
      <c r="B14" s="221" t="s">
        <v>103</v>
      </c>
      <c r="C14" s="102" t="s">
        <v>104</v>
      </c>
      <c r="D14" s="209">
        <v>1</v>
      </c>
      <c r="E14" s="209" t="s">
        <v>105</v>
      </c>
      <c r="F14" s="209" t="s">
        <v>90</v>
      </c>
      <c r="G14" s="204">
        <v>0</v>
      </c>
      <c r="H14" s="204">
        <f>G14*D14</f>
        <v>0</v>
      </c>
    </row>
    <row r="15" spans="1:11" ht="15" customHeight="1">
      <c r="A15" s="205"/>
      <c r="B15" s="221"/>
      <c r="C15" s="103" t="s">
        <v>92</v>
      </c>
      <c r="D15" s="209"/>
      <c r="E15" s="209"/>
      <c r="F15" s="209"/>
      <c r="G15" s="204"/>
      <c r="H15" s="204"/>
    </row>
    <row r="16" spans="1:11" ht="15" customHeight="1">
      <c r="A16" s="205"/>
      <c r="B16" s="221"/>
      <c r="C16" s="103" t="s">
        <v>93</v>
      </c>
      <c r="D16" s="209"/>
      <c r="E16" s="209"/>
      <c r="F16" s="209"/>
      <c r="G16" s="204"/>
      <c r="H16" s="204"/>
    </row>
    <row r="17" spans="1:8">
      <c r="A17" s="205"/>
      <c r="B17" s="221"/>
      <c r="C17" s="104" t="s">
        <v>94</v>
      </c>
      <c r="D17" s="209"/>
      <c r="E17" s="209"/>
      <c r="F17" s="209"/>
      <c r="G17" s="204"/>
      <c r="H17" s="204"/>
    </row>
    <row r="18" spans="1:8" ht="15" customHeight="1">
      <c r="A18" s="205"/>
      <c r="B18" s="221" t="s">
        <v>106</v>
      </c>
      <c r="C18" s="102" t="s">
        <v>107</v>
      </c>
      <c r="D18" s="209">
        <v>1</v>
      </c>
      <c r="E18" s="211" t="s">
        <v>108</v>
      </c>
      <c r="F18" s="211" t="s">
        <v>90</v>
      </c>
      <c r="G18" s="204">
        <v>0</v>
      </c>
      <c r="H18" s="204">
        <f>G18*D18</f>
        <v>0</v>
      </c>
    </row>
    <row r="19" spans="1:8" ht="15" customHeight="1">
      <c r="A19" s="205"/>
      <c r="B19" s="221"/>
      <c r="C19" s="103" t="s">
        <v>109</v>
      </c>
      <c r="D19" s="209"/>
      <c r="E19" s="211"/>
      <c r="F19" s="211"/>
      <c r="G19" s="204"/>
      <c r="H19" s="204"/>
    </row>
    <row r="20" spans="1:8" ht="15" customHeight="1">
      <c r="A20" s="205"/>
      <c r="B20" s="221"/>
      <c r="C20" s="103" t="s">
        <v>110</v>
      </c>
      <c r="D20" s="209"/>
      <c r="E20" s="211"/>
      <c r="F20" s="211"/>
      <c r="G20" s="204"/>
      <c r="H20" s="204"/>
    </row>
    <row r="21" spans="1:8">
      <c r="A21" s="205"/>
      <c r="B21" s="221"/>
      <c r="C21" s="104" t="s">
        <v>111</v>
      </c>
      <c r="D21" s="209"/>
      <c r="E21" s="211"/>
      <c r="F21" s="211"/>
      <c r="G21" s="204"/>
      <c r="H21" s="204"/>
    </row>
    <row r="22" spans="1:8" ht="15" customHeight="1">
      <c r="A22" s="205"/>
      <c r="B22" s="222" t="s">
        <v>112</v>
      </c>
      <c r="C22" s="102" t="s">
        <v>113</v>
      </c>
      <c r="D22" s="209">
        <v>1</v>
      </c>
      <c r="E22" s="209"/>
      <c r="F22" s="209"/>
      <c r="G22" s="206">
        <v>0</v>
      </c>
      <c r="H22" s="206">
        <f>G22*D22</f>
        <v>0</v>
      </c>
    </row>
    <row r="23" spans="1:8" ht="15" customHeight="1">
      <c r="A23" s="205"/>
      <c r="B23" s="222"/>
      <c r="C23" s="103" t="s">
        <v>238</v>
      </c>
      <c r="D23" s="209"/>
      <c r="E23" s="209"/>
      <c r="F23" s="209"/>
      <c r="G23" s="206"/>
      <c r="H23" s="206"/>
    </row>
    <row r="24" spans="1:8" ht="15" customHeight="1">
      <c r="A24" s="205"/>
      <c r="B24" s="222"/>
      <c r="C24" s="103" t="s">
        <v>239</v>
      </c>
      <c r="D24" s="209"/>
      <c r="E24" s="209"/>
      <c r="F24" s="209"/>
      <c r="G24" s="206"/>
      <c r="H24" s="206"/>
    </row>
    <row r="25" spans="1:8">
      <c r="A25" s="205"/>
      <c r="B25" s="222"/>
      <c r="C25" s="104" t="s">
        <v>240</v>
      </c>
      <c r="D25" s="209"/>
      <c r="E25" s="209"/>
      <c r="F25" s="209"/>
      <c r="G25" s="206"/>
      <c r="H25" s="206"/>
    </row>
    <row r="26" spans="1:8" ht="15" customHeight="1">
      <c r="A26" s="205"/>
      <c r="B26" s="220" t="s">
        <v>155</v>
      </c>
      <c r="C26" s="105" t="s">
        <v>115</v>
      </c>
      <c r="D26" s="206">
        <v>1</v>
      </c>
      <c r="E26" s="207" t="s">
        <v>156</v>
      </c>
      <c r="F26" s="208" t="s">
        <v>99</v>
      </c>
      <c r="G26" s="206">
        <v>0</v>
      </c>
      <c r="H26" s="206">
        <f>G26*D26</f>
        <v>0</v>
      </c>
    </row>
    <row r="27" spans="1:8" ht="15" customHeight="1">
      <c r="A27" s="205"/>
      <c r="B27" s="220"/>
      <c r="C27" s="103" t="s">
        <v>92</v>
      </c>
      <c r="D27" s="206"/>
      <c r="E27" s="206"/>
      <c r="F27" s="208"/>
      <c r="G27" s="206"/>
      <c r="H27" s="206"/>
    </row>
    <row r="28" spans="1:8">
      <c r="A28" s="205"/>
      <c r="B28" s="220"/>
      <c r="C28" s="103" t="s">
        <v>93</v>
      </c>
      <c r="D28" s="206"/>
      <c r="E28" s="206"/>
      <c r="F28" s="208"/>
      <c r="G28" s="206"/>
      <c r="H28" s="206"/>
    </row>
    <row r="29" spans="1:8">
      <c r="A29" s="205"/>
      <c r="B29" s="220"/>
      <c r="C29" s="104" t="s">
        <v>94</v>
      </c>
      <c r="D29" s="206"/>
      <c r="E29" s="207"/>
      <c r="F29" s="208"/>
      <c r="G29" s="206"/>
      <c r="H29" s="206"/>
    </row>
    <row r="30" spans="1:8" ht="15" customHeight="1">
      <c r="A30" s="205"/>
      <c r="B30" s="205" t="s">
        <v>126</v>
      </c>
      <c r="C30" s="102" t="s">
        <v>127</v>
      </c>
      <c r="D30" s="209">
        <v>3</v>
      </c>
      <c r="E30" s="209" t="s">
        <v>122</v>
      </c>
      <c r="F30" s="209" t="s">
        <v>99</v>
      </c>
      <c r="G30" s="204">
        <v>0</v>
      </c>
      <c r="H30" s="204">
        <f>G30*D30</f>
        <v>0</v>
      </c>
    </row>
    <row r="31" spans="1:8" ht="15" customHeight="1">
      <c r="A31" s="205"/>
      <c r="B31" s="205"/>
      <c r="C31" s="103" t="s">
        <v>157</v>
      </c>
      <c r="D31" s="209"/>
      <c r="E31" s="209"/>
      <c r="F31" s="209"/>
      <c r="G31" s="209"/>
      <c r="H31" s="209"/>
    </row>
    <row r="32" spans="1:8" ht="15" customHeight="1">
      <c r="A32" s="205"/>
      <c r="B32" s="205"/>
      <c r="C32" s="104" t="s">
        <v>158</v>
      </c>
      <c r="D32" s="209"/>
      <c r="E32" s="209"/>
      <c r="F32" s="209"/>
      <c r="G32" s="209"/>
      <c r="H32" s="209"/>
    </row>
    <row r="33" spans="1:8" ht="15" customHeight="1">
      <c r="A33" s="205" t="s">
        <v>154</v>
      </c>
      <c r="B33" s="220" t="s">
        <v>159</v>
      </c>
      <c r="C33" s="105" t="s">
        <v>160</v>
      </c>
      <c r="D33" s="206">
        <v>1</v>
      </c>
      <c r="E33" s="206" t="s">
        <v>161</v>
      </c>
      <c r="F33" s="223" t="s">
        <v>162</v>
      </c>
      <c r="G33" s="206">
        <v>0</v>
      </c>
      <c r="H33" s="206">
        <f>G33*D33</f>
        <v>0</v>
      </c>
    </row>
    <row r="34" spans="1:8" ht="15" customHeight="1">
      <c r="A34" s="205"/>
      <c r="B34" s="220"/>
      <c r="C34" s="103" t="s">
        <v>163</v>
      </c>
      <c r="D34" s="206"/>
      <c r="E34" s="206"/>
      <c r="F34" s="223"/>
      <c r="G34" s="206"/>
      <c r="H34" s="206"/>
    </row>
    <row r="35" spans="1:8">
      <c r="A35" s="205"/>
      <c r="B35" s="220"/>
      <c r="C35" s="103" t="s">
        <v>164</v>
      </c>
      <c r="D35" s="206"/>
      <c r="E35" s="206"/>
      <c r="F35" s="223"/>
      <c r="G35" s="206"/>
      <c r="H35" s="206"/>
    </row>
    <row r="36" spans="1:8">
      <c r="A36" s="205"/>
      <c r="B36" s="220"/>
      <c r="C36" s="104" t="s">
        <v>165</v>
      </c>
      <c r="D36" s="206"/>
      <c r="E36" s="206"/>
      <c r="F36" s="223"/>
      <c r="G36" s="206"/>
      <c r="H36" s="206"/>
    </row>
    <row r="37" spans="1:8" ht="15" customHeight="1">
      <c r="A37" s="205"/>
      <c r="B37" s="205" t="s">
        <v>166</v>
      </c>
      <c r="C37" s="102" t="s">
        <v>167</v>
      </c>
      <c r="D37" s="209">
        <v>1</v>
      </c>
      <c r="E37" s="209"/>
      <c r="F37" s="209" t="s">
        <v>118</v>
      </c>
      <c r="G37" s="204">
        <v>0</v>
      </c>
      <c r="H37" s="204">
        <f>G37*D37</f>
        <v>0</v>
      </c>
    </row>
    <row r="38" spans="1:8" ht="15" customHeight="1">
      <c r="A38" s="205"/>
      <c r="B38" s="205"/>
      <c r="C38" s="103" t="s">
        <v>168</v>
      </c>
      <c r="D38" s="209"/>
      <c r="E38" s="209"/>
      <c r="F38" s="209"/>
      <c r="G38" s="209"/>
      <c r="H38" s="209"/>
    </row>
    <row r="39" spans="1:8" ht="15" customHeight="1">
      <c r="A39" s="205"/>
      <c r="B39" s="205"/>
      <c r="C39" s="104" t="s">
        <v>222</v>
      </c>
      <c r="D39" s="209"/>
      <c r="E39" s="209"/>
      <c r="F39" s="209"/>
      <c r="G39" s="209"/>
      <c r="H39" s="209"/>
    </row>
    <row r="40" spans="1:8" ht="15" customHeight="1">
      <c r="A40" s="205" t="s">
        <v>169</v>
      </c>
      <c r="B40" s="220" t="s">
        <v>96</v>
      </c>
      <c r="C40" s="105" t="s">
        <v>97</v>
      </c>
      <c r="D40" s="206">
        <v>1</v>
      </c>
      <c r="E40" s="207" t="s">
        <v>98</v>
      </c>
      <c r="F40" s="208" t="s">
        <v>99</v>
      </c>
      <c r="G40" s="206">
        <v>0</v>
      </c>
      <c r="H40" s="206">
        <f>G40*D40</f>
        <v>0</v>
      </c>
    </row>
    <row r="41" spans="1:8" ht="15" customHeight="1">
      <c r="A41" s="205"/>
      <c r="B41" s="220"/>
      <c r="C41" s="103" t="s">
        <v>92</v>
      </c>
      <c r="D41" s="206"/>
      <c r="E41" s="206"/>
      <c r="F41" s="208"/>
      <c r="G41" s="206"/>
      <c r="H41" s="206"/>
    </row>
    <row r="42" spans="1:8">
      <c r="A42" s="205"/>
      <c r="B42" s="220"/>
      <c r="C42" s="103" t="s">
        <v>93</v>
      </c>
      <c r="D42" s="206"/>
      <c r="E42" s="206"/>
      <c r="F42" s="208"/>
      <c r="G42" s="206"/>
      <c r="H42" s="206"/>
    </row>
    <row r="43" spans="1:8">
      <c r="A43" s="205"/>
      <c r="B43" s="220"/>
      <c r="C43" s="104" t="s">
        <v>94</v>
      </c>
      <c r="D43" s="206"/>
      <c r="E43" s="207"/>
      <c r="F43" s="208"/>
      <c r="G43" s="206"/>
      <c r="H43" s="206"/>
    </row>
    <row r="44" spans="1:8" ht="15" customHeight="1">
      <c r="A44" s="205"/>
      <c r="B44" s="221" t="s">
        <v>103</v>
      </c>
      <c r="C44" s="102" t="s">
        <v>104</v>
      </c>
      <c r="D44" s="209">
        <v>1</v>
      </c>
      <c r="E44" s="209" t="s">
        <v>105</v>
      </c>
      <c r="F44" s="209" t="s">
        <v>90</v>
      </c>
      <c r="G44" s="204">
        <v>0</v>
      </c>
      <c r="H44" s="204">
        <f>G44*D44</f>
        <v>0</v>
      </c>
    </row>
    <row r="45" spans="1:8" ht="15" customHeight="1">
      <c r="A45" s="205"/>
      <c r="B45" s="221"/>
      <c r="C45" s="103" t="s">
        <v>92</v>
      </c>
      <c r="D45" s="209"/>
      <c r="E45" s="209"/>
      <c r="F45" s="209"/>
      <c r="G45" s="204"/>
      <c r="H45" s="204"/>
    </row>
    <row r="46" spans="1:8" ht="15" customHeight="1">
      <c r="A46" s="205"/>
      <c r="B46" s="221"/>
      <c r="C46" s="103" t="s">
        <v>93</v>
      </c>
      <c r="D46" s="209"/>
      <c r="E46" s="209"/>
      <c r="F46" s="209"/>
      <c r="G46" s="204"/>
      <c r="H46" s="204"/>
    </row>
    <row r="47" spans="1:8">
      <c r="A47" s="205"/>
      <c r="B47" s="221"/>
      <c r="C47" s="104" t="s">
        <v>94</v>
      </c>
      <c r="D47" s="209"/>
      <c r="E47" s="209"/>
      <c r="F47" s="209"/>
      <c r="G47" s="204"/>
      <c r="H47" s="204"/>
    </row>
    <row r="48" spans="1:8" ht="15" customHeight="1">
      <c r="A48" s="205"/>
      <c r="B48" s="221" t="s">
        <v>106</v>
      </c>
      <c r="C48" s="102" t="s">
        <v>107</v>
      </c>
      <c r="D48" s="209">
        <v>1</v>
      </c>
      <c r="E48" s="211" t="s">
        <v>108</v>
      </c>
      <c r="F48" s="211" t="s">
        <v>90</v>
      </c>
      <c r="G48" s="204">
        <v>0</v>
      </c>
      <c r="H48" s="204">
        <f>G48*D48</f>
        <v>0</v>
      </c>
    </row>
    <row r="49" spans="1:8" ht="15" customHeight="1">
      <c r="A49" s="205"/>
      <c r="B49" s="221"/>
      <c r="C49" s="103" t="s">
        <v>109</v>
      </c>
      <c r="D49" s="209"/>
      <c r="E49" s="211"/>
      <c r="F49" s="211"/>
      <c r="G49" s="204"/>
      <c r="H49" s="204"/>
    </row>
    <row r="50" spans="1:8" ht="15" customHeight="1">
      <c r="A50" s="205"/>
      <c r="B50" s="221"/>
      <c r="C50" s="103" t="s">
        <v>110</v>
      </c>
      <c r="D50" s="209"/>
      <c r="E50" s="211"/>
      <c r="F50" s="211"/>
      <c r="G50" s="204"/>
      <c r="H50" s="204"/>
    </row>
    <row r="51" spans="1:8">
      <c r="A51" s="205"/>
      <c r="B51" s="221"/>
      <c r="C51" s="104" t="s">
        <v>111</v>
      </c>
      <c r="D51" s="209"/>
      <c r="E51" s="211"/>
      <c r="F51" s="211"/>
      <c r="G51" s="204"/>
      <c r="H51" s="204"/>
    </row>
    <row r="52" spans="1:8" ht="15" customHeight="1">
      <c r="A52" s="205"/>
      <c r="B52" s="222" t="s">
        <v>112</v>
      </c>
      <c r="C52" s="102" t="s">
        <v>113</v>
      </c>
      <c r="D52" s="209">
        <v>1</v>
      </c>
      <c r="E52" s="209"/>
      <c r="F52" s="209"/>
      <c r="G52" s="206">
        <v>0</v>
      </c>
      <c r="H52" s="206">
        <f>G52*D52</f>
        <v>0</v>
      </c>
    </row>
    <row r="53" spans="1:8" ht="15" customHeight="1">
      <c r="A53" s="205"/>
      <c r="B53" s="222"/>
      <c r="C53" s="103" t="s">
        <v>238</v>
      </c>
      <c r="D53" s="209"/>
      <c r="E53" s="209"/>
      <c r="F53" s="209"/>
      <c r="G53" s="206"/>
      <c r="H53" s="206"/>
    </row>
    <row r="54" spans="1:8" ht="15" customHeight="1">
      <c r="A54" s="205"/>
      <c r="B54" s="222"/>
      <c r="C54" s="103" t="s">
        <v>239</v>
      </c>
      <c r="D54" s="209"/>
      <c r="E54" s="209"/>
      <c r="F54" s="209"/>
      <c r="G54" s="206"/>
      <c r="H54" s="206"/>
    </row>
    <row r="55" spans="1:8">
      <c r="A55" s="205"/>
      <c r="B55" s="222"/>
      <c r="C55" s="104" t="s">
        <v>240</v>
      </c>
      <c r="D55" s="209"/>
      <c r="E55" s="209"/>
      <c r="F55" s="209"/>
      <c r="G55" s="206"/>
      <c r="H55" s="206"/>
    </row>
    <row r="56" spans="1:8" ht="15" customHeight="1">
      <c r="A56" s="205"/>
      <c r="B56" s="220" t="s">
        <v>166</v>
      </c>
      <c r="C56" s="102" t="s">
        <v>167</v>
      </c>
      <c r="D56" s="209">
        <v>1</v>
      </c>
      <c r="E56" s="209"/>
      <c r="F56" s="209" t="s">
        <v>118</v>
      </c>
      <c r="G56" s="204">
        <v>0</v>
      </c>
      <c r="H56" s="204">
        <f>G56*D56</f>
        <v>0</v>
      </c>
    </row>
    <row r="57" spans="1:8" ht="15" customHeight="1">
      <c r="A57" s="205"/>
      <c r="B57" s="220"/>
      <c r="C57" s="103" t="s">
        <v>168</v>
      </c>
      <c r="D57" s="209"/>
      <c r="E57" s="209"/>
      <c r="F57" s="209"/>
      <c r="G57" s="209"/>
      <c r="H57" s="209"/>
    </row>
    <row r="58" spans="1:8" ht="15" customHeight="1">
      <c r="A58" s="205"/>
      <c r="B58" s="220"/>
      <c r="C58" s="104" t="s">
        <v>223</v>
      </c>
      <c r="D58" s="209"/>
      <c r="E58" s="209"/>
      <c r="F58" s="209"/>
      <c r="G58" s="209"/>
      <c r="H58" s="209"/>
    </row>
    <row r="59" spans="1:8" ht="15" customHeight="1">
      <c r="A59" s="205"/>
      <c r="B59" s="221" t="s">
        <v>100</v>
      </c>
      <c r="C59" s="102" t="s">
        <v>101</v>
      </c>
      <c r="D59" s="209">
        <v>1</v>
      </c>
      <c r="E59" s="209" t="s">
        <v>102</v>
      </c>
      <c r="F59" s="209" t="s">
        <v>90</v>
      </c>
      <c r="G59" s="210">
        <v>0</v>
      </c>
      <c r="H59" s="204">
        <f>G59*D59</f>
        <v>0</v>
      </c>
    </row>
    <row r="60" spans="1:8" ht="15" customHeight="1">
      <c r="A60" s="205"/>
      <c r="B60" s="221"/>
      <c r="C60" s="103" t="s">
        <v>92</v>
      </c>
      <c r="D60" s="209"/>
      <c r="E60" s="209"/>
      <c r="F60" s="209"/>
      <c r="G60" s="210"/>
      <c r="H60" s="204"/>
    </row>
    <row r="61" spans="1:8" ht="15" customHeight="1">
      <c r="A61" s="205"/>
      <c r="B61" s="221"/>
      <c r="C61" s="103" t="s">
        <v>93</v>
      </c>
      <c r="D61" s="209"/>
      <c r="E61" s="209"/>
      <c r="F61" s="209"/>
      <c r="G61" s="210"/>
      <c r="H61" s="204"/>
    </row>
    <row r="62" spans="1:8">
      <c r="A62" s="205"/>
      <c r="B62" s="221"/>
      <c r="C62" s="104" t="s">
        <v>94</v>
      </c>
      <c r="D62" s="209"/>
      <c r="E62" s="209"/>
      <c r="F62" s="209"/>
      <c r="G62" s="210"/>
      <c r="H62" s="204"/>
    </row>
    <row r="63" spans="1:8" ht="15" customHeight="1">
      <c r="A63" s="205" t="s">
        <v>169</v>
      </c>
      <c r="B63" s="205" t="s">
        <v>87</v>
      </c>
      <c r="C63" s="102" t="s">
        <v>88</v>
      </c>
      <c r="D63" s="213">
        <v>1</v>
      </c>
      <c r="E63" s="209" t="s">
        <v>89</v>
      </c>
      <c r="F63" s="209" t="s">
        <v>90</v>
      </c>
      <c r="G63" s="224">
        <v>0</v>
      </c>
      <c r="H63" s="206">
        <f>G63*D63</f>
        <v>0</v>
      </c>
    </row>
    <row r="64" spans="1:8">
      <c r="A64" s="205"/>
      <c r="B64" s="205"/>
      <c r="C64" s="103" t="s">
        <v>91</v>
      </c>
      <c r="D64" s="213"/>
      <c r="E64" s="209"/>
      <c r="F64" s="209"/>
      <c r="G64" s="224"/>
      <c r="H64" s="206"/>
    </row>
    <row r="65" spans="1:8" ht="15" customHeight="1">
      <c r="A65" s="205"/>
      <c r="B65" s="205"/>
      <c r="C65" s="103" t="s">
        <v>92</v>
      </c>
      <c r="D65" s="213"/>
      <c r="E65" s="209"/>
      <c r="F65" s="209"/>
      <c r="G65" s="224"/>
      <c r="H65" s="206"/>
    </row>
    <row r="66" spans="1:8" ht="15" customHeight="1">
      <c r="A66" s="205"/>
      <c r="B66" s="205"/>
      <c r="C66" s="103" t="s">
        <v>93</v>
      </c>
      <c r="D66" s="213"/>
      <c r="E66" s="209"/>
      <c r="F66" s="209"/>
      <c r="G66" s="224"/>
      <c r="H66" s="206"/>
    </row>
    <row r="67" spans="1:8">
      <c r="A67" s="205"/>
      <c r="B67" s="205"/>
      <c r="C67" s="103" t="s">
        <v>94</v>
      </c>
      <c r="D67" s="213"/>
      <c r="E67" s="209"/>
      <c r="F67" s="209"/>
      <c r="G67" s="224"/>
      <c r="H67" s="206"/>
    </row>
    <row r="68" spans="1:8" ht="15" customHeight="1">
      <c r="A68" s="205"/>
      <c r="B68" s="205" t="s">
        <v>126</v>
      </c>
      <c r="C68" s="103" t="s">
        <v>127</v>
      </c>
      <c r="D68" s="211">
        <v>2</v>
      </c>
      <c r="E68" s="211" t="s">
        <v>122</v>
      </c>
      <c r="F68" s="211" t="s">
        <v>123</v>
      </c>
      <c r="G68" s="204">
        <v>0</v>
      </c>
      <c r="H68" s="204">
        <f>G68*D68</f>
        <v>0</v>
      </c>
    </row>
    <row r="69" spans="1:8" ht="15" customHeight="1">
      <c r="A69" s="205"/>
      <c r="B69" s="205"/>
      <c r="C69" s="103" t="s">
        <v>128</v>
      </c>
      <c r="D69" s="211"/>
      <c r="E69" s="211"/>
      <c r="F69" s="211"/>
      <c r="G69" s="211"/>
      <c r="H69" s="211"/>
    </row>
    <row r="70" spans="1:8" ht="15" customHeight="1">
      <c r="A70" s="205"/>
      <c r="B70" s="205"/>
      <c r="C70" s="104" t="s">
        <v>125</v>
      </c>
      <c r="D70" s="211"/>
      <c r="E70" s="211"/>
      <c r="F70" s="211"/>
      <c r="G70" s="211"/>
      <c r="H70" s="211"/>
    </row>
    <row r="71" spans="1:8" ht="15" customHeight="1">
      <c r="A71" s="205" t="s">
        <v>170</v>
      </c>
      <c r="B71" s="221" t="s">
        <v>126</v>
      </c>
      <c r="C71" s="103" t="s">
        <v>127</v>
      </c>
      <c r="D71" s="211">
        <v>4</v>
      </c>
      <c r="E71" s="211" t="s">
        <v>122</v>
      </c>
      <c r="F71" s="211" t="s">
        <v>123</v>
      </c>
      <c r="G71" s="204">
        <v>0</v>
      </c>
      <c r="H71" s="204">
        <f>G71*D71</f>
        <v>0</v>
      </c>
    </row>
    <row r="72" spans="1:8" ht="15" customHeight="1">
      <c r="A72" s="205"/>
      <c r="B72" s="221"/>
      <c r="C72" s="103" t="s">
        <v>128</v>
      </c>
      <c r="D72" s="211"/>
      <c r="E72" s="211"/>
      <c r="F72" s="211"/>
      <c r="G72" s="211"/>
      <c r="H72" s="211"/>
    </row>
    <row r="73" spans="1:8" ht="15" customHeight="1">
      <c r="A73" s="205"/>
      <c r="B73" s="221"/>
      <c r="C73" s="104" t="s">
        <v>125</v>
      </c>
      <c r="D73" s="211"/>
      <c r="E73" s="211"/>
      <c r="F73" s="211"/>
      <c r="G73" s="211"/>
      <c r="H73" s="211"/>
    </row>
    <row r="74" spans="1:8" ht="15" customHeight="1">
      <c r="A74" s="205"/>
      <c r="B74" s="221" t="s">
        <v>129</v>
      </c>
      <c r="C74" s="102" t="s">
        <v>130</v>
      </c>
      <c r="D74" s="209">
        <v>4</v>
      </c>
      <c r="E74" s="209" t="s">
        <v>131</v>
      </c>
      <c r="F74" s="209" t="s">
        <v>123</v>
      </c>
      <c r="G74" s="204">
        <v>0</v>
      </c>
      <c r="H74" s="204">
        <f>G74*D74</f>
        <v>0</v>
      </c>
    </row>
    <row r="75" spans="1:8" ht="15" customHeight="1">
      <c r="A75" s="205"/>
      <c r="B75" s="221"/>
      <c r="C75" s="103" t="s">
        <v>132</v>
      </c>
      <c r="D75" s="209"/>
      <c r="E75" s="209"/>
      <c r="F75" s="209"/>
      <c r="G75" s="209"/>
      <c r="H75" s="209"/>
    </row>
    <row r="76" spans="1:8" ht="15" customHeight="1">
      <c r="A76" s="205"/>
      <c r="B76" s="221"/>
      <c r="C76" s="104" t="s">
        <v>133</v>
      </c>
      <c r="D76" s="209"/>
      <c r="E76" s="209"/>
      <c r="F76" s="209"/>
      <c r="G76" s="209"/>
      <c r="H76" s="209"/>
    </row>
    <row r="77" spans="1:8" ht="15" customHeight="1">
      <c r="A77" s="205"/>
      <c r="B77" s="221" t="s">
        <v>117</v>
      </c>
      <c r="C77" s="102" t="s">
        <v>224</v>
      </c>
      <c r="D77" s="209">
        <v>10</v>
      </c>
      <c r="E77" s="209"/>
      <c r="F77" s="209" t="s">
        <v>118</v>
      </c>
      <c r="G77" s="204">
        <v>0</v>
      </c>
      <c r="H77" s="204">
        <f>G77*D77</f>
        <v>0</v>
      </c>
    </row>
    <row r="78" spans="1:8" ht="15" customHeight="1">
      <c r="A78" s="205"/>
      <c r="B78" s="221"/>
      <c r="C78" s="103" t="s">
        <v>119</v>
      </c>
      <c r="D78" s="209"/>
      <c r="E78" s="209"/>
      <c r="F78" s="209"/>
      <c r="G78" s="209"/>
      <c r="H78" s="209"/>
    </row>
    <row r="79" spans="1:8" ht="15" customHeight="1">
      <c r="A79" s="205"/>
      <c r="B79" s="221"/>
      <c r="C79" s="104" t="s">
        <v>225</v>
      </c>
      <c r="D79" s="209"/>
      <c r="E79" s="209"/>
      <c r="F79" s="209"/>
      <c r="G79" s="209"/>
      <c r="H79" s="209"/>
    </row>
    <row r="80" spans="1:8" ht="15" customHeight="1">
      <c r="A80" s="205"/>
      <c r="B80" s="221" t="s">
        <v>171</v>
      </c>
      <c r="C80" s="102" t="s">
        <v>172</v>
      </c>
      <c r="D80" s="209">
        <v>1</v>
      </c>
      <c r="E80" s="209" t="s">
        <v>173</v>
      </c>
      <c r="F80" s="209" t="s">
        <v>90</v>
      </c>
      <c r="G80" s="204">
        <v>0</v>
      </c>
      <c r="H80" s="204">
        <f>G80*D80</f>
        <v>0</v>
      </c>
    </row>
    <row r="81" spans="1:8" ht="15" customHeight="1">
      <c r="A81" s="205"/>
      <c r="B81" s="221"/>
      <c r="C81" s="103" t="s">
        <v>174</v>
      </c>
      <c r="D81" s="209"/>
      <c r="E81" s="209"/>
      <c r="F81" s="209"/>
      <c r="G81" s="204"/>
      <c r="H81" s="204"/>
    </row>
    <row r="82" spans="1:8" ht="15" customHeight="1">
      <c r="A82" s="205"/>
      <c r="B82" s="221"/>
      <c r="C82" s="103" t="s">
        <v>175</v>
      </c>
      <c r="D82" s="209"/>
      <c r="E82" s="209"/>
      <c r="F82" s="209"/>
      <c r="G82" s="204"/>
      <c r="H82" s="204"/>
    </row>
    <row r="83" spans="1:8">
      <c r="A83" s="205"/>
      <c r="B83" s="221"/>
      <c r="C83" s="104" t="s">
        <v>176</v>
      </c>
      <c r="D83" s="209"/>
      <c r="E83" s="209"/>
      <c r="F83" s="209"/>
      <c r="G83" s="204"/>
      <c r="H83" s="204"/>
    </row>
    <row r="84" spans="1:8" ht="15" customHeight="1">
      <c r="A84" s="205"/>
      <c r="B84" s="205" t="s">
        <v>177</v>
      </c>
      <c r="C84" s="102" t="s">
        <v>178</v>
      </c>
      <c r="D84" s="209">
        <v>1</v>
      </c>
      <c r="E84" s="209" t="s">
        <v>179</v>
      </c>
      <c r="F84" s="209" t="s">
        <v>90</v>
      </c>
      <c r="G84" s="206">
        <v>0</v>
      </c>
      <c r="H84" s="206">
        <f>G84*D84</f>
        <v>0</v>
      </c>
    </row>
    <row r="85" spans="1:8" ht="15" customHeight="1">
      <c r="A85" s="205"/>
      <c r="B85" s="205"/>
      <c r="C85" s="103" t="s">
        <v>180</v>
      </c>
      <c r="D85" s="209"/>
      <c r="E85" s="209"/>
      <c r="F85" s="209"/>
      <c r="G85" s="209"/>
      <c r="H85" s="209"/>
    </row>
    <row r="86" spans="1:8" ht="15" customHeight="1">
      <c r="A86" s="205"/>
      <c r="B86" s="205"/>
      <c r="C86" s="103" t="s">
        <v>181</v>
      </c>
      <c r="D86" s="209"/>
      <c r="E86" s="209"/>
      <c r="F86" s="209"/>
      <c r="G86" s="209"/>
      <c r="H86" s="209"/>
    </row>
    <row r="87" spans="1:8">
      <c r="A87" s="205"/>
      <c r="B87" s="205"/>
      <c r="C87" s="103" t="s">
        <v>182</v>
      </c>
      <c r="D87" s="209"/>
      <c r="E87" s="209"/>
      <c r="F87" s="209"/>
      <c r="G87" s="209"/>
      <c r="H87" s="209"/>
    </row>
    <row r="88" spans="1:8">
      <c r="A88" s="205"/>
      <c r="B88" s="205"/>
      <c r="C88" s="103" t="s">
        <v>183</v>
      </c>
      <c r="D88" s="209"/>
      <c r="E88" s="209"/>
      <c r="F88" s="209"/>
      <c r="G88" s="209"/>
      <c r="H88" s="209"/>
    </row>
    <row r="89" spans="1:8">
      <c r="A89" s="205"/>
      <c r="B89" s="205"/>
      <c r="C89" s="104" t="s">
        <v>184</v>
      </c>
      <c r="D89" s="209"/>
      <c r="E89" s="209"/>
      <c r="F89" s="209"/>
      <c r="G89" s="209"/>
      <c r="H89" s="209"/>
    </row>
    <row r="90" spans="1:8" ht="15" customHeight="1">
      <c r="A90" s="205" t="s">
        <v>185</v>
      </c>
      <c r="B90" s="212" t="s">
        <v>126</v>
      </c>
      <c r="C90" s="102" t="s">
        <v>127</v>
      </c>
      <c r="D90" s="209">
        <v>7</v>
      </c>
      <c r="E90" s="209" t="s">
        <v>122</v>
      </c>
      <c r="F90" s="209" t="s">
        <v>123</v>
      </c>
      <c r="G90" s="206">
        <v>0</v>
      </c>
      <c r="H90" s="206">
        <f>G90*D90</f>
        <v>0</v>
      </c>
    </row>
    <row r="91" spans="1:8" ht="15" customHeight="1">
      <c r="A91" s="205"/>
      <c r="B91" s="212"/>
      <c r="C91" s="103" t="s">
        <v>128</v>
      </c>
      <c r="D91" s="209"/>
      <c r="E91" s="209"/>
      <c r="F91" s="209"/>
      <c r="G91" s="209"/>
      <c r="H91" s="209"/>
    </row>
    <row r="92" spans="1:8" ht="15" customHeight="1">
      <c r="A92" s="205"/>
      <c r="B92" s="212"/>
      <c r="C92" s="104" t="s">
        <v>125</v>
      </c>
      <c r="D92" s="209"/>
      <c r="E92" s="209"/>
      <c r="F92" s="209"/>
      <c r="G92" s="209"/>
      <c r="H92" s="209"/>
    </row>
    <row r="93" spans="1:8" ht="15" customHeight="1">
      <c r="A93" s="205" t="s">
        <v>186</v>
      </c>
      <c r="B93" s="205" t="s">
        <v>103</v>
      </c>
      <c r="C93" s="102" t="s">
        <v>104</v>
      </c>
      <c r="D93" s="209">
        <v>1</v>
      </c>
      <c r="E93" s="209" t="s">
        <v>105</v>
      </c>
      <c r="F93" s="209" t="s">
        <v>90</v>
      </c>
      <c r="G93" s="206">
        <v>0</v>
      </c>
      <c r="H93" s="206">
        <f>G93*D93</f>
        <v>0</v>
      </c>
    </row>
    <row r="94" spans="1:8" ht="15" customHeight="1">
      <c r="A94" s="205"/>
      <c r="B94" s="205"/>
      <c r="C94" s="103" t="s">
        <v>92</v>
      </c>
      <c r="D94" s="209"/>
      <c r="E94" s="209"/>
      <c r="F94" s="209"/>
      <c r="G94" s="206"/>
      <c r="H94" s="206"/>
    </row>
    <row r="95" spans="1:8" ht="15" customHeight="1">
      <c r="A95" s="205"/>
      <c r="B95" s="205"/>
      <c r="C95" s="103" t="s">
        <v>93</v>
      </c>
      <c r="D95" s="209"/>
      <c r="E95" s="209"/>
      <c r="F95" s="209"/>
      <c r="G95" s="206"/>
      <c r="H95" s="206"/>
    </row>
    <row r="96" spans="1:8">
      <c r="A96" s="205"/>
      <c r="B96" s="205"/>
      <c r="C96" s="104" t="s">
        <v>94</v>
      </c>
      <c r="D96" s="209"/>
      <c r="E96" s="209"/>
      <c r="F96" s="209"/>
      <c r="G96" s="206"/>
      <c r="H96" s="206"/>
    </row>
    <row r="97" spans="1:8" ht="15" customHeight="1">
      <c r="A97" s="205"/>
      <c r="B97" s="222" t="s">
        <v>112</v>
      </c>
      <c r="C97" s="102" t="s">
        <v>113</v>
      </c>
      <c r="D97" s="209">
        <v>1</v>
      </c>
      <c r="E97" s="209"/>
      <c r="F97" s="209"/>
      <c r="G97" s="206">
        <v>0</v>
      </c>
      <c r="H97" s="206">
        <f>G97*D97</f>
        <v>0</v>
      </c>
    </row>
    <row r="98" spans="1:8" ht="15" customHeight="1">
      <c r="A98" s="205"/>
      <c r="B98" s="222"/>
      <c r="C98" s="103" t="s">
        <v>238</v>
      </c>
      <c r="D98" s="209"/>
      <c r="E98" s="209"/>
      <c r="F98" s="209"/>
      <c r="G98" s="206"/>
      <c r="H98" s="206"/>
    </row>
    <row r="99" spans="1:8" ht="15" customHeight="1">
      <c r="A99" s="205"/>
      <c r="B99" s="222"/>
      <c r="C99" s="103" t="s">
        <v>241</v>
      </c>
      <c r="D99" s="209"/>
      <c r="E99" s="209"/>
      <c r="F99" s="209"/>
      <c r="G99" s="206"/>
      <c r="H99" s="206"/>
    </row>
    <row r="100" spans="1:8">
      <c r="A100" s="205"/>
      <c r="B100" s="222"/>
      <c r="C100" s="104" t="s">
        <v>240</v>
      </c>
      <c r="D100" s="209"/>
      <c r="E100" s="209"/>
      <c r="F100" s="209"/>
      <c r="G100" s="206"/>
      <c r="H100" s="206"/>
    </row>
    <row r="101" spans="1:8" ht="15" customHeight="1">
      <c r="A101" s="205"/>
      <c r="B101" s="221" t="s">
        <v>187</v>
      </c>
      <c r="C101" s="102" t="s">
        <v>188</v>
      </c>
      <c r="D101" s="209">
        <v>1</v>
      </c>
      <c r="E101" s="209" t="s">
        <v>189</v>
      </c>
      <c r="F101" s="209"/>
      <c r="G101" s="204">
        <v>0</v>
      </c>
      <c r="H101" s="204">
        <f>G101*D101</f>
        <v>0</v>
      </c>
    </row>
    <row r="102" spans="1:8" ht="15" customHeight="1">
      <c r="A102" s="205"/>
      <c r="B102" s="221"/>
      <c r="C102" s="103" t="s">
        <v>190</v>
      </c>
      <c r="D102" s="209"/>
      <c r="E102" s="209"/>
      <c r="F102" s="209"/>
      <c r="G102" s="209"/>
      <c r="H102" s="209"/>
    </row>
    <row r="103" spans="1:8" ht="15" customHeight="1">
      <c r="A103" s="205"/>
      <c r="B103" s="221"/>
      <c r="C103" s="103" t="s">
        <v>191</v>
      </c>
      <c r="D103" s="209"/>
      <c r="E103" s="209"/>
      <c r="F103" s="209"/>
      <c r="G103" s="209"/>
      <c r="H103" s="209"/>
    </row>
    <row r="104" spans="1:8" ht="15" customHeight="1">
      <c r="A104" s="205"/>
      <c r="B104" s="221"/>
      <c r="C104" s="104" t="s">
        <v>192</v>
      </c>
      <c r="D104" s="209"/>
      <c r="E104" s="209"/>
      <c r="F104" s="209"/>
      <c r="G104" s="209"/>
      <c r="H104" s="209"/>
    </row>
    <row r="105" spans="1:8" ht="15" customHeight="1">
      <c r="A105" s="205"/>
      <c r="B105" s="221" t="s">
        <v>193</v>
      </c>
      <c r="C105" s="102" t="s">
        <v>194</v>
      </c>
      <c r="D105" s="209">
        <v>3</v>
      </c>
      <c r="E105" s="209" t="s">
        <v>195</v>
      </c>
      <c r="F105" s="209"/>
      <c r="G105" s="204">
        <v>0</v>
      </c>
      <c r="H105" s="204">
        <f>G105*D105</f>
        <v>0</v>
      </c>
    </row>
    <row r="106" spans="1:8" ht="15" customHeight="1">
      <c r="A106" s="205"/>
      <c r="B106" s="221"/>
      <c r="C106" s="103" t="s">
        <v>196</v>
      </c>
      <c r="D106" s="209"/>
      <c r="E106" s="209"/>
      <c r="F106" s="209"/>
      <c r="G106" s="209"/>
      <c r="H106" s="209"/>
    </row>
    <row r="107" spans="1:8" ht="15" customHeight="1">
      <c r="A107" s="205"/>
      <c r="B107" s="221"/>
      <c r="C107" s="104" t="s">
        <v>197</v>
      </c>
      <c r="D107" s="209"/>
      <c r="E107" s="209"/>
      <c r="F107" s="209"/>
      <c r="G107" s="209"/>
      <c r="H107" s="209"/>
    </row>
    <row r="108" spans="1:8" ht="15" customHeight="1">
      <c r="A108" s="205" t="s">
        <v>198</v>
      </c>
      <c r="B108" s="220" t="s">
        <v>96</v>
      </c>
      <c r="C108" s="105" t="s">
        <v>97</v>
      </c>
      <c r="D108" s="206">
        <v>2</v>
      </c>
      <c r="E108" s="207" t="s">
        <v>98</v>
      </c>
      <c r="F108" s="208" t="s">
        <v>99</v>
      </c>
      <c r="G108" s="206">
        <v>0</v>
      </c>
      <c r="H108" s="206">
        <f>G108*D108</f>
        <v>0</v>
      </c>
    </row>
    <row r="109" spans="1:8" ht="15" customHeight="1">
      <c r="A109" s="205"/>
      <c r="B109" s="220"/>
      <c r="C109" s="103" t="s">
        <v>92</v>
      </c>
      <c r="D109" s="206"/>
      <c r="E109" s="206"/>
      <c r="F109" s="208"/>
      <c r="G109" s="206"/>
      <c r="H109" s="206"/>
    </row>
    <row r="110" spans="1:8">
      <c r="A110" s="205"/>
      <c r="B110" s="220"/>
      <c r="C110" s="103" t="s">
        <v>93</v>
      </c>
      <c r="D110" s="206"/>
      <c r="E110" s="206"/>
      <c r="F110" s="208"/>
      <c r="G110" s="206"/>
      <c r="H110" s="206"/>
    </row>
    <row r="111" spans="1:8">
      <c r="A111" s="205"/>
      <c r="B111" s="220"/>
      <c r="C111" s="104" t="s">
        <v>94</v>
      </c>
      <c r="D111" s="206"/>
      <c r="E111" s="207"/>
      <c r="F111" s="208"/>
      <c r="G111" s="206"/>
      <c r="H111" s="206"/>
    </row>
    <row r="112" spans="1:8" ht="15" customHeight="1">
      <c r="A112" s="205"/>
      <c r="B112" s="221" t="s">
        <v>103</v>
      </c>
      <c r="C112" s="102" t="s">
        <v>104</v>
      </c>
      <c r="D112" s="209">
        <v>2</v>
      </c>
      <c r="E112" s="209" t="s">
        <v>105</v>
      </c>
      <c r="F112" s="209" t="s">
        <v>90</v>
      </c>
      <c r="G112" s="204">
        <v>0</v>
      </c>
      <c r="H112" s="204">
        <f>G112*D112</f>
        <v>0</v>
      </c>
    </row>
    <row r="113" spans="1:8" ht="15" customHeight="1">
      <c r="A113" s="205"/>
      <c r="B113" s="221"/>
      <c r="C113" s="103" t="s">
        <v>92</v>
      </c>
      <c r="D113" s="209"/>
      <c r="E113" s="209"/>
      <c r="F113" s="209"/>
      <c r="G113" s="204"/>
      <c r="H113" s="204"/>
    </row>
    <row r="114" spans="1:8" ht="15" customHeight="1">
      <c r="A114" s="205"/>
      <c r="B114" s="221"/>
      <c r="C114" s="103" t="s">
        <v>93</v>
      </c>
      <c r="D114" s="209"/>
      <c r="E114" s="209"/>
      <c r="F114" s="209"/>
      <c r="G114" s="204"/>
      <c r="H114" s="204"/>
    </row>
    <row r="115" spans="1:8">
      <c r="A115" s="205"/>
      <c r="B115" s="221"/>
      <c r="C115" s="104" t="s">
        <v>94</v>
      </c>
      <c r="D115" s="209"/>
      <c r="E115" s="209"/>
      <c r="F115" s="209"/>
      <c r="G115" s="204"/>
      <c r="H115" s="204"/>
    </row>
    <row r="116" spans="1:8" ht="15" customHeight="1">
      <c r="A116" s="205"/>
      <c r="B116" s="221" t="s">
        <v>106</v>
      </c>
      <c r="C116" s="102" t="s">
        <v>107</v>
      </c>
      <c r="D116" s="209">
        <v>2</v>
      </c>
      <c r="E116" s="211" t="s">
        <v>108</v>
      </c>
      <c r="F116" s="211" t="s">
        <v>90</v>
      </c>
      <c r="G116" s="204">
        <v>0</v>
      </c>
      <c r="H116" s="204">
        <f>G116*D116</f>
        <v>0</v>
      </c>
    </row>
    <row r="117" spans="1:8" ht="15" customHeight="1">
      <c r="A117" s="205"/>
      <c r="B117" s="221"/>
      <c r="C117" s="103" t="s">
        <v>109</v>
      </c>
      <c r="D117" s="209"/>
      <c r="E117" s="211"/>
      <c r="F117" s="211"/>
      <c r="G117" s="204"/>
      <c r="H117" s="204"/>
    </row>
    <row r="118" spans="1:8" ht="15" customHeight="1">
      <c r="A118" s="205"/>
      <c r="B118" s="221"/>
      <c r="C118" s="103" t="s">
        <v>110</v>
      </c>
      <c r="D118" s="209"/>
      <c r="E118" s="211"/>
      <c r="F118" s="211"/>
      <c r="G118" s="204"/>
      <c r="H118" s="204"/>
    </row>
    <row r="119" spans="1:8">
      <c r="A119" s="205"/>
      <c r="B119" s="221"/>
      <c r="C119" s="104" t="s">
        <v>111</v>
      </c>
      <c r="D119" s="209"/>
      <c r="E119" s="211"/>
      <c r="F119" s="211"/>
      <c r="G119" s="204"/>
      <c r="H119" s="204"/>
    </row>
    <row r="120" spans="1:8" ht="15" customHeight="1">
      <c r="A120" s="206" t="s">
        <v>198</v>
      </c>
      <c r="B120" s="222" t="s">
        <v>112</v>
      </c>
      <c r="C120" s="102" t="s">
        <v>113</v>
      </c>
      <c r="D120" s="209">
        <v>2</v>
      </c>
      <c r="E120" s="209"/>
      <c r="F120" s="209"/>
      <c r="G120" s="206">
        <v>0</v>
      </c>
      <c r="H120" s="206">
        <f>G120*D120</f>
        <v>0</v>
      </c>
    </row>
    <row r="121" spans="1:8" ht="15" customHeight="1">
      <c r="A121" s="206"/>
      <c r="B121" s="222"/>
      <c r="C121" s="103" t="s">
        <v>238</v>
      </c>
      <c r="D121" s="209"/>
      <c r="E121" s="209"/>
      <c r="F121" s="209"/>
      <c r="G121" s="206"/>
      <c r="H121" s="206"/>
    </row>
    <row r="122" spans="1:8" ht="15" customHeight="1">
      <c r="A122" s="206"/>
      <c r="B122" s="222"/>
      <c r="C122" s="103" t="s">
        <v>241</v>
      </c>
      <c r="D122" s="209"/>
      <c r="E122" s="209"/>
      <c r="F122" s="209"/>
      <c r="G122" s="206"/>
      <c r="H122" s="206"/>
    </row>
    <row r="123" spans="1:8">
      <c r="A123" s="206"/>
      <c r="B123" s="222"/>
      <c r="C123" s="104" t="s">
        <v>240</v>
      </c>
      <c r="D123" s="209"/>
      <c r="E123" s="209"/>
      <c r="F123" s="209"/>
      <c r="G123" s="206"/>
      <c r="H123" s="206"/>
    </row>
    <row r="124" spans="1:8" ht="15" customHeight="1">
      <c r="A124" s="206"/>
      <c r="B124" s="220" t="s">
        <v>129</v>
      </c>
      <c r="C124" s="102" t="s">
        <v>130</v>
      </c>
      <c r="D124" s="209">
        <v>2</v>
      </c>
      <c r="E124" s="209" t="s">
        <v>131</v>
      </c>
      <c r="F124" s="209" t="s">
        <v>123</v>
      </c>
      <c r="G124" s="204">
        <v>0</v>
      </c>
      <c r="H124" s="204">
        <f>G124*D124</f>
        <v>0</v>
      </c>
    </row>
    <row r="125" spans="1:8" ht="15" customHeight="1">
      <c r="A125" s="206"/>
      <c r="B125" s="220"/>
      <c r="C125" s="103" t="s">
        <v>132</v>
      </c>
      <c r="D125" s="209"/>
      <c r="E125" s="209"/>
      <c r="F125" s="209"/>
      <c r="G125" s="209"/>
      <c r="H125" s="209"/>
    </row>
    <row r="126" spans="1:8" ht="15" customHeight="1">
      <c r="A126" s="206"/>
      <c r="B126" s="220"/>
      <c r="C126" s="104" t="s">
        <v>133</v>
      </c>
      <c r="D126" s="209"/>
      <c r="E126" s="209"/>
      <c r="F126" s="209"/>
      <c r="G126" s="209"/>
      <c r="H126" s="209"/>
    </row>
    <row r="127" spans="1:8" ht="15" customHeight="1">
      <c r="A127" s="206"/>
      <c r="B127" s="221" t="s">
        <v>120</v>
      </c>
      <c r="C127" s="102" t="s">
        <v>121</v>
      </c>
      <c r="D127" s="209">
        <v>2</v>
      </c>
      <c r="E127" s="209" t="s">
        <v>122</v>
      </c>
      <c r="F127" s="209" t="s">
        <v>123</v>
      </c>
      <c r="G127" s="204">
        <v>0</v>
      </c>
      <c r="H127" s="204">
        <f>G127*D127</f>
        <v>0</v>
      </c>
    </row>
    <row r="128" spans="1:8" ht="15" customHeight="1">
      <c r="A128" s="206"/>
      <c r="B128" s="221"/>
      <c r="C128" s="103" t="s">
        <v>124</v>
      </c>
      <c r="D128" s="209"/>
      <c r="E128" s="209"/>
      <c r="F128" s="209"/>
      <c r="G128" s="209"/>
      <c r="H128" s="209"/>
    </row>
    <row r="129" spans="1:8" ht="15" customHeight="1">
      <c r="A129" s="206"/>
      <c r="B129" s="221"/>
      <c r="C129" s="104" t="s">
        <v>125</v>
      </c>
      <c r="D129" s="209"/>
      <c r="E129" s="209"/>
      <c r="F129" s="209"/>
      <c r="G129" s="209"/>
      <c r="H129" s="209"/>
    </row>
    <row r="130" spans="1:8" ht="15" customHeight="1">
      <c r="A130" s="206"/>
      <c r="B130" s="221" t="s">
        <v>199</v>
      </c>
      <c r="C130" s="161" t="s">
        <v>200</v>
      </c>
      <c r="D130" s="209">
        <v>1</v>
      </c>
      <c r="E130" s="209" t="s">
        <v>201</v>
      </c>
      <c r="F130" s="209" t="s">
        <v>90</v>
      </c>
      <c r="G130" s="210">
        <v>0</v>
      </c>
      <c r="H130" s="204">
        <f>G130*D130</f>
        <v>0</v>
      </c>
    </row>
    <row r="131" spans="1:8" ht="15" customHeight="1">
      <c r="A131" s="206"/>
      <c r="B131" s="221"/>
      <c r="C131" s="162" t="s">
        <v>92</v>
      </c>
      <c r="D131" s="209"/>
      <c r="E131" s="209"/>
      <c r="F131" s="209"/>
      <c r="G131" s="210"/>
      <c r="H131" s="204"/>
    </row>
    <row r="132" spans="1:8" ht="15" customHeight="1">
      <c r="A132" s="206"/>
      <c r="B132" s="221"/>
      <c r="C132" s="162" t="s">
        <v>202</v>
      </c>
      <c r="D132" s="209"/>
      <c r="E132" s="209"/>
      <c r="F132" s="209"/>
      <c r="G132" s="210"/>
      <c r="H132" s="204"/>
    </row>
    <row r="133" spans="1:8">
      <c r="A133" s="206"/>
      <c r="B133" s="221"/>
      <c r="C133" s="163" t="s">
        <v>94</v>
      </c>
      <c r="D133" s="209"/>
      <c r="E133" s="209"/>
      <c r="F133" s="209"/>
      <c r="G133" s="210"/>
      <c r="H133" s="204"/>
    </row>
    <row r="134" spans="1:8" ht="15" customHeight="1">
      <c r="A134" s="206"/>
      <c r="B134" s="222" t="s">
        <v>203</v>
      </c>
      <c r="C134" s="102" t="s">
        <v>204</v>
      </c>
      <c r="D134" s="209">
        <v>6</v>
      </c>
      <c r="E134" s="209"/>
      <c r="F134" s="209"/>
      <c r="G134" s="206">
        <v>0</v>
      </c>
      <c r="H134" s="206">
        <f>G134*D134</f>
        <v>0</v>
      </c>
    </row>
    <row r="135" spans="1:8" ht="15" customHeight="1">
      <c r="A135" s="206"/>
      <c r="B135" s="222"/>
      <c r="C135" s="103" t="s">
        <v>242</v>
      </c>
      <c r="D135" s="209"/>
      <c r="E135" s="209"/>
      <c r="F135" s="209"/>
      <c r="G135" s="206"/>
      <c r="H135" s="206"/>
    </row>
    <row r="136" spans="1:8" ht="15" customHeight="1">
      <c r="A136" s="206"/>
      <c r="B136" s="222"/>
      <c r="C136" s="103" t="s">
        <v>243</v>
      </c>
      <c r="D136" s="209"/>
      <c r="E136" s="209"/>
      <c r="F136" s="209"/>
      <c r="G136" s="206"/>
      <c r="H136" s="206"/>
    </row>
    <row r="137" spans="1:8" ht="28.8">
      <c r="A137" s="206"/>
      <c r="B137" s="222"/>
      <c r="C137" s="104" t="s">
        <v>244</v>
      </c>
      <c r="D137" s="209"/>
      <c r="E137" s="209"/>
      <c r="F137" s="209"/>
      <c r="G137" s="206"/>
      <c r="H137" s="206"/>
    </row>
    <row r="138" spans="1:8" ht="15" customHeight="1">
      <c r="A138" s="205" t="s">
        <v>205</v>
      </c>
      <c r="B138" s="220" t="s">
        <v>96</v>
      </c>
      <c r="C138" s="105" t="s">
        <v>97</v>
      </c>
      <c r="D138" s="206">
        <v>2</v>
      </c>
      <c r="E138" s="207" t="s">
        <v>98</v>
      </c>
      <c r="F138" s="208" t="s">
        <v>99</v>
      </c>
      <c r="G138" s="206">
        <v>0</v>
      </c>
      <c r="H138" s="206">
        <f>G138*D138</f>
        <v>0</v>
      </c>
    </row>
    <row r="139" spans="1:8" ht="15" customHeight="1">
      <c r="A139" s="205"/>
      <c r="B139" s="220"/>
      <c r="C139" s="103" t="s">
        <v>92</v>
      </c>
      <c r="D139" s="206"/>
      <c r="E139" s="206"/>
      <c r="F139" s="208"/>
      <c r="G139" s="206"/>
      <c r="H139" s="206"/>
    </row>
    <row r="140" spans="1:8">
      <c r="A140" s="205"/>
      <c r="B140" s="220"/>
      <c r="C140" s="103" t="s">
        <v>93</v>
      </c>
      <c r="D140" s="206"/>
      <c r="E140" s="206"/>
      <c r="F140" s="208"/>
      <c r="G140" s="206"/>
      <c r="H140" s="206"/>
    </row>
    <row r="141" spans="1:8">
      <c r="A141" s="205"/>
      <c r="B141" s="220"/>
      <c r="C141" s="104" t="s">
        <v>94</v>
      </c>
      <c r="D141" s="206"/>
      <c r="E141" s="207"/>
      <c r="F141" s="208"/>
      <c r="G141" s="206"/>
      <c r="H141" s="206"/>
    </row>
    <row r="142" spans="1:8" ht="15" customHeight="1">
      <c r="A142" s="205"/>
      <c r="B142" s="225" t="s">
        <v>103</v>
      </c>
      <c r="C142" s="102" t="s">
        <v>104</v>
      </c>
      <c r="D142" s="209">
        <v>2</v>
      </c>
      <c r="E142" s="209" t="s">
        <v>105</v>
      </c>
      <c r="F142" s="209" t="s">
        <v>90</v>
      </c>
      <c r="G142" s="204">
        <v>0</v>
      </c>
      <c r="H142" s="204">
        <f>G142*D142</f>
        <v>0</v>
      </c>
    </row>
    <row r="143" spans="1:8" ht="15" customHeight="1">
      <c r="A143" s="205"/>
      <c r="B143" s="225"/>
      <c r="C143" s="103" t="s">
        <v>92</v>
      </c>
      <c r="D143" s="209"/>
      <c r="E143" s="209"/>
      <c r="F143" s="209"/>
      <c r="G143" s="204"/>
      <c r="H143" s="204"/>
    </row>
    <row r="144" spans="1:8" ht="15" customHeight="1">
      <c r="A144" s="205"/>
      <c r="B144" s="225"/>
      <c r="C144" s="103" t="s">
        <v>93</v>
      </c>
      <c r="D144" s="209"/>
      <c r="E144" s="209"/>
      <c r="F144" s="209"/>
      <c r="G144" s="204"/>
      <c r="H144" s="204"/>
    </row>
    <row r="145" spans="1:8">
      <c r="A145" s="205"/>
      <c r="B145" s="225"/>
      <c r="C145" s="104" t="s">
        <v>94</v>
      </c>
      <c r="D145" s="209"/>
      <c r="E145" s="209"/>
      <c r="F145" s="209"/>
      <c r="G145" s="204"/>
      <c r="H145" s="204"/>
    </row>
    <row r="146" spans="1:8" ht="15" customHeight="1">
      <c r="A146" s="205"/>
      <c r="B146" s="225" t="s">
        <v>106</v>
      </c>
      <c r="C146" s="102" t="s">
        <v>107</v>
      </c>
      <c r="D146" s="209">
        <v>2</v>
      </c>
      <c r="E146" s="211" t="s">
        <v>108</v>
      </c>
      <c r="F146" s="211" t="s">
        <v>90</v>
      </c>
      <c r="G146" s="204">
        <v>0</v>
      </c>
      <c r="H146" s="204">
        <f>G146*D146</f>
        <v>0</v>
      </c>
    </row>
    <row r="147" spans="1:8" ht="15" customHeight="1">
      <c r="A147" s="205"/>
      <c r="B147" s="225"/>
      <c r="C147" s="103" t="s">
        <v>109</v>
      </c>
      <c r="D147" s="209"/>
      <c r="E147" s="211"/>
      <c r="F147" s="211"/>
      <c r="G147" s="204"/>
      <c r="H147" s="204"/>
    </row>
    <row r="148" spans="1:8" ht="15" customHeight="1">
      <c r="A148" s="205"/>
      <c r="B148" s="225"/>
      <c r="C148" s="103" t="s">
        <v>110</v>
      </c>
      <c r="D148" s="209"/>
      <c r="E148" s="211"/>
      <c r="F148" s="211"/>
      <c r="G148" s="204"/>
      <c r="H148" s="204"/>
    </row>
    <row r="149" spans="1:8">
      <c r="A149" s="205"/>
      <c r="B149" s="225"/>
      <c r="C149" s="104" t="s">
        <v>111</v>
      </c>
      <c r="D149" s="209"/>
      <c r="E149" s="211"/>
      <c r="F149" s="211"/>
      <c r="G149" s="204"/>
      <c r="H149" s="204"/>
    </row>
    <row r="150" spans="1:8" ht="15" customHeight="1">
      <c r="A150" s="206" t="s">
        <v>205</v>
      </c>
      <c r="B150" s="222" t="s">
        <v>112</v>
      </c>
      <c r="C150" s="102" t="s">
        <v>113</v>
      </c>
      <c r="D150" s="209">
        <v>2</v>
      </c>
      <c r="E150" s="209"/>
      <c r="F150" s="209"/>
      <c r="G150" s="206">
        <v>0</v>
      </c>
      <c r="H150" s="206">
        <f>G150*D150</f>
        <v>0</v>
      </c>
    </row>
    <row r="151" spans="1:8" ht="15" customHeight="1">
      <c r="A151" s="206"/>
      <c r="B151" s="222"/>
      <c r="C151" s="103" t="s">
        <v>238</v>
      </c>
      <c r="D151" s="209"/>
      <c r="E151" s="209"/>
      <c r="F151" s="209"/>
      <c r="G151" s="206"/>
      <c r="H151" s="206"/>
    </row>
    <row r="152" spans="1:8" ht="15" customHeight="1">
      <c r="A152" s="206"/>
      <c r="B152" s="222"/>
      <c r="C152" s="103" t="s">
        <v>241</v>
      </c>
      <c r="D152" s="209"/>
      <c r="E152" s="209"/>
      <c r="F152" s="209"/>
      <c r="G152" s="206"/>
      <c r="H152" s="206"/>
    </row>
    <row r="153" spans="1:8">
      <c r="A153" s="206"/>
      <c r="B153" s="222"/>
      <c r="C153" s="104" t="s">
        <v>240</v>
      </c>
      <c r="D153" s="209"/>
      <c r="E153" s="209"/>
      <c r="F153" s="209"/>
      <c r="G153" s="206"/>
      <c r="H153" s="206"/>
    </row>
    <row r="154" spans="1:8" ht="15" customHeight="1">
      <c r="A154" s="206"/>
      <c r="B154" s="220" t="s">
        <v>129</v>
      </c>
      <c r="C154" s="102" t="s">
        <v>130</v>
      </c>
      <c r="D154" s="209">
        <v>2</v>
      </c>
      <c r="E154" s="209" t="s">
        <v>131</v>
      </c>
      <c r="F154" s="209" t="s">
        <v>123</v>
      </c>
      <c r="G154" s="204">
        <v>0</v>
      </c>
      <c r="H154" s="204">
        <f>G154*D154</f>
        <v>0</v>
      </c>
    </row>
    <row r="155" spans="1:8" ht="15" customHeight="1">
      <c r="A155" s="206"/>
      <c r="B155" s="220"/>
      <c r="C155" s="103" t="s">
        <v>132</v>
      </c>
      <c r="D155" s="209"/>
      <c r="E155" s="209"/>
      <c r="F155" s="209"/>
      <c r="G155" s="209"/>
      <c r="H155" s="209"/>
    </row>
    <row r="156" spans="1:8" ht="15" customHeight="1">
      <c r="A156" s="206"/>
      <c r="B156" s="220"/>
      <c r="C156" s="104" t="s">
        <v>133</v>
      </c>
      <c r="D156" s="209"/>
      <c r="E156" s="209"/>
      <c r="F156" s="209"/>
      <c r="G156" s="209"/>
      <c r="H156" s="209"/>
    </row>
    <row r="157" spans="1:8" ht="15" customHeight="1">
      <c r="A157" s="206"/>
      <c r="B157" s="221" t="s">
        <v>120</v>
      </c>
      <c r="C157" s="102" t="s">
        <v>121</v>
      </c>
      <c r="D157" s="209">
        <v>2</v>
      </c>
      <c r="E157" s="209" t="s">
        <v>122</v>
      </c>
      <c r="F157" s="209" t="s">
        <v>123</v>
      </c>
      <c r="G157" s="204">
        <v>0</v>
      </c>
      <c r="H157" s="204">
        <f>G157*D157</f>
        <v>0</v>
      </c>
    </row>
    <row r="158" spans="1:8" ht="15" customHeight="1">
      <c r="A158" s="206"/>
      <c r="B158" s="221"/>
      <c r="C158" s="103" t="s">
        <v>124</v>
      </c>
      <c r="D158" s="209"/>
      <c r="E158" s="209"/>
      <c r="F158" s="209"/>
      <c r="G158" s="209"/>
      <c r="H158" s="209"/>
    </row>
    <row r="159" spans="1:8" ht="15" customHeight="1">
      <c r="A159" s="206"/>
      <c r="B159" s="221"/>
      <c r="C159" s="104" t="s">
        <v>125</v>
      </c>
      <c r="D159" s="209"/>
      <c r="E159" s="209"/>
      <c r="F159" s="209"/>
      <c r="G159" s="209"/>
      <c r="H159" s="209"/>
    </row>
    <row r="160" spans="1:8" ht="15" customHeight="1">
      <c r="A160" s="206"/>
      <c r="B160" s="221" t="s">
        <v>199</v>
      </c>
      <c r="C160" s="161" t="s">
        <v>200</v>
      </c>
      <c r="D160" s="209">
        <v>2</v>
      </c>
      <c r="E160" s="209" t="s">
        <v>201</v>
      </c>
      <c r="F160" s="209" t="s">
        <v>90</v>
      </c>
      <c r="G160" s="210">
        <v>0</v>
      </c>
      <c r="H160" s="204">
        <f>G160*D160</f>
        <v>0</v>
      </c>
    </row>
    <row r="161" spans="1:8" ht="15" customHeight="1">
      <c r="A161" s="206"/>
      <c r="B161" s="221"/>
      <c r="C161" s="162" t="s">
        <v>92</v>
      </c>
      <c r="D161" s="209"/>
      <c r="E161" s="209"/>
      <c r="F161" s="209"/>
      <c r="G161" s="210"/>
      <c r="H161" s="204"/>
    </row>
    <row r="162" spans="1:8" ht="15" customHeight="1">
      <c r="A162" s="206"/>
      <c r="B162" s="221"/>
      <c r="C162" s="162" t="s">
        <v>202</v>
      </c>
      <c r="D162" s="209"/>
      <c r="E162" s="209"/>
      <c r="F162" s="209"/>
      <c r="G162" s="210"/>
      <c r="H162" s="204"/>
    </row>
    <row r="163" spans="1:8">
      <c r="A163" s="206"/>
      <c r="B163" s="221"/>
      <c r="C163" s="163" t="s">
        <v>94</v>
      </c>
      <c r="D163" s="209"/>
      <c r="E163" s="209"/>
      <c r="F163" s="209"/>
      <c r="G163" s="210"/>
      <c r="H163" s="204"/>
    </row>
    <row r="164" spans="1:8" ht="15" customHeight="1">
      <c r="A164" s="206"/>
      <c r="B164" s="222" t="s">
        <v>203</v>
      </c>
      <c r="C164" s="102" t="s">
        <v>204</v>
      </c>
      <c r="D164" s="209">
        <v>6</v>
      </c>
      <c r="E164" s="209"/>
      <c r="F164" s="209"/>
      <c r="G164" s="206">
        <v>0</v>
      </c>
      <c r="H164" s="206">
        <f>G164*D164</f>
        <v>0</v>
      </c>
    </row>
    <row r="165" spans="1:8" ht="15" customHeight="1">
      <c r="A165" s="206"/>
      <c r="B165" s="222"/>
      <c r="C165" s="103" t="s">
        <v>242</v>
      </c>
      <c r="D165" s="209"/>
      <c r="E165" s="209"/>
      <c r="F165" s="209"/>
      <c r="G165" s="206"/>
      <c r="H165" s="206"/>
    </row>
    <row r="166" spans="1:8" ht="15" customHeight="1">
      <c r="A166" s="206"/>
      <c r="B166" s="222"/>
      <c r="C166" s="103" t="s">
        <v>243</v>
      </c>
      <c r="D166" s="209"/>
      <c r="E166" s="209"/>
      <c r="F166" s="209"/>
      <c r="G166" s="206"/>
      <c r="H166" s="206"/>
    </row>
    <row r="167" spans="1:8" ht="28.8">
      <c r="A167" s="206"/>
      <c r="B167" s="222"/>
      <c r="C167" s="104" t="s">
        <v>244</v>
      </c>
      <c r="D167" s="209"/>
      <c r="E167" s="209"/>
      <c r="F167" s="209"/>
      <c r="G167" s="206"/>
      <c r="H167" s="206"/>
    </row>
    <row r="168" spans="1:8" ht="15" customHeight="1">
      <c r="A168" s="205" t="s">
        <v>206</v>
      </c>
      <c r="B168" s="222" t="s">
        <v>112</v>
      </c>
      <c r="C168" s="102" t="s">
        <v>113</v>
      </c>
      <c r="D168" s="209">
        <v>1</v>
      </c>
      <c r="E168" s="209"/>
      <c r="F168" s="209"/>
      <c r="G168" s="206">
        <v>0</v>
      </c>
      <c r="H168" s="206">
        <f>G168*D168</f>
        <v>0</v>
      </c>
    </row>
    <row r="169" spans="1:8" ht="15" customHeight="1">
      <c r="A169" s="205"/>
      <c r="B169" s="222"/>
      <c r="C169" s="103" t="s">
        <v>238</v>
      </c>
      <c r="D169" s="209"/>
      <c r="E169" s="209"/>
      <c r="F169" s="209"/>
      <c r="G169" s="206"/>
      <c r="H169" s="206"/>
    </row>
    <row r="170" spans="1:8" ht="15" customHeight="1">
      <c r="A170" s="205"/>
      <c r="B170" s="222"/>
      <c r="C170" s="103" t="s">
        <v>241</v>
      </c>
      <c r="D170" s="209"/>
      <c r="E170" s="209"/>
      <c r="F170" s="209"/>
      <c r="G170" s="206"/>
      <c r="H170" s="206"/>
    </row>
    <row r="171" spans="1:8">
      <c r="A171" s="205"/>
      <c r="B171" s="222"/>
      <c r="C171" s="104" t="s">
        <v>240</v>
      </c>
      <c r="D171" s="209"/>
      <c r="E171" s="209"/>
      <c r="F171" s="209"/>
      <c r="G171" s="206"/>
      <c r="H171" s="206"/>
    </row>
    <row r="172" spans="1:8" ht="15" customHeight="1">
      <c r="A172" s="205"/>
      <c r="B172" s="221" t="s">
        <v>120</v>
      </c>
      <c r="C172" s="102" t="s">
        <v>121</v>
      </c>
      <c r="D172" s="209">
        <v>1</v>
      </c>
      <c r="E172" s="209" t="s">
        <v>122</v>
      </c>
      <c r="F172" s="209" t="s">
        <v>123</v>
      </c>
      <c r="G172" s="204">
        <v>0</v>
      </c>
      <c r="H172" s="204">
        <f>G172*D172</f>
        <v>0</v>
      </c>
    </row>
    <row r="173" spans="1:8" ht="15" customHeight="1">
      <c r="A173" s="205"/>
      <c r="B173" s="221"/>
      <c r="C173" s="103" t="s">
        <v>124</v>
      </c>
      <c r="D173" s="209"/>
      <c r="E173" s="209"/>
      <c r="F173" s="209"/>
      <c r="G173" s="209"/>
      <c r="H173" s="209"/>
    </row>
    <row r="174" spans="1:8" ht="15" customHeight="1">
      <c r="A174" s="205"/>
      <c r="B174" s="221"/>
      <c r="C174" s="104" t="s">
        <v>125</v>
      </c>
      <c r="D174" s="209"/>
      <c r="E174" s="209"/>
      <c r="F174" s="209"/>
      <c r="G174" s="209"/>
      <c r="H174" s="209"/>
    </row>
    <row r="175" spans="1:8" ht="15" customHeight="1">
      <c r="A175" s="205" t="s">
        <v>207</v>
      </c>
      <c r="B175" s="220" t="s">
        <v>129</v>
      </c>
      <c r="C175" s="102" t="s">
        <v>130</v>
      </c>
      <c r="D175" s="209">
        <v>1</v>
      </c>
      <c r="E175" s="209" t="s">
        <v>131</v>
      </c>
      <c r="F175" s="209" t="s">
        <v>123</v>
      </c>
      <c r="G175" s="204">
        <v>0</v>
      </c>
      <c r="H175" s="204">
        <f>G175*D175</f>
        <v>0</v>
      </c>
    </row>
    <row r="176" spans="1:8" ht="15" customHeight="1">
      <c r="A176" s="205"/>
      <c r="B176" s="220"/>
      <c r="C176" s="103" t="s">
        <v>132</v>
      </c>
      <c r="D176" s="209"/>
      <c r="E176" s="209"/>
      <c r="F176" s="209"/>
      <c r="G176" s="209"/>
      <c r="H176" s="209"/>
    </row>
    <row r="177" spans="1:9" ht="15" customHeight="1">
      <c r="A177" s="205"/>
      <c r="B177" s="220"/>
      <c r="C177" s="104" t="s">
        <v>133</v>
      </c>
      <c r="D177" s="209"/>
      <c r="E177" s="209"/>
      <c r="F177" s="209"/>
      <c r="G177" s="209"/>
      <c r="H177" s="209"/>
    </row>
    <row r="178" spans="1:9" ht="15" customHeight="1">
      <c r="A178" s="205" t="s">
        <v>208</v>
      </c>
      <c r="B178" s="222" t="s">
        <v>112</v>
      </c>
      <c r="C178" s="102" t="s">
        <v>113</v>
      </c>
      <c r="D178" s="209">
        <v>1</v>
      </c>
      <c r="E178" s="209"/>
      <c r="F178" s="209"/>
      <c r="G178" s="206">
        <v>0</v>
      </c>
      <c r="H178" s="206">
        <f>G178*D178</f>
        <v>0</v>
      </c>
    </row>
    <row r="179" spans="1:9" ht="15" customHeight="1">
      <c r="A179" s="205"/>
      <c r="B179" s="222"/>
      <c r="C179" s="103" t="s">
        <v>238</v>
      </c>
      <c r="D179" s="209"/>
      <c r="E179" s="209"/>
      <c r="F179" s="209"/>
      <c r="G179" s="206"/>
      <c r="H179" s="206"/>
    </row>
    <row r="180" spans="1:9" ht="15" customHeight="1">
      <c r="A180" s="205"/>
      <c r="B180" s="222"/>
      <c r="C180" s="103" t="s">
        <v>241</v>
      </c>
      <c r="D180" s="209"/>
      <c r="E180" s="209"/>
      <c r="F180" s="209"/>
      <c r="G180" s="206"/>
      <c r="H180" s="206"/>
    </row>
    <row r="181" spans="1:9">
      <c r="A181" s="205"/>
      <c r="B181" s="222"/>
      <c r="C181" s="104" t="s">
        <v>240</v>
      </c>
      <c r="D181" s="209"/>
      <c r="E181" s="209"/>
      <c r="F181" s="209"/>
      <c r="G181" s="206"/>
      <c r="H181" s="206"/>
    </row>
    <row r="182" spans="1:9" ht="15" customHeight="1">
      <c r="A182" s="205"/>
      <c r="B182" s="221" t="s">
        <v>209</v>
      </c>
      <c r="C182" s="161" t="s">
        <v>210</v>
      </c>
      <c r="D182" s="209">
        <v>1</v>
      </c>
      <c r="E182" s="209" t="s">
        <v>211</v>
      </c>
      <c r="F182" s="209" t="s">
        <v>90</v>
      </c>
      <c r="G182" s="210">
        <v>0</v>
      </c>
      <c r="H182" s="204">
        <f>G182*D182</f>
        <v>0</v>
      </c>
    </row>
    <row r="183" spans="1:9" ht="15" customHeight="1">
      <c r="A183" s="205"/>
      <c r="B183" s="221"/>
      <c r="C183" s="162" t="s">
        <v>174</v>
      </c>
      <c r="D183" s="209"/>
      <c r="E183" s="209"/>
      <c r="F183" s="209"/>
      <c r="G183" s="210"/>
      <c r="H183" s="204"/>
    </row>
    <row r="184" spans="1:9" ht="15" customHeight="1">
      <c r="A184" s="205"/>
      <c r="B184" s="221"/>
      <c r="C184" s="162" t="s">
        <v>212</v>
      </c>
      <c r="D184" s="209"/>
      <c r="E184" s="209"/>
      <c r="F184" s="209"/>
      <c r="G184" s="210"/>
      <c r="H184" s="204"/>
    </row>
    <row r="185" spans="1:9">
      <c r="A185" s="205"/>
      <c r="B185" s="221"/>
      <c r="C185" s="163" t="s">
        <v>213</v>
      </c>
      <c r="D185" s="209"/>
      <c r="E185" s="209"/>
      <c r="F185" s="209"/>
      <c r="G185" s="210"/>
      <c r="H185" s="204"/>
    </row>
    <row r="186" spans="1:9" ht="15" customHeight="1">
      <c r="A186" s="205"/>
      <c r="B186" s="201" t="s">
        <v>237</v>
      </c>
      <c r="C186" s="102" t="s">
        <v>233</v>
      </c>
      <c r="D186" s="209">
        <v>1</v>
      </c>
      <c r="E186" s="209" t="s">
        <v>236</v>
      </c>
      <c r="F186" s="209"/>
      <c r="G186" s="204">
        <v>0</v>
      </c>
      <c r="H186" s="204">
        <v>0</v>
      </c>
    </row>
    <row r="187" spans="1:9" ht="15" customHeight="1">
      <c r="A187" s="205"/>
      <c r="B187" s="201"/>
      <c r="C187" s="106" t="s">
        <v>234</v>
      </c>
      <c r="D187" s="209"/>
      <c r="E187" s="209"/>
      <c r="F187" s="209"/>
      <c r="G187" s="209"/>
      <c r="H187" s="209"/>
      <c r="I187" t="s">
        <v>230</v>
      </c>
    </row>
    <row r="188" spans="1:9" ht="15" customHeight="1">
      <c r="A188" s="205"/>
      <c r="B188" s="201"/>
      <c r="C188" s="104" t="s">
        <v>235</v>
      </c>
      <c r="D188" s="209"/>
      <c r="E188" s="209"/>
      <c r="F188" s="209"/>
      <c r="G188" s="209"/>
      <c r="H188" s="209"/>
    </row>
    <row r="189" spans="1:9" ht="15" customHeight="1">
      <c r="A189" s="205" t="s">
        <v>214</v>
      </c>
      <c r="B189" s="220" t="s">
        <v>96</v>
      </c>
      <c r="C189" s="105" t="s">
        <v>97</v>
      </c>
      <c r="D189" s="206">
        <v>1</v>
      </c>
      <c r="E189" s="207" t="s">
        <v>98</v>
      </c>
      <c r="F189" s="208" t="s">
        <v>99</v>
      </c>
      <c r="G189" s="206">
        <v>0</v>
      </c>
      <c r="H189" s="206">
        <f>G189*D189</f>
        <v>0</v>
      </c>
    </row>
    <row r="190" spans="1:9" ht="15" customHeight="1">
      <c r="A190" s="205"/>
      <c r="B190" s="220"/>
      <c r="C190" s="103" t="s">
        <v>92</v>
      </c>
      <c r="D190" s="206"/>
      <c r="E190" s="206"/>
      <c r="F190" s="208"/>
      <c r="G190" s="206"/>
      <c r="H190" s="206"/>
    </row>
    <row r="191" spans="1:9">
      <c r="A191" s="205"/>
      <c r="B191" s="220"/>
      <c r="C191" s="103" t="s">
        <v>93</v>
      </c>
      <c r="D191" s="206"/>
      <c r="E191" s="206"/>
      <c r="F191" s="208"/>
      <c r="G191" s="206"/>
      <c r="H191" s="206"/>
    </row>
    <row r="192" spans="1:9">
      <c r="A192" s="205"/>
      <c r="B192" s="220"/>
      <c r="C192" s="104" t="s">
        <v>94</v>
      </c>
      <c r="D192" s="206"/>
      <c r="E192" s="207"/>
      <c r="F192" s="208"/>
      <c r="G192" s="206"/>
      <c r="H192" s="206"/>
    </row>
    <row r="193" spans="1:8" ht="15" customHeight="1">
      <c r="A193" s="205"/>
      <c r="B193" s="221" t="s">
        <v>103</v>
      </c>
      <c r="C193" s="102" t="s">
        <v>104</v>
      </c>
      <c r="D193" s="209">
        <v>1</v>
      </c>
      <c r="E193" s="209" t="s">
        <v>105</v>
      </c>
      <c r="F193" s="209" t="s">
        <v>90</v>
      </c>
      <c r="G193" s="204">
        <v>0</v>
      </c>
      <c r="H193" s="204">
        <f>G193*D193</f>
        <v>0</v>
      </c>
    </row>
    <row r="194" spans="1:8" ht="15" customHeight="1">
      <c r="A194" s="205"/>
      <c r="B194" s="221"/>
      <c r="C194" s="103" t="s">
        <v>92</v>
      </c>
      <c r="D194" s="209"/>
      <c r="E194" s="209"/>
      <c r="F194" s="209"/>
      <c r="G194" s="204"/>
      <c r="H194" s="204"/>
    </row>
    <row r="195" spans="1:8" ht="15" customHeight="1">
      <c r="A195" s="205"/>
      <c r="B195" s="221"/>
      <c r="C195" s="103" t="s">
        <v>93</v>
      </c>
      <c r="D195" s="209"/>
      <c r="E195" s="209"/>
      <c r="F195" s="209"/>
      <c r="G195" s="204"/>
      <c r="H195" s="204"/>
    </row>
    <row r="196" spans="1:8">
      <c r="A196" s="205"/>
      <c r="B196" s="221"/>
      <c r="C196" s="104" t="s">
        <v>94</v>
      </c>
      <c r="D196" s="209"/>
      <c r="E196" s="209"/>
      <c r="F196" s="209"/>
      <c r="G196" s="204"/>
      <c r="H196" s="204"/>
    </row>
    <row r="197" spans="1:8" ht="15" customHeight="1">
      <c r="A197" s="205"/>
      <c r="B197" s="221" t="s">
        <v>106</v>
      </c>
      <c r="C197" s="102" t="s">
        <v>107</v>
      </c>
      <c r="D197" s="209">
        <v>1</v>
      </c>
      <c r="E197" s="211" t="s">
        <v>108</v>
      </c>
      <c r="F197" s="211" t="s">
        <v>90</v>
      </c>
      <c r="G197" s="204">
        <v>0</v>
      </c>
      <c r="H197" s="204">
        <f>G197*D197</f>
        <v>0</v>
      </c>
    </row>
    <row r="198" spans="1:8" ht="15" customHeight="1">
      <c r="A198" s="205"/>
      <c r="B198" s="221"/>
      <c r="C198" s="103" t="s">
        <v>109</v>
      </c>
      <c r="D198" s="209"/>
      <c r="E198" s="211"/>
      <c r="F198" s="211"/>
      <c r="G198" s="204"/>
      <c r="H198" s="204"/>
    </row>
    <row r="199" spans="1:8" ht="15" customHeight="1">
      <c r="A199" s="205"/>
      <c r="B199" s="221"/>
      <c r="C199" s="103" t="s">
        <v>110</v>
      </c>
      <c r="D199" s="209"/>
      <c r="E199" s="211"/>
      <c r="F199" s="211"/>
      <c r="G199" s="204"/>
      <c r="H199" s="204"/>
    </row>
    <row r="200" spans="1:8">
      <c r="A200" s="205"/>
      <c r="B200" s="221"/>
      <c r="C200" s="104" t="s">
        <v>111</v>
      </c>
      <c r="D200" s="209"/>
      <c r="E200" s="211"/>
      <c r="F200" s="211"/>
      <c r="G200" s="204"/>
      <c r="H200" s="204"/>
    </row>
    <row r="201" spans="1:8" ht="15" customHeight="1">
      <c r="A201" s="205"/>
      <c r="B201" s="222" t="s">
        <v>112</v>
      </c>
      <c r="C201" s="102" t="s">
        <v>113</v>
      </c>
      <c r="D201" s="209">
        <v>2</v>
      </c>
      <c r="E201" s="209"/>
      <c r="F201" s="209"/>
      <c r="G201" s="206">
        <v>0</v>
      </c>
      <c r="H201" s="206">
        <f>G201*D201</f>
        <v>0</v>
      </c>
    </row>
    <row r="202" spans="1:8" ht="15" customHeight="1">
      <c r="A202" s="205"/>
      <c r="B202" s="222"/>
      <c r="C202" s="103" t="s">
        <v>238</v>
      </c>
      <c r="D202" s="209"/>
      <c r="E202" s="209"/>
      <c r="F202" s="209"/>
      <c r="G202" s="206"/>
      <c r="H202" s="206"/>
    </row>
    <row r="203" spans="1:8" ht="15" customHeight="1">
      <c r="A203" s="205"/>
      <c r="B203" s="222"/>
      <c r="C203" s="103" t="s">
        <v>241</v>
      </c>
      <c r="D203" s="209"/>
      <c r="E203" s="209"/>
      <c r="F203" s="209"/>
      <c r="G203" s="206"/>
      <c r="H203" s="206"/>
    </row>
    <row r="204" spans="1:8">
      <c r="A204" s="205"/>
      <c r="B204" s="222"/>
      <c r="C204" s="104" t="s">
        <v>240</v>
      </c>
      <c r="D204" s="209"/>
      <c r="E204" s="209"/>
      <c r="F204" s="209"/>
      <c r="G204" s="206"/>
      <c r="H204" s="206"/>
    </row>
    <row r="205" spans="1:8" ht="15" customHeight="1">
      <c r="A205" s="205"/>
      <c r="B205" s="221" t="s">
        <v>126</v>
      </c>
      <c r="C205" s="103" t="s">
        <v>127</v>
      </c>
      <c r="D205" s="211">
        <v>3</v>
      </c>
      <c r="E205" s="211" t="s">
        <v>122</v>
      </c>
      <c r="F205" s="211" t="s">
        <v>123</v>
      </c>
      <c r="G205" s="204">
        <v>0</v>
      </c>
      <c r="H205" s="204">
        <f>G205*D205</f>
        <v>0</v>
      </c>
    </row>
    <row r="206" spans="1:8" ht="15" customHeight="1">
      <c r="A206" s="205"/>
      <c r="B206" s="221"/>
      <c r="C206" s="103" t="s">
        <v>128</v>
      </c>
      <c r="D206" s="211"/>
      <c r="E206" s="211"/>
      <c r="F206" s="211"/>
      <c r="G206" s="211"/>
      <c r="H206" s="211"/>
    </row>
    <row r="207" spans="1:8" ht="15" customHeight="1">
      <c r="A207" s="205"/>
      <c r="B207" s="221"/>
      <c r="C207" s="104" t="s">
        <v>125</v>
      </c>
      <c r="D207" s="211"/>
      <c r="E207" s="211"/>
      <c r="F207" s="211"/>
      <c r="G207" s="211"/>
      <c r="H207" s="211"/>
    </row>
    <row r="208" spans="1:8" ht="15" customHeight="1">
      <c r="A208" s="227">
        <v>46023</v>
      </c>
      <c r="B208" s="220" t="s">
        <v>166</v>
      </c>
      <c r="C208" s="102" t="s">
        <v>167</v>
      </c>
      <c r="D208" s="209">
        <v>2</v>
      </c>
      <c r="E208" s="209"/>
      <c r="F208" s="209" t="s">
        <v>118</v>
      </c>
      <c r="G208" s="206">
        <v>0</v>
      </c>
      <c r="H208" s="206">
        <f>G208*D208</f>
        <v>0</v>
      </c>
    </row>
    <row r="209" spans="1:9" ht="15" customHeight="1">
      <c r="A209" s="227"/>
      <c r="B209" s="220"/>
      <c r="C209" s="103" t="s">
        <v>168</v>
      </c>
      <c r="D209" s="209"/>
      <c r="E209" s="209"/>
      <c r="F209" s="209"/>
      <c r="G209" s="209"/>
      <c r="H209" s="209"/>
    </row>
    <row r="210" spans="1:9" ht="15" customHeight="1">
      <c r="A210" s="227"/>
      <c r="B210" s="220"/>
      <c r="C210" s="104" t="s">
        <v>222</v>
      </c>
      <c r="D210" s="209"/>
      <c r="E210" s="209"/>
      <c r="F210" s="209"/>
      <c r="G210" s="209"/>
      <c r="H210" s="209"/>
    </row>
    <row r="211" spans="1:9" ht="15" customHeight="1">
      <c r="A211" s="227"/>
      <c r="B211" s="221" t="s">
        <v>100</v>
      </c>
      <c r="C211" s="102" t="s">
        <v>101</v>
      </c>
      <c r="D211" s="209">
        <v>1</v>
      </c>
      <c r="E211" s="209" t="s">
        <v>102</v>
      </c>
      <c r="F211" s="209" t="s">
        <v>90</v>
      </c>
      <c r="G211" s="210">
        <v>0</v>
      </c>
      <c r="H211" s="204">
        <f>G211*D211</f>
        <v>0</v>
      </c>
    </row>
    <row r="212" spans="1:9" ht="15" customHeight="1">
      <c r="A212" s="227"/>
      <c r="B212" s="221"/>
      <c r="C212" s="103" t="s">
        <v>92</v>
      </c>
      <c r="D212" s="209"/>
      <c r="E212" s="209"/>
      <c r="F212" s="209"/>
      <c r="G212" s="210"/>
      <c r="H212" s="204"/>
    </row>
    <row r="213" spans="1:9" ht="15" customHeight="1">
      <c r="A213" s="227"/>
      <c r="B213" s="221"/>
      <c r="C213" s="103" t="s">
        <v>93</v>
      </c>
      <c r="D213" s="209"/>
      <c r="E213" s="209"/>
      <c r="F213" s="209"/>
      <c r="G213" s="210"/>
      <c r="H213" s="204"/>
    </row>
    <row r="214" spans="1:9">
      <c r="A214" s="227"/>
      <c r="B214" s="221"/>
      <c r="C214" s="104" t="s">
        <v>94</v>
      </c>
      <c r="D214" s="209"/>
      <c r="E214" s="209"/>
      <c r="F214" s="209"/>
      <c r="G214" s="210"/>
      <c r="H214" s="204"/>
    </row>
    <row r="215" spans="1:9" ht="15" customHeight="1">
      <c r="A215" s="227"/>
      <c r="B215" s="220" t="s">
        <v>87</v>
      </c>
      <c r="C215" s="102" t="s">
        <v>88</v>
      </c>
      <c r="D215" s="209">
        <v>1</v>
      </c>
      <c r="E215" s="209" t="s">
        <v>89</v>
      </c>
      <c r="F215" s="209" t="s">
        <v>90</v>
      </c>
      <c r="G215" s="224">
        <v>0</v>
      </c>
      <c r="H215" s="206">
        <f>G215*D215</f>
        <v>0</v>
      </c>
    </row>
    <row r="216" spans="1:9">
      <c r="A216" s="227"/>
      <c r="B216" s="220"/>
      <c r="C216" s="103" t="s">
        <v>91</v>
      </c>
      <c r="D216" s="209"/>
      <c r="E216" s="209"/>
      <c r="F216" s="209"/>
      <c r="G216" s="224"/>
      <c r="H216" s="206"/>
    </row>
    <row r="217" spans="1:9" ht="15" customHeight="1">
      <c r="A217" s="227"/>
      <c r="B217" s="220"/>
      <c r="C217" s="103" t="s">
        <v>92</v>
      </c>
      <c r="D217" s="209"/>
      <c r="E217" s="209"/>
      <c r="F217" s="209"/>
      <c r="G217" s="224"/>
      <c r="H217" s="206"/>
    </row>
    <row r="218" spans="1:9" ht="15" customHeight="1">
      <c r="A218" s="227"/>
      <c r="B218" s="220"/>
      <c r="C218" s="103" t="s">
        <v>93</v>
      </c>
      <c r="D218" s="209"/>
      <c r="E218" s="209"/>
      <c r="F218" s="209"/>
      <c r="G218" s="224"/>
      <c r="H218" s="206"/>
    </row>
    <row r="219" spans="1:9">
      <c r="A219" s="227"/>
      <c r="B219" s="220"/>
      <c r="C219" s="104" t="s">
        <v>94</v>
      </c>
      <c r="D219" s="209"/>
      <c r="E219" s="209"/>
      <c r="F219" s="209"/>
      <c r="G219" s="224"/>
      <c r="H219" s="206"/>
    </row>
    <row r="220" spans="1:9" ht="15" customHeight="1">
      <c r="A220" s="227"/>
      <c r="B220" s="201" t="s">
        <v>229</v>
      </c>
      <c r="C220" s="102" t="s">
        <v>228</v>
      </c>
      <c r="D220" s="209">
        <v>1</v>
      </c>
      <c r="E220" s="209" t="s">
        <v>232</v>
      </c>
      <c r="F220" s="209" t="s">
        <v>231</v>
      </c>
      <c r="G220" s="204">
        <v>0</v>
      </c>
      <c r="H220" s="204">
        <v>0</v>
      </c>
    </row>
    <row r="221" spans="1:9" ht="15" customHeight="1">
      <c r="A221" s="227"/>
      <c r="B221" s="201"/>
      <c r="C221" s="106" t="s">
        <v>226</v>
      </c>
      <c r="D221" s="209"/>
      <c r="E221" s="209"/>
      <c r="F221" s="209"/>
      <c r="G221" s="209"/>
      <c r="H221" s="209"/>
      <c r="I221" t="s">
        <v>230</v>
      </c>
    </row>
    <row r="222" spans="1:9" ht="15" customHeight="1">
      <c r="A222" s="227"/>
      <c r="B222" s="201"/>
      <c r="C222" s="104" t="s">
        <v>227</v>
      </c>
      <c r="D222" s="209"/>
      <c r="E222" s="209"/>
      <c r="F222" s="209"/>
      <c r="G222" s="209"/>
      <c r="H222" s="209"/>
    </row>
    <row r="223" spans="1:9" ht="15" customHeight="1">
      <c r="A223" s="227">
        <v>46388</v>
      </c>
      <c r="B223" s="205" t="s">
        <v>114</v>
      </c>
      <c r="C223" s="105" t="s">
        <v>115</v>
      </c>
      <c r="D223" s="206">
        <v>2</v>
      </c>
      <c r="E223" s="206" t="s">
        <v>116</v>
      </c>
      <c r="F223" s="223" t="s">
        <v>99</v>
      </c>
      <c r="G223" s="206">
        <v>0</v>
      </c>
      <c r="H223" s="206">
        <f>G223*D223</f>
        <v>0</v>
      </c>
    </row>
    <row r="224" spans="1:9" ht="15" customHeight="1">
      <c r="A224" s="227"/>
      <c r="B224" s="205"/>
      <c r="C224" s="103" t="s">
        <v>92</v>
      </c>
      <c r="D224" s="206"/>
      <c r="E224" s="206"/>
      <c r="F224" s="223"/>
      <c r="G224" s="206"/>
      <c r="H224" s="206"/>
    </row>
    <row r="225" spans="1:10">
      <c r="A225" s="227"/>
      <c r="B225" s="205"/>
      <c r="C225" s="103" t="s">
        <v>93</v>
      </c>
      <c r="D225" s="206"/>
      <c r="E225" s="206"/>
      <c r="F225" s="223"/>
      <c r="G225" s="206"/>
      <c r="H225" s="206"/>
    </row>
    <row r="226" spans="1:10">
      <c r="A226" s="227"/>
      <c r="B226" s="205"/>
      <c r="C226" s="104" t="s">
        <v>94</v>
      </c>
      <c r="D226" s="206"/>
      <c r="E226" s="206"/>
      <c r="F226" s="223"/>
      <c r="G226" s="206"/>
      <c r="H226" s="206"/>
    </row>
    <row r="228" spans="1:10">
      <c r="A228" s="214" t="s">
        <v>140</v>
      </c>
      <c r="B228" s="214"/>
      <c r="C228" s="214"/>
      <c r="D228" s="107"/>
      <c r="E228" s="107"/>
      <c r="F228" s="107"/>
      <c r="G228" s="107"/>
      <c r="H228" s="108">
        <f>SUM(H10:H226)</f>
        <v>0</v>
      </c>
      <c r="I228" s="109"/>
      <c r="J228" s="110"/>
    </row>
    <row r="229" spans="1:10">
      <c r="A229" s="111" t="s">
        <v>141</v>
      </c>
      <c r="B229" s="164"/>
      <c r="C229" s="164"/>
      <c r="D229" s="113"/>
      <c r="E229" s="113"/>
      <c r="F229" s="113"/>
      <c r="G229" s="113"/>
      <c r="H229" s="114">
        <f>H228*0.095</f>
        <v>0</v>
      </c>
      <c r="I229" s="109"/>
      <c r="J229" s="110"/>
    </row>
    <row r="230" spans="1:10">
      <c r="A230" s="226" t="s">
        <v>142</v>
      </c>
      <c r="B230" s="226"/>
      <c r="C230" s="226"/>
      <c r="D230" s="115"/>
      <c r="E230" s="115"/>
      <c r="F230" s="115"/>
      <c r="G230" s="116"/>
      <c r="H230" s="114">
        <f>(H228+H229)*0.21</f>
        <v>0</v>
      </c>
      <c r="I230" s="109"/>
      <c r="J230" s="110"/>
    </row>
    <row r="231" spans="1:10">
      <c r="A231" s="216" t="s">
        <v>143</v>
      </c>
      <c r="B231" s="216"/>
      <c r="C231" s="216"/>
      <c r="D231" s="117"/>
      <c r="E231" s="117"/>
      <c r="F231" s="117"/>
      <c r="G231" s="118"/>
      <c r="H231" s="119">
        <f>H228+H230+H229</f>
        <v>0</v>
      </c>
      <c r="I231" s="109"/>
      <c r="J231" s="110"/>
    </row>
    <row r="233" spans="1:10">
      <c r="A233" s="165"/>
    </row>
  </sheetData>
  <mergeCells count="376">
    <mergeCell ref="A230:C230"/>
    <mergeCell ref="A231:C231"/>
    <mergeCell ref="H220:H222"/>
    <mergeCell ref="A223:A226"/>
    <mergeCell ref="B223:B226"/>
    <mergeCell ref="D223:D226"/>
    <mergeCell ref="E223:E226"/>
    <mergeCell ref="F223:F226"/>
    <mergeCell ref="G223:G226"/>
    <mergeCell ref="H223:H226"/>
    <mergeCell ref="A228:C228"/>
    <mergeCell ref="A208:A222"/>
    <mergeCell ref="B208:B210"/>
    <mergeCell ref="D208:D210"/>
    <mergeCell ref="E208:E210"/>
    <mergeCell ref="F208:F210"/>
    <mergeCell ref="G208:G210"/>
    <mergeCell ref="H208:H210"/>
    <mergeCell ref="B211:B214"/>
    <mergeCell ref="D211:D214"/>
    <mergeCell ref="E211:E214"/>
    <mergeCell ref="F211:F214"/>
    <mergeCell ref="G211:G214"/>
    <mergeCell ref="H211:H214"/>
    <mergeCell ref="B215:B219"/>
    <mergeCell ref="D215:D219"/>
    <mergeCell ref="E215:E219"/>
    <mergeCell ref="F215:F219"/>
    <mergeCell ref="G215:G219"/>
    <mergeCell ref="H215:H219"/>
    <mergeCell ref="B220:B222"/>
    <mergeCell ref="D220:D222"/>
    <mergeCell ref="E220:E222"/>
    <mergeCell ref="F220:F222"/>
    <mergeCell ref="G220:G222"/>
    <mergeCell ref="F201:F204"/>
    <mergeCell ref="G201:G204"/>
    <mergeCell ref="H201:H204"/>
    <mergeCell ref="B205:B207"/>
    <mergeCell ref="D205:D207"/>
    <mergeCell ref="E205:E207"/>
    <mergeCell ref="F205:F207"/>
    <mergeCell ref="G205:G207"/>
    <mergeCell ref="H205:H207"/>
    <mergeCell ref="G186:G188"/>
    <mergeCell ref="H186:H188"/>
    <mergeCell ref="A189:A207"/>
    <mergeCell ref="B189:B192"/>
    <mergeCell ref="D189:D192"/>
    <mergeCell ref="E189:E192"/>
    <mergeCell ref="F189:F192"/>
    <mergeCell ref="G189:G192"/>
    <mergeCell ref="H189:H192"/>
    <mergeCell ref="B193:B196"/>
    <mergeCell ref="D193:D196"/>
    <mergeCell ref="E193:E196"/>
    <mergeCell ref="F193:F196"/>
    <mergeCell ref="G193:G196"/>
    <mergeCell ref="H193:H196"/>
    <mergeCell ref="B197:B200"/>
    <mergeCell ref="D197:D200"/>
    <mergeCell ref="E197:E200"/>
    <mergeCell ref="F197:F200"/>
    <mergeCell ref="G197:G200"/>
    <mergeCell ref="H197:H200"/>
    <mergeCell ref="B201:B204"/>
    <mergeCell ref="D201:D204"/>
    <mergeCell ref="E201:E204"/>
    <mergeCell ref="A175:A177"/>
    <mergeCell ref="B175:B177"/>
    <mergeCell ref="D175:D177"/>
    <mergeCell ref="E175:E177"/>
    <mergeCell ref="F175:F177"/>
    <mergeCell ref="G175:G177"/>
    <mergeCell ref="H175:H177"/>
    <mergeCell ref="A178:A188"/>
    <mergeCell ref="B178:B181"/>
    <mergeCell ref="D178:D181"/>
    <mergeCell ref="E178:E181"/>
    <mergeCell ref="F178:F181"/>
    <mergeCell ref="G178:G181"/>
    <mergeCell ref="H178:H181"/>
    <mergeCell ref="B182:B185"/>
    <mergeCell ref="D182:D185"/>
    <mergeCell ref="E182:E185"/>
    <mergeCell ref="F182:F185"/>
    <mergeCell ref="G182:G185"/>
    <mergeCell ref="H182:H185"/>
    <mergeCell ref="B186:B188"/>
    <mergeCell ref="D186:D188"/>
    <mergeCell ref="E186:E188"/>
    <mergeCell ref="F186:F188"/>
    <mergeCell ref="A168:A174"/>
    <mergeCell ref="B168:B171"/>
    <mergeCell ref="D168:D171"/>
    <mergeCell ref="E168:E171"/>
    <mergeCell ref="F168:F171"/>
    <mergeCell ref="G168:G171"/>
    <mergeCell ref="H168:H171"/>
    <mergeCell ref="B172:B174"/>
    <mergeCell ref="D172:D174"/>
    <mergeCell ref="E172:E174"/>
    <mergeCell ref="F172:F174"/>
    <mergeCell ref="G172:G174"/>
    <mergeCell ref="H172:H174"/>
    <mergeCell ref="F160:F163"/>
    <mergeCell ref="G160:G163"/>
    <mergeCell ref="H160:H163"/>
    <mergeCell ref="B164:B167"/>
    <mergeCell ref="D164:D167"/>
    <mergeCell ref="E164:E167"/>
    <mergeCell ref="F164:F167"/>
    <mergeCell ref="G164:G167"/>
    <mergeCell ref="H164:H167"/>
    <mergeCell ref="G146:G149"/>
    <mergeCell ref="H146:H149"/>
    <mergeCell ref="A150:A167"/>
    <mergeCell ref="B150:B153"/>
    <mergeCell ref="D150:D153"/>
    <mergeCell ref="E150:E153"/>
    <mergeCell ref="F150:F153"/>
    <mergeCell ref="G150:G153"/>
    <mergeCell ref="H150:H153"/>
    <mergeCell ref="B154:B156"/>
    <mergeCell ref="D154:D156"/>
    <mergeCell ref="E154:E156"/>
    <mergeCell ref="F154:F156"/>
    <mergeCell ref="G154:G156"/>
    <mergeCell ref="H154:H156"/>
    <mergeCell ref="B157:B159"/>
    <mergeCell ref="D157:D159"/>
    <mergeCell ref="E157:E159"/>
    <mergeCell ref="F157:F159"/>
    <mergeCell ref="G157:G159"/>
    <mergeCell ref="H157:H159"/>
    <mergeCell ref="B160:B163"/>
    <mergeCell ref="D160:D163"/>
    <mergeCell ref="E160:E163"/>
    <mergeCell ref="H130:H133"/>
    <mergeCell ref="B134:B137"/>
    <mergeCell ref="D134:D137"/>
    <mergeCell ref="E134:E137"/>
    <mergeCell ref="F134:F137"/>
    <mergeCell ref="G134:G137"/>
    <mergeCell ref="H134:H137"/>
    <mergeCell ref="A138:A149"/>
    <mergeCell ref="B138:B141"/>
    <mergeCell ref="D138:D141"/>
    <mergeCell ref="E138:E141"/>
    <mergeCell ref="F138:F141"/>
    <mergeCell ref="G138:G141"/>
    <mergeCell ref="H138:H141"/>
    <mergeCell ref="B142:B145"/>
    <mergeCell ref="D142:D145"/>
    <mergeCell ref="E142:E145"/>
    <mergeCell ref="F142:F145"/>
    <mergeCell ref="G142:G145"/>
    <mergeCell ref="H142:H145"/>
    <mergeCell ref="B146:B149"/>
    <mergeCell ref="D146:D149"/>
    <mergeCell ref="E146:E149"/>
    <mergeCell ref="F146:F149"/>
    <mergeCell ref="A120:A137"/>
    <mergeCell ref="B120:B123"/>
    <mergeCell ref="D120:D123"/>
    <mergeCell ref="E120:E123"/>
    <mergeCell ref="F120:F123"/>
    <mergeCell ref="G120:G123"/>
    <mergeCell ref="H120:H123"/>
    <mergeCell ref="B124:B126"/>
    <mergeCell ref="D124:D126"/>
    <mergeCell ref="E124:E126"/>
    <mergeCell ref="F124:F126"/>
    <mergeCell ref="G124:G126"/>
    <mergeCell ref="H124:H126"/>
    <mergeCell ref="B127:B129"/>
    <mergeCell ref="D127:D129"/>
    <mergeCell ref="E127:E129"/>
    <mergeCell ref="F127:F129"/>
    <mergeCell ref="G127:G129"/>
    <mergeCell ref="H127:H129"/>
    <mergeCell ref="B130:B133"/>
    <mergeCell ref="D130:D133"/>
    <mergeCell ref="E130:E133"/>
    <mergeCell ref="F130:F133"/>
    <mergeCell ref="G130:G133"/>
    <mergeCell ref="H105:H107"/>
    <mergeCell ref="A108:A119"/>
    <mergeCell ref="B108:B111"/>
    <mergeCell ref="D108:D111"/>
    <mergeCell ref="E108:E111"/>
    <mergeCell ref="F108:F111"/>
    <mergeCell ref="G108:G111"/>
    <mergeCell ref="H108:H111"/>
    <mergeCell ref="B112:B115"/>
    <mergeCell ref="D112:D115"/>
    <mergeCell ref="E112:E115"/>
    <mergeCell ref="F112:F115"/>
    <mergeCell ref="G112:G115"/>
    <mergeCell ref="H112:H115"/>
    <mergeCell ref="B116:B119"/>
    <mergeCell ref="D116:D119"/>
    <mergeCell ref="E116:E119"/>
    <mergeCell ref="F116:F119"/>
    <mergeCell ref="G116:G119"/>
    <mergeCell ref="H116:H119"/>
    <mergeCell ref="A93:A107"/>
    <mergeCell ref="B93:B96"/>
    <mergeCell ref="D93:D96"/>
    <mergeCell ref="E93:E96"/>
    <mergeCell ref="F93:F96"/>
    <mergeCell ref="G93:G96"/>
    <mergeCell ref="H93:H96"/>
    <mergeCell ref="B97:B100"/>
    <mergeCell ref="D97:D100"/>
    <mergeCell ref="E97:E100"/>
    <mergeCell ref="F97:F100"/>
    <mergeCell ref="G97:G100"/>
    <mergeCell ref="H97:H100"/>
    <mergeCell ref="B101:B104"/>
    <mergeCell ref="D101:D104"/>
    <mergeCell ref="E101:E104"/>
    <mergeCell ref="F101:F104"/>
    <mergeCell ref="G101:G104"/>
    <mergeCell ref="H101:H104"/>
    <mergeCell ref="B105:B107"/>
    <mergeCell ref="D105:D107"/>
    <mergeCell ref="E105:E107"/>
    <mergeCell ref="F105:F107"/>
    <mergeCell ref="G105:G107"/>
    <mergeCell ref="A90:A92"/>
    <mergeCell ref="B90:B92"/>
    <mergeCell ref="D90:D92"/>
    <mergeCell ref="E90:E92"/>
    <mergeCell ref="F90:F92"/>
    <mergeCell ref="G90:G92"/>
    <mergeCell ref="H90:H92"/>
    <mergeCell ref="A71:A89"/>
    <mergeCell ref="B71:B73"/>
    <mergeCell ref="D71:D73"/>
    <mergeCell ref="E71:E73"/>
    <mergeCell ref="F71:F73"/>
    <mergeCell ref="G71:G73"/>
    <mergeCell ref="H71:H73"/>
    <mergeCell ref="B74:B76"/>
    <mergeCell ref="D74:D76"/>
    <mergeCell ref="E74:E76"/>
    <mergeCell ref="H74:H76"/>
    <mergeCell ref="B77:B79"/>
    <mergeCell ref="D77:D79"/>
    <mergeCell ref="E77:E79"/>
    <mergeCell ref="F77:F79"/>
    <mergeCell ref="G77:G79"/>
    <mergeCell ref="H77:H79"/>
    <mergeCell ref="H80:H83"/>
    <mergeCell ref="B84:B89"/>
    <mergeCell ref="D84:D89"/>
    <mergeCell ref="E84:E89"/>
    <mergeCell ref="F84:F89"/>
    <mergeCell ref="G84:G89"/>
    <mergeCell ref="H84:H89"/>
    <mergeCell ref="B80:B83"/>
    <mergeCell ref="D80:D83"/>
    <mergeCell ref="E80:E83"/>
    <mergeCell ref="F80:F83"/>
    <mergeCell ref="G80:G83"/>
    <mergeCell ref="A63:A70"/>
    <mergeCell ref="B63:B67"/>
    <mergeCell ref="D63:D67"/>
    <mergeCell ref="E63:E67"/>
    <mergeCell ref="F63:F67"/>
    <mergeCell ref="G63:G67"/>
    <mergeCell ref="F74:F76"/>
    <mergeCell ref="G74:G76"/>
    <mergeCell ref="H63:H67"/>
    <mergeCell ref="B68:B70"/>
    <mergeCell ref="D68:D70"/>
    <mergeCell ref="E68:E70"/>
    <mergeCell ref="F68:F70"/>
    <mergeCell ref="G68:G70"/>
    <mergeCell ref="H68:H70"/>
    <mergeCell ref="H52:H55"/>
    <mergeCell ref="B56:B58"/>
    <mergeCell ref="D56:D58"/>
    <mergeCell ref="E56:E58"/>
    <mergeCell ref="F56:F58"/>
    <mergeCell ref="G56:G58"/>
    <mergeCell ref="H56:H58"/>
    <mergeCell ref="B59:B62"/>
    <mergeCell ref="D59:D62"/>
    <mergeCell ref="E59:E62"/>
    <mergeCell ref="F59:F62"/>
    <mergeCell ref="G59:G62"/>
    <mergeCell ref="H59:H62"/>
    <mergeCell ref="A40:A62"/>
    <mergeCell ref="B40:B43"/>
    <mergeCell ref="D40:D43"/>
    <mergeCell ref="E40:E43"/>
    <mergeCell ref="F40:F43"/>
    <mergeCell ref="G40:G43"/>
    <mergeCell ref="H40:H43"/>
    <mergeCell ref="B44:B47"/>
    <mergeCell ref="D44:D47"/>
    <mergeCell ref="E44:E47"/>
    <mergeCell ref="F44:F47"/>
    <mergeCell ref="G44:G47"/>
    <mergeCell ref="H44:H47"/>
    <mergeCell ref="B48:B51"/>
    <mergeCell ref="D48:D51"/>
    <mergeCell ref="E48:E51"/>
    <mergeCell ref="F48:F51"/>
    <mergeCell ref="G48:G51"/>
    <mergeCell ref="H48:H51"/>
    <mergeCell ref="B52:B55"/>
    <mergeCell ref="D52:D55"/>
    <mergeCell ref="E52:E55"/>
    <mergeCell ref="F52:F55"/>
    <mergeCell ref="G52:G55"/>
    <mergeCell ref="A33:A39"/>
    <mergeCell ref="B33:B36"/>
    <mergeCell ref="D33:D36"/>
    <mergeCell ref="E33:E36"/>
    <mergeCell ref="F33:F36"/>
    <mergeCell ref="G33:G36"/>
    <mergeCell ref="H33:H36"/>
    <mergeCell ref="B37:B39"/>
    <mergeCell ref="D37:D39"/>
    <mergeCell ref="E37:E39"/>
    <mergeCell ref="F37:F39"/>
    <mergeCell ref="G37:G39"/>
    <mergeCell ref="H37:H39"/>
    <mergeCell ref="B26:B29"/>
    <mergeCell ref="D26:D29"/>
    <mergeCell ref="E26:E29"/>
    <mergeCell ref="F26:F29"/>
    <mergeCell ref="G26:G29"/>
    <mergeCell ref="H26:H29"/>
    <mergeCell ref="B30:B32"/>
    <mergeCell ref="D30:D32"/>
    <mergeCell ref="E30:E32"/>
    <mergeCell ref="F30:F32"/>
    <mergeCell ref="G30:G32"/>
    <mergeCell ref="H30:H32"/>
    <mergeCell ref="F18:F21"/>
    <mergeCell ref="G18:G21"/>
    <mergeCell ref="H18:H21"/>
    <mergeCell ref="B22:B25"/>
    <mergeCell ref="D22:D25"/>
    <mergeCell ref="E22:E25"/>
    <mergeCell ref="F22:F25"/>
    <mergeCell ref="G22:G25"/>
    <mergeCell ref="H22:H25"/>
    <mergeCell ref="A2:H2"/>
    <mergeCell ref="A3:H3"/>
    <mergeCell ref="C5:K5"/>
    <mergeCell ref="A6:H6"/>
    <mergeCell ref="A8:A9"/>
    <mergeCell ref="B8:B9"/>
    <mergeCell ref="C8:C9"/>
    <mergeCell ref="D8:D9"/>
    <mergeCell ref="A10:A32"/>
    <mergeCell ref="B10:B13"/>
    <mergeCell ref="D10:D13"/>
    <mergeCell ref="E10:E13"/>
    <mergeCell ref="F10:F13"/>
    <mergeCell ref="G10:G13"/>
    <mergeCell ref="H10:H13"/>
    <mergeCell ref="B14:B17"/>
    <mergeCell ref="D14:D17"/>
    <mergeCell ref="E14:E17"/>
    <mergeCell ref="F14:F17"/>
    <mergeCell ref="G14:G17"/>
    <mergeCell ref="H14:H17"/>
    <mergeCell ref="B18:B21"/>
    <mergeCell ref="D18:D21"/>
    <mergeCell ref="E18:E21"/>
  </mergeCells>
  <pageMargins left="0.7" right="0.7" top="0.78749999999999998" bottom="0.78749999999999998" header="0.51180555555555496" footer="0.51180555555555496"/>
  <pageSetup paperSize="9" orientation="landscape" horizontalDpi="300" verticalDpi="300"/>
  <rowBreaks count="4" manualBreakCount="4">
    <brk id="62" max="16383" man="1"/>
    <brk id="89" max="16383" man="1"/>
    <brk id="174" max="16383" man="1"/>
    <brk id="20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271"/>
  <sheetViews>
    <sheetView zoomScaleNormal="100" workbookViewId="0">
      <selection activeCell="J22" sqref="J22"/>
    </sheetView>
  </sheetViews>
  <sheetFormatPr defaultColWidth="11.5546875" defaultRowHeight="14.4"/>
  <cols>
    <col min="1" max="1" width="6.6640625" customWidth="1"/>
    <col min="2" max="2" width="1" customWidth="1"/>
    <col min="3" max="3" width="3.33203125" customWidth="1"/>
    <col min="4" max="4" width="3.44140625" customWidth="1"/>
    <col min="5" max="5" width="13.6640625" customWidth="1"/>
    <col min="6" max="6" width="80.6640625" customWidth="1"/>
    <col min="7" max="7" width="6" customWidth="1"/>
    <col min="8" max="8" width="11.109375" customWidth="1"/>
    <col min="9" max="9" width="12.6640625" customWidth="1"/>
    <col min="10" max="11" width="17.88671875" customWidth="1"/>
    <col min="12" max="12" width="7.44140625" customWidth="1"/>
  </cols>
  <sheetData>
    <row r="2" spans="1:22"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2">
      <c r="B3" s="8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22" ht="17.399999999999999">
      <c r="B4" s="10"/>
      <c r="D4" s="11" t="s">
        <v>144</v>
      </c>
      <c r="L4" s="10"/>
    </row>
    <row r="5" spans="1:22">
      <c r="B5" s="10"/>
      <c r="L5" s="10"/>
    </row>
    <row r="6" spans="1:22">
      <c r="B6" s="10"/>
      <c r="D6" s="16" t="s">
        <v>10</v>
      </c>
      <c r="L6" s="10"/>
    </row>
    <row r="7" spans="1:22">
      <c r="B7" s="10"/>
      <c r="E7" s="217" t="s">
        <v>11</v>
      </c>
      <c r="F7" s="217"/>
      <c r="G7" s="217"/>
      <c r="H7" s="217"/>
      <c r="L7" s="10"/>
    </row>
    <row r="8" spans="1:22">
      <c r="B8" s="10"/>
      <c r="D8" s="16" t="s">
        <v>145</v>
      </c>
      <c r="L8" s="10"/>
    </row>
    <row r="9" spans="1:22" ht="13.95" customHeight="1">
      <c r="A9" s="19"/>
      <c r="B9" s="20"/>
      <c r="C9" s="19"/>
      <c r="D9" s="19"/>
      <c r="E9" s="217" t="s">
        <v>146</v>
      </c>
      <c r="F9" s="217"/>
      <c r="G9" s="217"/>
      <c r="H9" s="217"/>
      <c r="I9" s="19"/>
      <c r="J9" s="19"/>
      <c r="K9" s="19"/>
      <c r="L9" s="120"/>
    </row>
    <row r="10" spans="1:22">
      <c r="A10" s="19"/>
      <c r="B10" s="20"/>
      <c r="C10" s="19"/>
      <c r="D10" s="16" t="s">
        <v>147</v>
      </c>
      <c r="E10" s="19"/>
      <c r="F10" s="19"/>
      <c r="G10" s="19"/>
      <c r="H10" s="19"/>
      <c r="I10" s="19"/>
      <c r="J10" s="19"/>
      <c r="K10" s="19"/>
      <c r="L10" s="120"/>
    </row>
    <row r="11" spans="1:22" ht="14.1" customHeight="1">
      <c r="A11" s="19"/>
      <c r="B11" s="20"/>
      <c r="C11" s="19"/>
      <c r="D11" s="19"/>
      <c r="E11" s="178" t="s">
        <v>215</v>
      </c>
      <c r="F11" s="178"/>
      <c r="G11" s="178"/>
      <c r="H11" s="178"/>
      <c r="I11" s="19"/>
      <c r="J11" s="19"/>
      <c r="K11" s="19"/>
      <c r="L11" s="120"/>
    </row>
    <row r="12" spans="1:22">
      <c r="A12" s="19"/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20"/>
    </row>
    <row r="13" spans="1:22">
      <c r="A13" s="19"/>
      <c r="B13" s="20"/>
      <c r="C13" s="19"/>
      <c r="D13" s="16" t="s">
        <v>12</v>
      </c>
      <c r="E13" s="19"/>
      <c r="F13" s="5"/>
      <c r="G13" s="19"/>
      <c r="H13" s="19"/>
      <c r="I13" s="16" t="s">
        <v>13</v>
      </c>
      <c r="J13" s="5"/>
      <c r="K13" s="19"/>
      <c r="L13" s="120"/>
    </row>
    <row r="14" spans="1:22">
      <c r="A14" s="19"/>
      <c r="B14" s="20"/>
      <c r="C14" s="19"/>
      <c r="D14" s="16" t="s">
        <v>14</v>
      </c>
      <c r="E14" s="19"/>
      <c r="F14" s="5" t="s">
        <v>28</v>
      </c>
      <c r="G14" s="19"/>
      <c r="H14" s="19"/>
      <c r="I14" s="16" t="s">
        <v>16</v>
      </c>
      <c r="J14" s="1">
        <v>44362</v>
      </c>
      <c r="K14" s="19"/>
      <c r="L14" s="120"/>
    </row>
    <row r="15" spans="1:22">
      <c r="A15" s="19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20"/>
    </row>
    <row r="16" spans="1:22">
      <c r="A16" s="19"/>
      <c r="B16" s="20"/>
      <c r="C16" s="19"/>
      <c r="D16" s="16" t="s">
        <v>17</v>
      </c>
      <c r="E16" s="19"/>
      <c r="F16" s="19"/>
      <c r="G16" s="19"/>
      <c r="H16" s="19"/>
      <c r="I16" s="16" t="s">
        <v>18</v>
      </c>
      <c r="J16" s="5" t="s">
        <v>19</v>
      </c>
      <c r="K16" s="19"/>
      <c r="L16" s="120"/>
    </row>
    <row r="17" spans="1:12">
      <c r="A17" s="19"/>
      <c r="B17" s="20"/>
      <c r="C17" s="19"/>
      <c r="D17" s="19"/>
      <c r="E17" s="5" t="s">
        <v>20</v>
      </c>
      <c r="F17" s="19"/>
      <c r="G17" s="19"/>
      <c r="H17" s="19"/>
      <c r="I17" s="16" t="s">
        <v>21</v>
      </c>
      <c r="J17" s="5"/>
      <c r="K17" s="19"/>
      <c r="L17" s="120"/>
    </row>
    <row r="18" spans="1:12">
      <c r="A18" s="19"/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20"/>
    </row>
    <row r="19" spans="1:12">
      <c r="A19" s="19"/>
      <c r="B19" s="20"/>
      <c r="C19" s="19"/>
      <c r="D19" s="16" t="s">
        <v>22</v>
      </c>
      <c r="E19" s="19"/>
      <c r="F19" s="19"/>
      <c r="G19" s="19"/>
      <c r="H19" s="19"/>
      <c r="I19" s="16" t="s">
        <v>18</v>
      </c>
      <c r="J19" s="121" t="s">
        <v>23</v>
      </c>
      <c r="K19" s="19"/>
      <c r="L19" s="120"/>
    </row>
    <row r="20" spans="1:12">
      <c r="A20" s="19"/>
      <c r="B20" s="20"/>
      <c r="C20" s="19"/>
      <c r="D20" s="19"/>
      <c r="E20" s="218" t="s">
        <v>23</v>
      </c>
      <c r="F20" s="218"/>
      <c r="G20" s="218"/>
      <c r="H20" s="218"/>
      <c r="I20" s="16" t="s">
        <v>21</v>
      </c>
      <c r="J20" s="121" t="s">
        <v>23</v>
      </c>
      <c r="K20" s="19"/>
      <c r="L20" s="120"/>
    </row>
    <row r="21" spans="1:12">
      <c r="A21" s="19"/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20"/>
    </row>
    <row r="22" spans="1:12">
      <c r="A22" s="19"/>
      <c r="B22" s="20"/>
      <c r="C22" s="19"/>
      <c r="D22" s="16" t="s">
        <v>24</v>
      </c>
      <c r="E22" s="19"/>
      <c r="F22" s="19"/>
      <c r="G22" s="19"/>
      <c r="H22" s="19"/>
      <c r="I22" s="16" t="s">
        <v>18</v>
      </c>
      <c r="J22" s="5" t="s">
        <v>25</v>
      </c>
      <c r="K22" s="19"/>
      <c r="L22" s="120"/>
    </row>
    <row r="23" spans="1:12">
      <c r="A23" s="19"/>
      <c r="B23" s="20"/>
      <c r="C23" s="19"/>
      <c r="D23" s="19"/>
      <c r="E23" s="5" t="s">
        <v>26</v>
      </c>
      <c r="F23" s="19"/>
      <c r="G23" s="19"/>
      <c r="H23" s="19"/>
      <c r="I23" s="16" t="s">
        <v>21</v>
      </c>
      <c r="J23" s="5"/>
      <c r="K23" s="19"/>
      <c r="L23" s="120"/>
    </row>
    <row r="24" spans="1:12">
      <c r="A24" s="19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20"/>
    </row>
    <row r="25" spans="1:12">
      <c r="A25" s="19"/>
      <c r="B25" s="20"/>
      <c r="C25" s="19"/>
      <c r="D25" s="16" t="s">
        <v>27</v>
      </c>
      <c r="E25" s="19"/>
      <c r="F25" s="19"/>
      <c r="G25" s="19"/>
      <c r="H25" s="19"/>
      <c r="I25" s="16" t="s">
        <v>18</v>
      </c>
      <c r="J25" s="5"/>
      <c r="K25" s="19"/>
      <c r="L25" s="120"/>
    </row>
    <row r="26" spans="1:12">
      <c r="A26" s="19"/>
      <c r="B26" s="20"/>
      <c r="C26" s="19"/>
      <c r="D26" s="19"/>
      <c r="E26" s="5" t="s">
        <v>28</v>
      </c>
      <c r="F26" s="19"/>
      <c r="G26" s="19"/>
      <c r="H26" s="19"/>
      <c r="I26" s="16" t="s">
        <v>21</v>
      </c>
      <c r="J26" s="5"/>
      <c r="K26" s="19"/>
      <c r="L26" s="120"/>
    </row>
    <row r="27" spans="1:12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20"/>
    </row>
    <row r="28" spans="1:12">
      <c r="A28" s="19"/>
      <c r="B28" s="20"/>
      <c r="C28" s="19"/>
      <c r="D28" s="16" t="s">
        <v>29</v>
      </c>
      <c r="E28" s="19"/>
      <c r="F28" s="19"/>
      <c r="G28" s="19"/>
      <c r="H28" s="19"/>
      <c r="I28" s="19"/>
      <c r="J28" s="19"/>
      <c r="K28" s="19"/>
      <c r="L28" s="120"/>
    </row>
    <row r="29" spans="1:12">
      <c r="A29" s="122"/>
      <c r="B29" s="123"/>
      <c r="C29" s="122"/>
      <c r="D29" s="122"/>
      <c r="E29" s="171"/>
      <c r="F29" s="171"/>
      <c r="G29" s="171"/>
      <c r="H29" s="171"/>
      <c r="I29" s="122"/>
      <c r="J29" s="122"/>
      <c r="K29" s="122"/>
      <c r="L29" s="124"/>
    </row>
    <row r="30" spans="1:12">
      <c r="A30" s="19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20"/>
    </row>
    <row r="31" spans="1:12">
      <c r="A31" s="19"/>
      <c r="B31" s="20"/>
      <c r="C31" s="19"/>
      <c r="D31" s="49"/>
      <c r="E31" s="49"/>
      <c r="F31" s="49"/>
      <c r="G31" s="49"/>
      <c r="H31" s="49"/>
      <c r="I31" s="49"/>
      <c r="J31" s="49"/>
      <c r="K31" s="49"/>
      <c r="L31" s="120"/>
    </row>
    <row r="32" spans="1:12" ht="15.6">
      <c r="A32" s="19"/>
      <c r="B32" s="20"/>
      <c r="C32" s="19"/>
      <c r="D32" s="125" t="s">
        <v>31</v>
      </c>
      <c r="E32" s="19"/>
      <c r="F32" s="19"/>
      <c r="G32" s="19"/>
      <c r="H32" s="19"/>
      <c r="I32" s="19"/>
      <c r="J32" s="55">
        <f>ROUND(J86, 2)</f>
        <v>0</v>
      </c>
      <c r="K32" s="19"/>
      <c r="L32" s="120"/>
    </row>
    <row r="33" spans="1:12">
      <c r="A33" s="19"/>
      <c r="B33" s="20"/>
      <c r="C33" s="19"/>
      <c r="D33" s="49"/>
      <c r="E33" s="49"/>
      <c r="F33" s="49"/>
      <c r="G33" s="49"/>
      <c r="H33" s="49"/>
      <c r="I33" s="49"/>
      <c r="J33" s="49"/>
      <c r="K33" s="49"/>
      <c r="L33" s="120"/>
    </row>
    <row r="34" spans="1:12">
      <c r="A34" s="19"/>
      <c r="B34" s="20"/>
      <c r="C34" s="19"/>
      <c r="D34" s="19"/>
      <c r="E34" s="19"/>
      <c r="F34" s="2" t="s">
        <v>33</v>
      </c>
      <c r="G34" s="19"/>
      <c r="H34" s="19"/>
      <c r="I34" s="2" t="s">
        <v>32</v>
      </c>
      <c r="J34" s="2" t="s">
        <v>34</v>
      </c>
      <c r="K34" s="19"/>
      <c r="L34" s="120"/>
    </row>
    <row r="35" spans="1:12">
      <c r="A35" s="19"/>
      <c r="B35" s="20"/>
      <c r="C35" s="19"/>
      <c r="D35" s="126" t="s">
        <v>35</v>
      </c>
      <c r="E35" s="16" t="s">
        <v>36</v>
      </c>
      <c r="F35" s="77">
        <f>ROUND((SUM(BE86:BE270)),  2)</f>
        <v>0</v>
      </c>
      <c r="G35" s="19"/>
      <c r="H35" s="19"/>
      <c r="I35" s="127">
        <v>0.21</v>
      </c>
      <c r="J35" s="77">
        <f>ROUND(((SUM(BE86:BE270))*I35),  2)</f>
        <v>0</v>
      </c>
      <c r="K35" s="19"/>
      <c r="L35" s="120"/>
    </row>
    <row r="36" spans="1:12">
      <c r="A36" s="19"/>
      <c r="B36" s="20"/>
      <c r="C36" s="19"/>
      <c r="D36" s="19"/>
      <c r="E36" s="16" t="s">
        <v>37</v>
      </c>
      <c r="F36" s="77">
        <f>ROUND((SUM(BF86:BF270)),  2)</f>
        <v>0</v>
      </c>
      <c r="G36" s="19"/>
      <c r="H36" s="19"/>
      <c r="I36" s="127">
        <v>0.15</v>
      </c>
      <c r="J36" s="77">
        <f>ROUND(((SUM(BF86:BF270))*I36),  2)</f>
        <v>0</v>
      </c>
      <c r="K36" s="19"/>
      <c r="L36" s="120"/>
    </row>
    <row r="37" spans="1:12">
      <c r="A37" s="19"/>
      <c r="B37" s="20"/>
      <c r="C37" s="19"/>
      <c r="D37" s="19"/>
      <c r="E37" s="16" t="s">
        <v>38</v>
      </c>
      <c r="F37" s="77">
        <f>ROUND((SUM(BG86:BG270)),  2)</f>
        <v>0</v>
      </c>
      <c r="G37" s="19"/>
      <c r="H37" s="19"/>
      <c r="I37" s="127">
        <v>0.21</v>
      </c>
      <c r="J37" s="77">
        <f>0</f>
        <v>0</v>
      </c>
      <c r="K37" s="19"/>
      <c r="L37" s="120"/>
    </row>
    <row r="38" spans="1:12">
      <c r="A38" s="19"/>
      <c r="B38" s="20"/>
      <c r="C38" s="19"/>
      <c r="D38" s="19"/>
      <c r="E38" s="16" t="s">
        <v>39</v>
      </c>
      <c r="F38" s="77">
        <f>ROUND((SUM(BH86:BH270)),  2)</f>
        <v>0</v>
      </c>
      <c r="G38" s="19"/>
      <c r="H38" s="19"/>
      <c r="I38" s="127">
        <v>0.15</v>
      </c>
      <c r="J38" s="77">
        <f>0</f>
        <v>0</v>
      </c>
      <c r="K38" s="19"/>
      <c r="L38" s="120"/>
    </row>
    <row r="39" spans="1:12">
      <c r="A39" s="19"/>
      <c r="B39" s="20"/>
      <c r="C39" s="19"/>
      <c r="D39" s="19"/>
      <c r="E39" s="16" t="s">
        <v>40</v>
      </c>
      <c r="F39" s="77">
        <f>ROUND((SUM(BI86:BI270)),  2)</f>
        <v>0</v>
      </c>
      <c r="G39" s="19"/>
      <c r="H39" s="19"/>
      <c r="I39" s="127">
        <v>0</v>
      </c>
      <c r="J39" s="77">
        <f>0</f>
        <v>0</v>
      </c>
      <c r="K39" s="19"/>
      <c r="L39" s="120"/>
    </row>
    <row r="40" spans="1:12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20"/>
    </row>
    <row r="41" spans="1:12" ht="15.6">
      <c r="A41" s="19"/>
      <c r="B41" s="20"/>
      <c r="C41" s="128"/>
      <c r="D41" s="129" t="s">
        <v>41</v>
      </c>
      <c r="E41" s="43"/>
      <c r="F41" s="43"/>
      <c r="G41" s="130" t="s">
        <v>42</v>
      </c>
      <c r="H41" s="131" t="s">
        <v>43</v>
      </c>
      <c r="I41" s="43"/>
      <c r="J41" s="132">
        <f>SUM(J32:J39)</f>
        <v>0</v>
      </c>
      <c r="K41" s="133"/>
      <c r="L41" s="120"/>
    </row>
    <row r="42" spans="1:12">
      <c r="A42" s="19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120"/>
    </row>
    <row r="46" spans="1:12">
      <c r="A46" s="19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20"/>
    </row>
    <row r="47" spans="1:12" ht="17.399999999999999">
      <c r="A47" s="19"/>
      <c r="B47" s="20"/>
      <c r="C47" s="11" t="s">
        <v>149</v>
      </c>
      <c r="D47" s="19"/>
      <c r="E47" s="19"/>
      <c r="F47" s="19"/>
      <c r="G47" s="19"/>
      <c r="H47" s="19"/>
      <c r="I47" s="19"/>
      <c r="J47" s="19"/>
      <c r="K47" s="19"/>
      <c r="L47" s="120"/>
    </row>
    <row r="48" spans="1:12">
      <c r="A48" s="19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20"/>
    </row>
    <row r="49" spans="1:12">
      <c r="A49" s="19"/>
      <c r="B49" s="20"/>
      <c r="C49" s="16" t="s">
        <v>10</v>
      </c>
      <c r="D49" s="19"/>
      <c r="E49" s="19"/>
      <c r="F49" s="19"/>
      <c r="G49" s="19"/>
      <c r="H49" s="19"/>
      <c r="I49" s="19"/>
      <c r="J49" s="19"/>
      <c r="K49" s="19"/>
      <c r="L49" s="120"/>
    </row>
    <row r="50" spans="1:12">
      <c r="A50" s="19"/>
      <c r="B50" s="20"/>
      <c r="C50" s="19"/>
      <c r="D50" s="19"/>
      <c r="E50" s="217" t="str">
        <f>E7</f>
        <v>Depozitář Masarykova muzea v Hodoníně</v>
      </c>
      <c r="F50" s="217"/>
      <c r="G50" s="217"/>
      <c r="H50" s="217"/>
      <c r="I50" s="19"/>
      <c r="J50" s="19"/>
      <c r="K50" s="19"/>
      <c r="L50" s="120"/>
    </row>
    <row r="51" spans="1:12">
      <c r="B51" s="10"/>
      <c r="C51" s="16" t="s">
        <v>145</v>
      </c>
      <c r="L51" s="10"/>
    </row>
    <row r="52" spans="1:12" ht="13.95" customHeight="1">
      <c r="A52" s="19"/>
      <c r="B52" s="20"/>
      <c r="C52" s="19"/>
      <c r="D52" s="19"/>
      <c r="E52" s="217" t="s">
        <v>146</v>
      </c>
      <c r="F52" s="217"/>
      <c r="G52" s="217"/>
      <c r="H52" s="217"/>
      <c r="I52" s="19"/>
      <c r="J52" s="19"/>
      <c r="K52" s="19"/>
      <c r="L52" s="120"/>
    </row>
    <row r="53" spans="1:12">
      <c r="A53" s="19"/>
      <c r="B53" s="20"/>
      <c r="C53" s="16" t="s">
        <v>147</v>
      </c>
      <c r="D53" s="19"/>
      <c r="E53" s="19"/>
      <c r="F53" s="19"/>
      <c r="G53" s="19"/>
      <c r="H53" s="19"/>
      <c r="I53" s="19"/>
      <c r="J53" s="19"/>
      <c r="K53" s="19"/>
      <c r="L53" s="120"/>
    </row>
    <row r="54" spans="1:12">
      <c r="A54" s="19"/>
      <c r="B54" s="20"/>
      <c r="C54" s="19"/>
      <c r="D54" s="19"/>
      <c r="E54" s="178" t="str">
        <f>E11</f>
        <v>102 - 1.NP - Nábytek</v>
      </c>
      <c r="F54" s="178"/>
      <c r="G54" s="178"/>
      <c r="H54" s="178"/>
      <c r="I54" s="19"/>
      <c r="J54" s="19"/>
      <c r="K54" s="19"/>
      <c r="L54" s="120"/>
    </row>
    <row r="55" spans="1:12">
      <c r="A55" s="19"/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20"/>
    </row>
    <row r="56" spans="1:12">
      <c r="A56" s="19"/>
      <c r="B56" s="20"/>
      <c r="C56" s="16" t="s">
        <v>14</v>
      </c>
      <c r="D56" s="19"/>
      <c r="E56" s="19"/>
      <c r="F56" s="5" t="str">
        <f>F14</f>
        <v xml:space="preserve"> </v>
      </c>
      <c r="G56" s="19"/>
      <c r="H56" s="19"/>
      <c r="I56" s="16" t="s">
        <v>16</v>
      </c>
      <c r="J56" s="1">
        <f>IF(J14="","",J14)</f>
        <v>44362</v>
      </c>
      <c r="K56" s="19"/>
      <c r="L56" s="120"/>
    </row>
    <row r="57" spans="1:12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20"/>
    </row>
    <row r="58" spans="1:12" ht="26.4">
      <c r="A58" s="19"/>
      <c r="B58" s="20"/>
      <c r="C58" s="16" t="s">
        <v>17</v>
      </c>
      <c r="D58" s="19"/>
      <c r="E58" s="19"/>
      <c r="F58" s="5" t="str">
        <f>E17</f>
        <v>Masarykovo muzeum v Hodoníně</v>
      </c>
      <c r="G58" s="19"/>
      <c r="H58" s="19"/>
      <c r="I58" s="16" t="s">
        <v>24</v>
      </c>
      <c r="J58" s="3" t="str">
        <f>E23</f>
        <v>T PROJEKT AED s.r.o</v>
      </c>
      <c r="K58" s="19"/>
      <c r="L58" s="120"/>
    </row>
    <row r="59" spans="1:12">
      <c r="A59" s="19"/>
      <c r="B59" s="20"/>
      <c r="C59" s="16" t="s">
        <v>22</v>
      </c>
      <c r="D59" s="19"/>
      <c r="E59" s="19"/>
      <c r="F59" s="5" t="str">
        <f>IF(E20="","",E20)</f>
        <v>Vyplň údaj</v>
      </c>
      <c r="G59" s="19"/>
      <c r="H59" s="19"/>
      <c r="I59" s="16" t="s">
        <v>27</v>
      </c>
      <c r="J59" s="3" t="str">
        <f>E26</f>
        <v xml:space="preserve"> </v>
      </c>
      <c r="K59" s="19"/>
      <c r="L59" s="120"/>
    </row>
    <row r="60" spans="1:12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20"/>
    </row>
    <row r="61" spans="1:12">
      <c r="A61" s="19"/>
      <c r="B61" s="20"/>
      <c r="C61" s="134" t="s">
        <v>150</v>
      </c>
      <c r="D61" s="128"/>
      <c r="E61" s="128"/>
      <c r="F61" s="128"/>
      <c r="G61" s="128"/>
      <c r="H61" s="128"/>
      <c r="I61" s="128"/>
      <c r="J61" s="135" t="s">
        <v>151</v>
      </c>
      <c r="K61" s="128"/>
      <c r="L61" s="120"/>
    </row>
    <row r="62" spans="1:12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20"/>
    </row>
    <row r="63" spans="1:12" ht="15.6">
      <c r="A63" s="19"/>
      <c r="B63" s="20"/>
      <c r="C63" s="136" t="s">
        <v>63</v>
      </c>
      <c r="D63" s="19"/>
      <c r="E63" s="19"/>
      <c r="F63" s="19"/>
      <c r="G63" s="19"/>
      <c r="H63" s="19"/>
      <c r="I63" s="19"/>
      <c r="J63" s="55">
        <f>J86</f>
        <v>0</v>
      </c>
      <c r="K63" s="19"/>
      <c r="L63" s="120"/>
    </row>
    <row r="64" spans="1:12" ht="15">
      <c r="A64" s="137"/>
      <c r="B64" s="138"/>
      <c r="C64" s="137"/>
      <c r="D64" s="139" t="s">
        <v>152</v>
      </c>
      <c r="E64" s="140"/>
      <c r="F64" s="140"/>
      <c r="G64" s="140"/>
      <c r="H64" s="140"/>
      <c r="I64" s="140"/>
      <c r="J64" s="141">
        <f>J87</f>
        <v>0</v>
      </c>
      <c r="K64" s="137"/>
      <c r="L64" s="138"/>
    </row>
    <row r="65" spans="1:12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20"/>
    </row>
    <row r="66" spans="1:12">
      <c r="A66" s="19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120"/>
    </row>
    <row r="70" spans="1:1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23"/>
    </row>
    <row r="71" spans="1:12" ht="17.399999999999999">
      <c r="A71" s="19"/>
      <c r="B71" s="19"/>
      <c r="C71" s="11"/>
      <c r="D71" s="19"/>
      <c r="E71" s="19"/>
      <c r="F71" s="19"/>
      <c r="G71" s="19"/>
      <c r="H71" s="19"/>
      <c r="I71" s="19"/>
      <c r="J71" s="19"/>
      <c r="K71" s="19"/>
      <c r="L71" s="23"/>
    </row>
    <row r="72" spans="1:1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23"/>
    </row>
    <row r="73" spans="1:12">
      <c r="A73" s="19"/>
      <c r="B73" s="19"/>
      <c r="C73" s="16"/>
      <c r="D73" s="19"/>
      <c r="E73" s="19"/>
      <c r="F73" s="19"/>
      <c r="G73" s="19"/>
      <c r="H73" s="19"/>
      <c r="I73" s="19"/>
      <c r="J73" s="19"/>
      <c r="K73" s="19"/>
      <c r="L73" s="23"/>
    </row>
    <row r="74" spans="1:12">
      <c r="A74" s="19"/>
      <c r="B74" s="19"/>
      <c r="C74" s="19"/>
      <c r="D74" s="19"/>
      <c r="E74" s="217"/>
      <c r="F74" s="217"/>
      <c r="G74" s="217"/>
      <c r="H74" s="217"/>
      <c r="I74" s="19"/>
      <c r="J74" s="19"/>
      <c r="K74" s="19"/>
      <c r="L74" s="23"/>
    </row>
    <row r="75" spans="1:12">
      <c r="C75" s="16"/>
    </row>
    <row r="76" spans="1:12">
      <c r="A76" s="19"/>
      <c r="B76" s="19"/>
      <c r="C76" s="19"/>
      <c r="D76" s="19"/>
      <c r="E76" s="217"/>
      <c r="F76" s="217"/>
      <c r="G76" s="217"/>
      <c r="H76" s="217"/>
      <c r="I76" s="19"/>
      <c r="J76" s="19"/>
      <c r="K76" s="19"/>
      <c r="L76" s="23"/>
    </row>
    <row r="77" spans="1:12">
      <c r="A77" s="19"/>
      <c r="B77" s="19"/>
      <c r="C77" s="16"/>
      <c r="D77" s="19"/>
      <c r="E77" s="19"/>
      <c r="F77" s="19"/>
      <c r="G77" s="19"/>
      <c r="H77" s="19"/>
      <c r="I77" s="19"/>
      <c r="J77" s="19"/>
      <c r="K77" s="19"/>
      <c r="L77" s="23"/>
    </row>
    <row r="78" spans="1:12">
      <c r="A78" s="19"/>
      <c r="B78" s="19"/>
      <c r="C78" s="19"/>
      <c r="D78" s="19"/>
      <c r="E78" s="178"/>
      <c r="F78" s="178"/>
      <c r="G78" s="178"/>
      <c r="H78" s="178"/>
      <c r="I78" s="19"/>
      <c r="J78" s="19"/>
      <c r="K78" s="19"/>
      <c r="L78" s="23"/>
    </row>
    <row r="79" spans="1:1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23"/>
    </row>
    <row r="80" spans="1:12">
      <c r="A80" s="19"/>
      <c r="B80" s="19"/>
      <c r="C80" s="16"/>
      <c r="D80" s="19"/>
      <c r="E80" s="19"/>
      <c r="F80" s="5"/>
      <c r="G80" s="19"/>
      <c r="H80" s="19"/>
      <c r="I80" s="16"/>
      <c r="J80" s="1"/>
      <c r="K80" s="19"/>
      <c r="L80" s="23"/>
    </row>
    <row r="81" spans="1:1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23"/>
    </row>
    <row r="82" spans="1:12">
      <c r="A82" s="19"/>
      <c r="B82" s="19"/>
      <c r="C82" s="16"/>
      <c r="D82" s="19"/>
      <c r="E82" s="19"/>
      <c r="F82" s="5"/>
      <c r="G82" s="19"/>
      <c r="H82" s="19"/>
      <c r="I82" s="16"/>
      <c r="J82" s="3"/>
      <c r="K82" s="19"/>
      <c r="L82" s="23"/>
    </row>
    <row r="83" spans="1:12">
      <c r="A83" s="19"/>
      <c r="B83" s="19"/>
      <c r="C83" s="16"/>
      <c r="D83" s="19"/>
      <c r="E83" s="19"/>
      <c r="F83" s="5"/>
      <c r="G83" s="19"/>
      <c r="H83" s="19"/>
      <c r="I83" s="16"/>
      <c r="J83" s="3"/>
      <c r="K83" s="19"/>
      <c r="L83" s="23"/>
    </row>
    <row r="84" spans="1:1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23"/>
    </row>
    <row r="85" spans="1:12">
      <c r="A85" s="142"/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88"/>
    </row>
    <row r="86" spans="1:12" ht="15.6">
      <c r="A86" s="19"/>
      <c r="B86" s="19"/>
      <c r="C86" s="53"/>
      <c r="D86" s="19"/>
      <c r="E86" s="19"/>
      <c r="F86" s="19"/>
      <c r="G86" s="19"/>
      <c r="H86" s="19"/>
      <c r="I86" s="19"/>
      <c r="J86" s="144"/>
      <c r="K86" s="19"/>
      <c r="L86" s="19"/>
    </row>
    <row r="87" spans="1:12" ht="15.6">
      <c r="A87" s="145"/>
      <c r="B87" s="145"/>
      <c r="C87" s="145"/>
      <c r="D87" s="146"/>
      <c r="E87" s="147"/>
      <c r="F87" s="147"/>
      <c r="G87" s="145"/>
      <c r="H87" s="145"/>
      <c r="I87" s="148"/>
      <c r="J87" s="149"/>
      <c r="K87" s="145"/>
      <c r="L87" s="145"/>
    </row>
    <row r="88" spans="1:12">
      <c r="A88" s="19"/>
      <c r="B88" s="19"/>
      <c r="C88" s="150"/>
      <c r="D88" s="150"/>
      <c r="E88" s="151"/>
      <c r="F88" s="152"/>
      <c r="G88" s="153"/>
      <c r="H88" s="154"/>
      <c r="I88" s="155"/>
      <c r="J88" s="156"/>
      <c r="K88" s="152"/>
      <c r="L88" s="19"/>
    </row>
    <row r="89" spans="1:12">
      <c r="A89" s="19"/>
      <c r="B89" s="19"/>
      <c r="C89" s="19"/>
      <c r="D89" s="157"/>
      <c r="E89" s="19"/>
      <c r="F89" s="158"/>
      <c r="G89" s="19"/>
      <c r="H89" s="19"/>
      <c r="I89" s="159"/>
      <c r="J89" s="19"/>
      <c r="K89" s="19"/>
      <c r="L89" s="19"/>
    </row>
    <row r="90" spans="1:12">
      <c r="A90" s="19"/>
      <c r="B90" s="19"/>
      <c r="C90" s="19"/>
      <c r="D90" s="157"/>
      <c r="E90" s="19"/>
      <c r="F90" s="160"/>
      <c r="G90" s="19"/>
      <c r="H90" s="19"/>
      <c r="I90" s="159"/>
      <c r="J90" s="19"/>
      <c r="K90" s="19"/>
      <c r="L90" s="19"/>
    </row>
    <row r="91" spans="1:12">
      <c r="A91" s="19"/>
      <c r="B91" s="19"/>
      <c r="C91" s="150"/>
      <c r="D91" s="150"/>
      <c r="E91" s="151"/>
      <c r="F91" s="152"/>
      <c r="G91" s="153"/>
      <c r="H91" s="154"/>
      <c r="I91" s="155"/>
      <c r="J91" s="156"/>
      <c r="K91" s="152"/>
      <c r="L91" s="19"/>
    </row>
    <row r="92" spans="1:12">
      <c r="A92" s="19"/>
      <c r="B92" s="19"/>
      <c r="C92" s="19"/>
      <c r="D92" s="157"/>
      <c r="E92" s="19"/>
      <c r="F92" s="158"/>
      <c r="G92" s="19"/>
      <c r="H92" s="19"/>
      <c r="I92" s="159"/>
      <c r="J92" s="19"/>
      <c r="K92" s="19"/>
      <c r="L92" s="19"/>
    </row>
    <row r="93" spans="1:12">
      <c r="A93" s="19"/>
      <c r="B93" s="19"/>
      <c r="C93" s="19"/>
      <c r="D93" s="157"/>
      <c r="E93" s="19"/>
      <c r="F93" s="160"/>
      <c r="G93" s="19"/>
      <c r="H93" s="19"/>
      <c r="I93" s="159"/>
      <c r="J93" s="19"/>
      <c r="K93" s="19"/>
      <c r="L93" s="19"/>
    </row>
    <row r="94" spans="1:12">
      <c r="A94" s="19"/>
      <c r="B94" s="19"/>
      <c r="C94" s="150"/>
      <c r="D94" s="150"/>
      <c r="E94" s="151"/>
      <c r="F94" s="152"/>
      <c r="G94" s="153"/>
      <c r="H94" s="154"/>
      <c r="I94" s="155"/>
      <c r="J94" s="156"/>
      <c r="K94" s="152"/>
      <c r="L94" s="19"/>
    </row>
    <row r="95" spans="1:12">
      <c r="A95" s="19"/>
      <c r="B95" s="19"/>
      <c r="C95" s="19"/>
      <c r="D95" s="157"/>
      <c r="E95" s="19"/>
      <c r="F95" s="158"/>
      <c r="G95" s="19"/>
      <c r="H95" s="19"/>
      <c r="I95" s="159"/>
      <c r="J95" s="19"/>
      <c r="K95" s="19"/>
      <c r="L95" s="19"/>
    </row>
    <row r="96" spans="1:12">
      <c r="A96" s="19"/>
      <c r="B96" s="19"/>
      <c r="C96" s="19"/>
      <c r="D96" s="157"/>
      <c r="E96" s="19"/>
      <c r="F96" s="160"/>
      <c r="G96" s="19"/>
      <c r="H96" s="19"/>
      <c r="I96" s="159"/>
      <c r="J96" s="19"/>
      <c r="K96" s="19"/>
      <c r="L96" s="19"/>
    </row>
    <row r="97" spans="1:12">
      <c r="A97" s="19"/>
      <c r="B97" s="19"/>
      <c r="C97" s="150"/>
      <c r="D97" s="150"/>
      <c r="E97" s="151"/>
      <c r="F97" s="152"/>
      <c r="G97" s="153"/>
      <c r="H97" s="154"/>
      <c r="I97" s="155"/>
      <c r="J97" s="156"/>
      <c r="K97" s="152"/>
      <c r="L97" s="19"/>
    </row>
    <row r="98" spans="1:12">
      <c r="A98" s="19"/>
      <c r="B98" s="19"/>
      <c r="C98" s="19"/>
      <c r="D98" s="157"/>
      <c r="E98" s="19"/>
      <c r="F98" s="158"/>
      <c r="G98" s="19"/>
      <c r="H98" s="19"/>
      <c r="I98" s="159"/>
      <c r="J98" s="19"/>
      <c r="K98" s="19"/>
      <c r="L98" s="19"/>
    </row>
    <row r="99" spans="1:12">
      <c r="A99" s="19"/>
      <c r="B99" s="19"/>
      <c r="C99" s="19"/>
      <c r="D99" s="157"/>
      <c r="E99" s="19"/>
      <c r="F99" s="160"/>
      <c r="G99" s="19"/>
      <c r="H99" s="19"/>
      <c r="I99" s="159"/>
      <c r="J99" s="19"/>
      <c r="K99" s="19"/>
      <c r="L99" s="19"/>
    </row>
    <row r="100" spans="1:12">
      <c r="A100" s="19"/>
      <c r="B100" s="19"/>
      <c r="C100" s="150"/>
      <c r="D100" s="150"/>
      <c r="E100" s="151"/>
      <c r="F100" s="152"/>
      <c r="G100" s="153"/>
      <c r="H100" s="154"/>
      <c r="I100" s="155"/>
      <c r="J100" s="156"/>
      <c r="K100" s="152"/>
      <c r="L100" s="19"/>
    </row>
    <row r="101" spans="1:12">
      <c r="A101" s="19"/>
      <c r="B101" s="19"/>
      <c r="C101" s="19"/>
      <c r="D101" s="157"/>
      <c r="E101" s="19"/>
      <c r="F101" s="158"/>
      <c r="G101" s="19"/>
      <c r="H101" s="19"/>
      <c r="I101" s="159"/>
      <c r="J101" s="19"/>
      <c r="K101" s="19"/>
      <c r="L101" s="19"/>
    </row>
    <row r="102" spans="1:12">
      <c r="A102" s="19"/>
      <c r="B102" s="19"/>
      <c r="C102" s="19"/>
      <c r="D102" s="157"/>
      <c r="E102" s="19"/>
      <c r="F102" s="160"/>
      <c r="G102" s="19"/>
      <c r="H102" s="19"/>
      <c r="I102" s="159"/>
      <c r="J102" s="19"/>
      <c r="K102" s="19"/>
      <c r="L102" s="19"/>
    </row>
    <row r="103" spans="1:12">
      <c r="A103" s="19"/>
      <c r="B103" s="19"/>
      <c r="C103" s="150"/>
      <c r="D103" s="150"/>
      <c r="E103" s="151"/>
      <c r="F103" s="152"/>
      <c r="G103" s="153"/>
      <c r="H103" s="154"/>
      <c r="I103" s="155"/>
      <c r="J103" s="156"/>
      <c r="K103" s="152"/>
      <c r="L103" s="19"/>
    </row>
    <row r="104" spans="1:12">
      <c r="A104" s="19"/>
      <c r="B104" s="19"/>
      <c r="C104" s="19"/>
      <c r="D104" s="157"/>
      <c r="E104" s="19"/>
      <c r="F104" s="158"/>
      <c r="G104" s="19"/>
      <c r="H104" s="19"/>
      <c r="I104" s="159"/>
      <c r="J104" s="19"/>
      <c r="K104" s="19"/>
      <c r="L104" s="19"/>
    </row>
    <row r="105" spans="1:12">
      <c r="A105" s="19"/>
      <c r="B105" s="19"/>
      <c r="C105" s="19"/>
      <c r="D105" s="157"/>
      <c r="E105" s="19"/>
      <c r="F105" s="160"/>
      <c r="G105" s="19"/>
      <c r="H105" s="19"/>
      <c r="I105" s="159"/>
      <c r="J105" s="19"/>
      <c r="K105" s="19"/>
      <c r="L105" s="19"/>
    </row>
    <row r="106" spans="1:12">
      <c r="A106" s="19"/>
      <c r="B106" s="19"/>
      <c r="C106" s="150"/>
      <c r="D106" s="150"/>
      <c r="E106" s="151"/>
      <c r="F106" s="152"/>
      <c r="G106" s="153"/>
      <c r="H106" s="154"/>
      <c r="I106" s="155"/>
      <c r="J106" s="156"/>
      <c r="K106" s="152"/>
      <c r="L106" s="19"/>
    </row>
    <row r="107" spans="1:12">
      <c r="A107" s="19"/>
      <c r="B107" s="19"/>
      <c r="C107" s="19"/>
      <c r="D107" s="157"/>
      <c r="E107" s="19"/>
      <c r="F107" s="158"/>
      <c r="G107" s="19"/>
      <c r="H107" s="19"/>
      <c r="I107" s="159"/>
      <c r="J107" s="19"/>
      <c r="K107" s="19"/>
      <c r="L107" s="19"/>
    </row>
    <row r="108" spans="1:12">
      <c r="A108" s="19"/>
      <c r="B108" s="19"/>
      <c r="C108" s="19"/>
      <c r="D108" s="157"/>
      <c r="E108" s="19"/>
      <c r="F108" s="160"/>
      <c r="G108" s="19"/>
      <c r="H108" s="19"/>
      <c r="I108" s="159"/>
      <c r="J108" s="19"/>
      <c r="K108" s="19"/>
      <c r="L108" s="19"/>
    </row>
    <row r="109" spans="1:12">
      <c r="A109" s="19"/>
      <c r="B109" s="19"/>
      <c r="C109" s="150"/>
      <c r="D109" s="150"/>
      <c r="E109" s="151"/>
      <c r="F109" s="152"/>
      <c r="G109" s="153"/>
      <c r="H109" s="154"/>
      <c r="I109" s="155"/>
      <c r="J109" s="156"/>
      <c r="K109" s="152"/>
      <c r="L109" s="19"/>
    </row>
    <row r="110" spans="1:12">
      <c r="A110" s="19"/>
      <c r="B110" s="19"/>
      <c r="C110" s="19"/>
      <c r="D110" s="157"/>
      <c r="E110" s="19"/>
      <c r="F110" s="158"/>
      <c r="G110" s="19"/>
      <c r="H110" s="19"/>
      <c r="I110" s="159"/>
      <c r="J110" s="19"/>
      <c r="K110" s="19"/>
      <c r="L110" s="19"/>
    </row>
    <row r="111" spans="1:12">
      <c r="A111" s="19"/>
      <c r="B111" s="19"/>
      <c r="C111" s="19"/>
      <c r="D111" s="157"/>
      <c r="E111" s="19"/>
      <c r="F111" s="160"/>
      <c r="G111" s="19"/>
      <c r="H111" s="19"/>
      <c r="I111" s="159"/>
      <c r="J111" s="19"/>
      <c r="K111" s="19"/>
      <c r="L111" s="19"/>
    </row>
    <row r="112" spans="1:12">
      <c r="A112" s="19"/>
      <c r="B112" s="19"/>
      <c r="C112" s="150"/>
      <c r="D112" s="150"/>
      <c r="E112" s="151"/>
      <c r="F112" s="152"/>
      <c r="G112" s="153"/>
      <c r="H112" s="154"/>
      <c r="I112" s="155"/>
      <c r="J112" s="156"/>
      <c r="K112" s="152"/>
      <c r="L112" s="19"/>
    </row>
    <row r="113" spans="1:12">
      <c r="A113" s="19"/>
      <c r="B113" s="19"/>
      <c r="C113" s="19"/>
      <c r="D113" s="157"/>
      <c r="E113" s="19"/>
      <c r="F113" s="158"/>
      <c r="G113" s="19"/>
      <c r="H113" s="19"/>
      <c r="I113" s="159"/>
      <c r="J113" s="19"/>
      <c r="K113" s="19"/>
      <c r="L113" s="19"/>
    </row>
    <row r="114" spans="1:12">
      <c r="A114" s="19"/>
      <c r="B114" s="19"/>
      <c r="C114" s="19"/>
      <c r="D114" s="157"/>
      <c r="E114" s="19"/>
      <c r="F114" s="160"/>
      <c r="G114" s="19"/>
      <c r="H114" s="19"/>
      <c r="I114" s="159"/>
      <c r="J114" s="19"/>
      <c r="K114" s="19"/>
      <c r="L114" s="19"/>
    </row>
    <row r="115" spans="1:12">
      <c r="A115" s="19"/>
      <c r="B115" s="19"/>
      <c r="C115" s="150"/>
      <c r="D115" s="150"/>
      <c r="E115" s="151"/>
      <c r="F115" s="152"/>
      <c r="G115" s="153"/>
      <c r="H115" s="154"/>
      <c r="I115" s="155"/>
      <c r="J115" s="156"/>
      <c r="K115" s="152"/>
      <c r="L115" s="19"/>
    </row>
    <row r="116" spans="1:12">
      <c r="A116" s="19"/>
      <c r="B116" s="19"/>
      <c r="C116" s="19"/>
      <c r="D116" s="157"/>
      <c r="E116" s="19"/>
      <c r="F116" s="158"/>
      <c r="G116" s="19"/>
      <c r="H116" s="19"/>
      <c r="I116" s="159"/>
      <c r="J116" s="19"/>
      <c r="K116" s="19"/>
      <c r="L116" s="19"/>
    </row>
    <row r="117" spans="1:12">
      <c r="A117" s="19"/>
      <c r="B117" s="19"/>
      <c r="C117" s="19"/>
      <c r="D117" s="157"/>
      <c r="E117" s="19"/>
      <c r="F117" s="160"/>
      <c r="G117" s="19"/>
      <c r="H117" s="19"/>
      <c r="I117" s="159"/>
      <c r="J117" s="19"/>
      <c r="K117" s="19"/>
      <c r="L117" s="19"/>
    </row>
    <row r="118" spans="1:12">
      <c r="A118" s="19"/>
      <c r="B118" s="19"/>
      <c r="C118" s="150"/>
      <c r="D118" s="150"/>
      <c r="E118" s="151"/>
      <c r="F118" s="152"/>
      <c r="G118" s="153"/>
      <c r="H118" s="154"/>
      <c r="I118" s="155"/>
      <c r="J118" s="156"/>
      <c r="K118" s="152"/>
      <c r="L118" s="19"/>
    </row>
    <row r="119" spans="1:12">
      <c r="A119" s="19"/>
      <c r="B119" s="19"/>
      <c r="C119" s="19"/>
      <c r="D119" s="157"/>
      <c r="E119" s="19"/>
      <c r="F119" s="158"/>
      <c r="G119" s="19"/>
      <c r="H119" s="19"/>
      <c r="I119" s="159"/>
      <c r="J119" s="19"/>
      <c r="K119" s="19"/>
      <c r="L119" s="19"/>
    </row>
    <row r="120" spans="1:12">
      <c r="A120" s="19"/>
      <c r="B120" s="19"/>
      <c r="C120" s="19"/>
      <c r="D120" s="157"/>
      <c r="E120" s="19"/>
      <c r="F120" s="160"/>
      <c r="G120" s="19"/>
      <c r="H120" s="19"/>
      <c r="I120" s="159"/>
      <c r="J120" s="19"/>
      <c r="K120" s="19"/>
      <c r="L120" s="19"/>
    </row>
    <row r="121" spans="1:12">
      <c r="A121" s="19"/>
      <c r="B121" s="19"/>
      <c r="C121" s="150"/>
      <c r="D121" s="150"/>
      <c r="E121" s="151"/>
      <c r="F121" s="152"/>
      <c r="G121" s="153"/>
      <c r="H121" s="154"/>
      <c r="I121" s="155"/>
      <c r="J121" s="156"/>
      <c r="K121" s="152"/>
      <c r="L121" s="19"/>
    </row>
    <row r="122" spans="1:12">
      <c r="A122" s="19"/>
      <c r="B122" s="19"/>
      <c r="C122" s="19"/>
      <c r="D122" s="157"/>
      <c r="E122" s="19"/>
      <c r="F122" s="158"/>
      <c r="G122" s="19"/>
      <c r="H122" s="19"/>
      <c r="I122" s="159"/>
      <c r="J122" s="19"/>
      <c r="K122" s="19"/>
      <c r="L122" s="19"/>
    </row>
    <row r="123" spans="1:12">
      <c r="A123" s="19"/>
      <c r="B123" s="19"/>
      <c r="C123" s="19"/>
      <c r="D123" s="157"/>
      <c r="E123" s="19"/>
      <c r="F123" s="160"/>
      <c r="G123" s="19"/>
      <c r="H123" s="19"/>
      <c r="I123" s="159"/>
      <c r="J123" s="19"/>
      <c r="K123" s="19"/>
      <c r="L123" s="19"/>
    </row>
    <row r="124" spans="1:12">
      <c r="A124" s="19"/>
      <c r="B124" s="19"/>
      <c r="C124" s="150"/>
      <c r="D124" s="150"/>
      <c r="E124" s="151"/>
      <c r="F124" s="152"/>
      <c r="G124" s="153"/>
      <c r="H124" s="154"/>
      <c r="I124" s="155"/>
      <c r="J124" s="156"/>
      <c r="K124" s="152"/>
      <c r="L124" s="19"/>
    </row>
    <row r="125" spans="1:12">
      <c r="A125" s="19"/>
      <c r="B125" s="19"/>
      <c r="C125" s="19"/>
      <c r="D125" s="157"/>
      <c r="E125" s="19"/>
      <c r="F125" s="158"/>
      <c r="G125" s="19"/>
      <c r="H125" s="19"/>
      <c r="I125" s="159"/>
      <c r="J125" s="19"/>
      <c r="K125" s="19"/>
      <c r="L125" s="19"/>
    </row>
    <row r="126" spans="1:12">
      <c r="A126" s="19"/>
      <c r="B126" s="19"/>
      <c r="C126" s="19"/>
      <c r="D126" s="157"/>
      <c r="E126" s="19"/>
      <c r="F126" s="160"/>
      <c r="G126" s="19"/>
      <c r="H126" s="19"/>
      <c r="I126" s="159"/>
      <c r="J126" s="19"/>
      <c r="K126" s="19"/>
      <c r="L126" s="19"/>
    </row>
    <row r="127" spans="1:12">
      <c r="A127" s="19"/>
      <c r="B127" s="19"/>
      <c r="C127" s="150"/>
      <c r="D127" s="150"/>
      <c r="E127" s="151"/>
      <c r="F127" s="152"/>
      <c r="G127" s="153"/>
      <c r="H127" s="154"/>
      <c r="I127" s="155"/>
      <c r="J127" s="156"/>
      <c r="K127" s="152"/>
      <c r="L127" s="19"/>
    </row>
    <row r="128" spans="1:12">
      <c r="A128" s="19"/>
      <c r="B128" s="19"/>
      <c r="C128" s="19"/>
      <c r="D128" s="157"/>
      <c r="E128" s="19"/>
      <c r="F128" s="158"/>
      <c r="G128" s="19"/>
      <c r="H128" s="19"/>
      <c r="I128" s="159"/>
      <c r="J128" s="19"/>
      <c r="K128" s="19"/>
      <c r="L128" s="19"/>
    </row>
    <row r="129" spans="1:12">
      <c r="A129" s="19"/>
      <c r="B129" s="19"/>
      <c r="C129" s="150"/>
      <c r="D129" s="150"/>
      <c r="E129" s="151"/>
      <c r="F129" s="152"/>
      <c r="G129" s="153"/>
      <c r="H129" s="154"/>
      <c r="I129" s="155"/>
      <c r="J129" s="156"/>
      <c r="K129" s="152"/>
      <c r="L129" s="19"/>
    </row>
    <row r="130" spans="1:12">
      <c r="A130" s="19"/>
      <c r="B130" s="19"/>
      <c r="C130" s="19"/>
      <c r="D130" s="157"/>
      <c r="E130" s="19"/>
      <c r="F130" s="158"/>
      <c r="G130" s="19"/>
      <c r="H130" s="19"/>
      <c r="I130" s="159"/>
      <c r="J130" s="19"/>
      <c r="K130" s="19"/>
      <c r="L130" s="19"/>
    </row>
    <row r="131" spans="1:12">
      <c r="A131" s="19"/>
      <c r="B131" s="19"/>
      <c r="C131" s="19"/>
      <c r="D131" s="157"/>
      <c r="E131" s="19"/>
      <c r="F131" s="160"/>
      <c r="G131" s="19"/>
      <c r="H131" s="19"/>
      <c r="I131" s="159"/>
      <c r="J131" s="19"/>
      <c r="K131" s="19"/>
      <c r="L131" s="19"/>
    </row>
    <row r="132" spans="1:12">
      <c r="A132" s="19"/>
      <c r="B132" s="19"/>
      <c r="C132" s="150"/>
      <c r="D132" s="150"/>
      <c r="E132" s="151"/>
      <c r="F132" s="152"/>
      <c r="G132" s="153"/>
      <c r="H132" s="154"/>
      <c r="I132" s="155"/>
      <c r="J132" s="156"/>
      <c r="K132" s="152"/>
      <c r="L132" s="19"/>
    </row>
    <row r="133" spans="1:12">
      <c r="A133" s="19"/>
      <c r="B133" s="19"/>
      <c r="C133" s="19"/>
      <c r="D133" s="157"/>
      <c r="E133" s="19"/>
      <c r="F133" s="158"/>
      <c r="G133" s="19"/>
      <c r="H133" s="19"/>
      <c r="I133" s="159"/>
      <c r="J133" s="19"/>
      <c r="K133" s="19"/>
      <c r="L133" s="19"/>
    </row>
    <row r="134" spans="1:12">
      <c r="A134" s="19"/>
      <c r="B134" s="19"/>
      <c r="C134" s="19"/>
      <c r="D134" s="157"/>
      <c r="E134" s="19"/>
      <c r="F134" s="160"/>
      <c r="G134" s="19"/>
      <c r="H134" s="19"/>
      <c r="I134" s="159"/>
      <c r="J134" s="19"/>
      <c r="K134" s="19"/>
      <c r="L134" s="19"/>
    </row>
    <row r="135" spans="1:12">
      <c r="A135" s="19"/>
      <c r="B135" s="19"/>
      <c r="C135" s="150"/>
      <c r="D135" s="150"/>
      <c r="E135" s="151"/>
      <c r="F135" s="152"/>
      <c r="G135" s="153"/>
      <c r="H135" s="154"/>
      <c r="I135" s="155"/>
      <c r="J135" s="156"/>
      <c r="K135" s="152"/>
      <c r="L135" s="19"/>
    </row>
    <row r="136" spans="1:12">
      <c r="A136" s="19"/>
      <c r="B136" s="19"/>
      <c r="C136" s="19"/>
      <c r="D136" s="157"/>
      <c r="E136" s="19"/>
      <c r="F136" s="158"/>
      <c r="G136" s="19"/>
      <c r="H136" s="19"/>
      <c r="I136" s="159"/>
      <c r="J136" s="19"/>
      <c r="K136" s="19"/>
      <c r="L136" s="19"/>
    </row>
    <row r="137" spans="1:12">
      <c r="A137" s="19"/>
      <c r="B137" s="19"/>
      <c r="C137" s="150"/>
      <c r="D137" s="150"/>
      <c r="E137" s="151"/>
      <c r="F137" s="152"/>
      <c r="G137" s="153"/>
      <c r="H137" s="154"/>
      <c r="I137" s="155"/>
      <c r="J137" s="156"/>
      <c r="K137" s="152"/>
      <c r="L137" s="19"/>
    </row>
    <row r="138" spans="1:12">
      <c r="A138" s="19"/>
      <c r="B138" s="19"/>
      <c r="C138" s="19"/>
      <c r="D138" s="157"/>
      <c r="E138" s="19"/>
      <c r="F138" s="158"/>
      <c r="G138" s="19"/>
      <c r="H138" s="19"/>
      <c r="I138" s="159"/>
      <c r="J138" s="19"/>
      <c r="K138" s="19"/>
      <c r="L138" s="19"/>
    </row>
    <row r="139" spans="1:12">
      <c r="A139" s="19"/>
      <c r="B139" s="19"/>
      <c r="C139" s="19"/>
      <c r="D139" s="157"/>
      <c r="E139" s="19"/>
      <c r="F139" s="160"/>
      <c r="G139" s="19"/>
      <c r="H139" s="19"/>
      <c r="I139" s="159"/>
      <c r="J139" s="19"/>
      <c r="K139" s="19"/>
      <c r="L139" s="19"/>
    </row>
    <row r="140" spans="1:12">
      <c r="A140" s="19"/>
      <c r="B140" s="19"/>
      <c r="C140" s="150"/>
      <c r="D140" s="150"/>
      <c r="E140" s="151"/>
      <c r="F140" s="152"/>
      <c r="G140" s="153"/>
      <c r="H140" s="154"/>
      <c r="I140" s="155"/>
      <c r="J140" s="156"/>
      <c r="K140" s="152"/>
      <c r="L140" s="19"/>
    </row>
    <row r="141" spans="1:12">
      <c r="A141" s="19"/>
      <c r="B141" s="19"/>
      <c r="C141" s="19"/>
      <c r="D141" s="157"/>
      <c r="E141" s="19"/>
      <c r="F141" s="158"/>
      <c r="G141" s="19"/>
      <c r="H141" s="19"/>
      <c r="I141" s="159"/>
      <c r="J141" s="19"/>
      <c r="K141" s="19"/>
      <c r="L141" s="19"/>
    </row>
    <row r="142" spans="1:12">
      <c r="A142" s="19"/>
      <c r="B142" s="19"/>
      <c r="C142" s="150"/>
      <c r="D142" s="150"/>
      <c r="E142" s="151"/>
      <c r="F142" s="152"/>
      <c r="G142" s="153"/>
      <c r="H142" s="154"/>
      <c r="I142" s="155"/>
      <c r="J142" s="156"/>
      <c r="K142" s="152"/>
      <c r="L142" s="19"/>
    </row>
    <row r="143" spans="1:12">
      <c r="A143" s="19"/>
      <c r="B143" s="19"/>
      <c r="C143" s="19"/>
      <c r="D143" s="157"/>
      <c r="E143" s="19"/>
      <c r="F143" s="158"/>
      <c r="G143" s="19"/>
      <c r="H143" s="19"/>
      <c r="I143" s="159"/>
      <c r="J143" s="19"/>
      <c r="K143" s="19"/>
      <c r="L143" s="19"/>
    </row>
    <row r="144" spans="1:12">
      <c r="A144" s="19"/>
      <c r="B144" s="19"/>
      <c r="C144" s="19"/>
      <c r="D144" s="157"/>
      <c r="E144" s="19"/>
      <c r="F144" s="160"/>
      <c r="G144" s="19"/>
      <c r="H144" s="19"/>
      <c r="I144" s="159"/>
      <c r="J144" s="19"/>
      <c r="K144" s="19"/>
      <c r="L144" s="19"/>
    </row>
    <row r="145" spans="1:12">
      <c r="A145" s="19"/>
      <c r="B145" s="19"/>
      <c r="C145" s="150"/>
      <c r="D145" s="150"/>
      <c r="E145" s="151"/>
      <c r="F145" s="152"/>
      <c r="G145" s="153"/>
      <c r="H145" s="154"/>
      <c r="I145" s="155"/>
      <c r="J145" s="156"/>
      <c r="K145" s="152"/>
      <c r="L145" s="19"/>
    </row>
    <row r="146" spans="1:12">
      <c r="A146" s="19"/>
      <c r="B146" s="19"/>
      <c r="C146" s="19"/>
      <c r="D146" s="157"/>
      <c r="E146" s="19"/>
      <c r="F146" s="158"/>
      <c r="G146" s="19"/>
      <c r="H146" s="19"/>
      <c r="I146" s="159"/>
      <c r="J146" s="19"/>
      <c r="K146" s="19"/>
      <c r="L146" s="19"/>
    </row>
    <row r="147" spans="1:12">
      <c r="A147" s="19"/>
      <c r="B147" s="19"/>
      <c r="C147" s="19"/>
      <c r="D147" s="157"/>
      <c r="E147" s="19"/>
      <c r="F147" s="160"/>
      <c r="G147" s="19"/>
      <c r="H147" s="19"/>
      <c r="I147" s="159"/>
      <c r="J147" s="19"/>
      <c r="K147" s="19"/>
      <c r="L147" s="19"/>
    </row>
    <row r="148" spans="1:12">
      <c r="A148" s="19"/>
      <c r="B148" s="19"/>
      <c r="C148" s="150"/>
      <c r="D148" s="150"/>
      <c r="E148" s="151"/>
      <c r="F148" s="152"/>
      <c r="G148" s="153"/>
      <c r="H148" s="154"/>
      <c r="I148" s="155"/>
      <c r="J148" s="156"/>
      <c r="K148" s="152"/>
      <c r="L148" s="19"/>
    </row>
    <row r="149" spans="1:12">
      <c r="A149" s="19"/>
      <c r="B149" s="19"/>
      <c r="C149" s="19"/>
      <c r="D149" s="157"/>
      <c r="E149" s="19"/>
      <c r="F149" s="158"/>
      <c r="G149" s="19"/>
      <c r="H149" s="19"/>
      <c r="I149" s="159"/>
      <c r="J149" s="19"/>
      <c r="K149" s="19"/>
      <c r="L149" s="19"/>
    </row>
    <row r="150" spans="1:12">
      <c r="A150" s="19"/>
      <c r="B150" s="19"/>
      <c r="C150" s="19"/>
      <c r="D150" s="157"/>
      <c r="E150" s="19"/>
      <c r="F150" s="160"/>
      <c r="G150" s="19"/>
      <c r="H150" s="19"/>
      <c r="I150" s="159"/>
      <c r="J150" s="19"/>
      <c r="K150" s="19"/>
      <c r="L150" s="19"/>
    </row>
    <row r="151" spans="1:12">
      <c r="A151" s="19"/>
      <c r="B151" s="19"/>
      <c r="C151" s="150"/>
      <c r="D151" s="150"/>
      <c r="E151" s="151"/>
      <c r="F151" s="152"/>
      <c r="G151" s="153"/>
      <c r="H151" s="154"/>
      <c r="I151" s="155"/>
      <c r="J151" s="156"/>
      <c r="K151" s="152"/>
      <c r="L151" s="19"/>
    </row>
    <row r="152" spans="1:12">
      <c r="A152" s="19"/>
      <c r="B152" s="19"/>
      <c r="C152" s="19"/>
      <c r="D152" s="157"/>
      <c r="E152" s="19"/>
      <c r="F152" s="158"/>
      <c r="G152" s="19"/>
      <c r="H152" s="19"/>
      <c r="I152" s="159"/>
      <c r="J152" s="19"/>
      <c r="K152" s="19"/>
      <c r="L152" s="19"/>
    </row>
    <row r="153" spans="1:12">
      <c r="A153" s="19"/>
      <c r="B153" s="19"/>
      <c r="C153" s="19"/>
      <c r="D153" s="157"/>
      <c r="E153" s="19"/>
      <c r="F153" s="160"/>
      <c r="G153" s="19"/>
      <c r="H153" s="19"/>
      <c r="I153" s="159"/>
      <c r="J153" s="19"/>
      <c r="K153" s="19"/>
      <c r="L153" s="19"/>
    </row>
    <row r="154" spans="1:12">
      <c r="A154" s="19"/>
      <c r="B154" s="19"/>
      <c r="C154" s="150"/>
      <c r="D154" s="150"/>
      <c r="E154" s="151"/>
      <c r="F154" s="152"/>
      <c r="G154" s="153"/>
      <c r="H154" s="154"/>
      <c r="I154" s="155"/>
      <c r="J154" s="156"/>
      <c r="K154" s="152"/>
      <c r="L154" s="19"/>
    </row>
    <row r="155" spans="1:12">
      <c r="A155" s="19"/>
      <c r="B155" s="19"/>
      <c r="C155" s="19"/>
      <c r="D155" s="157"/>
      <c r="E155" s="19"/>
      <c r="F155" s="158"/>
      <c r="G155" s="19"/>
      <c r="H155" s="19"/>
      <c r="I155" s="159"/>
      <c r="J155" s="19"/>
      <c r="K155" s="19"/>
      <c r="L155" s="19"/>
    </row>
    <row r="156" spans="1:12">
      <c r="A156" s="19"/>
      <c r="B156" s="19"/>
      <c r="C156" s="150"/>
      <c r="D156" s="150"/>
      <c r="E156" s="151"/>
      <c r="F156" s="152"/>
      <c r="G156" s="153"/>
      <c r="H156" s="154"/>
      <c r="I156" s="155"/>
      <c r="J156" s="156"/>
      <c r="K156" s="152"/>
      <c r="L156" s="19"/>
    </row>
    <row r="157" spans="1:12">
      <c r="A157" s="19"/>
      <c r="B157" s="19"/>
      <c r="C157" s="19"/>
      <c r="D157" s="157"/>
      <c r="E157" s="19"/>
      <c r="F157" s="158"/>
      <c r="G157" s="19"/>
      <c r="H157" s="19"/>
      <c r="I157" s="159"/>
      <c r="J157" s="19"/>
      <c r="K157" s="19"/>
      <c r="L157" s="19"/>
    </row>
    <row r="158" spans="1:12">
      <c r="A158" s="19"/>
      <c r="B158" s="19"/>
      <c r="C158" s="19"/>
      <c r="D158" s="157"/>
      <c r="E158" s="19"/>
      <c r="F158" s="160"/>
      <c r="G158" s="19"/>
      <c r="H158" s="19"/>
      <c r="I158" s="159"/>
      <c r="J158" s="19"/>
      <c r="K158" s="19"/>
      <c r="L158" s="19"/>
    </row>
    <row r="159" spans="1:12">
      <c r="A159" s="19"/>
      <c r="B159" s="19"/>
      <c r="C159" s="150"/>
      <c r="D159" s="150"/>
      <c r="E159" s="151"/>
      <c r="F159" s="152"/>
      <c r="G159" s="153"/>
      <c r="H159" s="154"/>
      <c r="I159" s="155"/>
      <c r="J159" s="156"/>
      <c r="K159" s="152"/>
      <c r="L159" s="19"/>
    </row>
    <row r="160" spans="1:12">
      <c r="A160" s="19"/>
      <c r="B160" s="19"/>
      <c r="C160" s="19"/>
      <c r="D160" s="157"/>
      <c r="E160" s="19"/>
      <c r="F160" s="158"/>
      <c r="G160" s="19"/>
      <c r="H160" s="19"/>
      <c r="I160" s="159"/>
      <c r="J160" s="19"/>
      <c r="K160" s="19"/>
      <c r="L160" s="19"/>
    </row>
    <row r="161" spans="1:12">
      <c r="A161" s="19"/>
      <c r="B161" s="19"/>
      <c r="C161" s="19"/>
      <c r="D161" s="157"/>
      <c r="E161" s="19"/>
      <c r="F161" s="160"/>
      <c r="G161" s="19"/>
      <c r="H161" s="19"/>
      <c r="I161" s="159"/>
      <c r="J161" s="19"/>
      <c r="K161" s="19"/>
      <c r="L161" s="19"/>
    </row>
    <row r="162" spans="1:12">
      <c r="A162" s="19"/>
      <c r="B162" s="19"/>
      <c r="C162" s="150"/>
      <c r="D162" s="150"/>
      <c r="E162" s="151"/>
      <c r="F162" s="152"/>
      <c r="G162" s="153"/>
      <c r="H162" s="154"/>
      <c r="I162" s="155"/>
      <c r="J162" s="156"/>
      <c r="K162" s="152"/>
      <c r="L162" s="19"/>
    </row>
    <row r="163" spans="1:12">
      <c r="A163" s="19"/>
      <c r="B163" s="19"/>
      <c r="C163" s="19"/>
      <c r="D163" s="157"/>
      <c r="E163" s="19"/>
      <c r="F163" s="158"/>
      <c r="G163" s="19"/>
      <c r="H163" s="19"/>
      <c r="I163" s="159"/>
      <c r="J163" s="19"/>
      <c r="K163" s="19"/>
      <c r="L163" s="19"/>
    </row>
    <row r="164" spans="1:12">
      <c r="A164" s="19"/>
      <c r="B164" s="19"/>
      <c r="C164" s="19"/>
      <c r="D164" s="157"/>
      <c r="E164" s="19"/>
      <c r="F164" s="160"/>
      <c r="G164" s="19"/>
      <c r="H164" s="19"/>
      <c r="I164" s="159"/>
      <c r="J164" s="19"/>
      <c r="K164" s="19"/>
      <c r="L164" s="19"/>
    </row>
    <row r="165" spans="1:12">
      <c r="A165" s="19"/>
      <c r="B165" s="19"/>
      <c r="C165" s="150"/>
      <c r="D165" s="150"/>
      <c r="E165" s="151"/>
      <c r="F165" s="152"/>
      <c r="G165" s="153"/>
      <c r="H165" s="154"/>
      <c r="I165" s="155"/>
      <c r="J165" s="156"/>
      <c r="K165" s="152"/>
      <c r="L165" s="19"/>
    </row>
    <row r="166" spans="1:12">
      <c r="A166" s="19"/>
      <c r="B166" s="19"/>
      <c r="C166" s="19"/>
      <c r="D166" s="157"/>
      <c r="E166" s="19"/>
      <c r="F166" s="158"/>
      <c r="G166" s="19"/>
      <c r="H166" s="19"/>
      <c r="I166" s="159"/>
      <c r="J166" s="19"/>
      <c r="K166" s="19"/>
      <c r="L166" s="19"/>
    </row>
    <row r="167" spans="1:12">
      <c r="A167" s="19"/>
      <c r="B167" s="19"/>
      <c r="C167" s="19"/>
      <c r="D167" s="157"/>
      <c r="E167" s="19"/>
      <c r="F167" s="160"/>
      <c r="G167" s="19"/>
      <c r="H167" s="19"/>
      <c r="I167" s="159"/>
      <c r="J167" s="19"/>
      <c r="K167" s="19"/>
      <c r="L167" s="19"/>
    </row>
    <row r="168" spans="1:12">
      <c r="A168" s="19"/>
      <c r="B168" s="19"/>
      <c r="C168" s="150"/>
      <c r="D168" s="150"/>
      <c r="E168" s="151"/>
      <c r="F168" s="152"/>
      <c r="G168" s="153"/>
      <c r="H168" s="154"/>
      <c r="I168" s="155"/>
      <c r="J168" s="156"/>
      <c r="K168" s="152"/>
      <c r="L168" s="19"/>
    </row>
    <row r="169" spans="1:12">
      <c r="A169" s="19"/>
      <c r="B169" s="19"/>
      <c r="C169" s="19"/>
      <c r="D169" s="157"/>
      <c r="E169" s="19"/>
      <c r="F169" s="158"/>
      <c r="G169" s="19"/>
      <c r="H169" s="19"/>
      <c r="I169" s="159"/>
      <c r="J169" s="19"/>
      <c r="K169" s="19"/>
      <c r="L169" s="19"/>
    </row>
    <row r="170" spans="1:12">
      <c r="A170" s="19"/>
      <c r="B170" s="19"/>
      <c r="C170" s="19"/>
      <c r="D170" s="157"/>
      <c r="E170" s="19"/>
      <c r="F170" s="160"/>
      <c r="G170" s="19"/>
      <c r="H170" s="19"/>
      <c r="I170" s="159"/>
      <c r="J170" s="19"/>
      <c r="K170" s="19"/>
      <c r="L170" s="19"/>
    </row>
    <row r="171" spans="1:12">
      <c r="A171" s="19"/>
      <c r="B171" s="19"/>
      <c r="C171" s="150"/>
      <c r="D171" s="150"/>
      <c r="E171" s="151"/>
      <c r="F171" s="152"/>
      <c r="G171" s="153"/>
      <c r="H171" s="154"/>
      <c r="I171" s="155"/>
      <c r="J171" s="156"/>
      <c r="K171" s="152"/>
      <c r="L171" s="19"/>
    </row>
    <row r="172" spans="1:12">
      <c r="A172" s="19"/>
      <c r="B172" s="19"/>
      <c r="C172" s="19"/>
      <c r="D172" s="157"/>
      <c r="E172" s="19"/>
      <c r="F172" s="158"/>
      <c r="G172" s="19"/>
      <c r="H172" s="19"/>
      <c r="I172" s="159"/>
      <c r="J172" s="19"/>
      <c r="K172" s="19"/>
      <c r="L172" s="19"/>
    </row>
    <row r="173" spans="1:12">
      <c r="A173" s="19"/>
      <c r="B173" s="19"/>
      <c r="C173" s="19"/>
      <c r="D173" s="157"/>
      <c r="E173" s="19"/>
      <c r="F173" s="160"/>
      <c r="G173" s="19"/>
      <c r="H173" s="19"/>
      <c r="I173" s="159"/>
      <c r="J173" s="19"/>
      <c r="K173" s="19"/>
      <c r="L173" s="19"/>
    </row>
    <row r="174" spans="1:12">
      <c r="A174" s="19"/>
      <c r="B174" s="19"/>
      <c r="C174" s="150"/>
      <c r="D174" s="150"/>
      <c r="E174" s="151"/>
      <c r="F174" s="152"/>
      <c r="G174" s="153"/>
      <c r="H174" s="154"/>
      <c r="I174" s="155"/>
      <c r="J174" s="156"/>
      <c r="K174" s="152"/>
      <c r="L174" s="19"/>
    </row>
    <row r="175" spans="1:12">
      <c r="A175" s="19"/>
      <c r="B175" s="19"/>
      <c r="C175" s="19"/>
      <c r="D175" s="157"/>
      <c r="E175" s="19"/>
      <c r="F175" s="158"/>
      <c r="G175" s="19"/>
      <c r="H175" s="19"/>
      <c r="I175" s="159"/>
      <c r="J175" s="19"/>
      <c r="K175" s="19"/>
      <c r="L175" s="19"/>
    </row>
    <row r="176" spans="1:12">
      <c r="A176" s="19"/>
      <c r="B176" s="19"/>
      <c r="C176" s="19"/>
      <c r="D176" s="157"/>
      <c r="E176" s="19"/>
      <c r="F176" s="160"/>
      <c r="G176" s="19"/>
      <c r="H176" s="19"/>
      <c r="I176" s="159"/>
      <c r="J176" s="19"/>
      <c r="K176" s="19"/>
      <c r="L176" s="19"/>
    </row>
    <row r="177" spans="1:12">
      <c r="A177" s="19"/>
      <c r="B177" s="19"/>
      <c r="C177" s="150"/>
      <c r="D177" s="150"/>
      <c r="E177" s="151"/>
      <c r="F177" s="152"/>
      <c r="G177" s="153"/>
      <c r="H177" s="154"/>
      <c r="I177" s="155"/>
      <c r="J177" s="156"/>
      <c r="K177" s="152"/>
      <c r="L177" s="19"/>
    </row>
    <row r="178" spans="1:12">
      <c r="A178" s="19"/>
      <c r="B178" s="19"/>
      <c r="C178" s="19"/>
      <c r="D178" s="157"/>
      <c r="E178" s="19"/>
      <c r="F178" s="158"/>
      <c r="G178" s="19"/>
      <c r="H178" s="19"/>
      <c r="I178" s="159"/>
      <c r="J178" s="19"/>
      <c r="K178" s="19"/>
      <c r="L178" s="19"/>
    </row>
    <row r="179" spans="1:12">
      <c r="A179" s="19"/>
      <c r="B179" s="19"/>
      <c r="C179" s="19"/>
      <c r="D179" s="157"/>
      <c r="E179" s="19"/>
      <c r="F179" s="160"/>
      <c r="G179" s="19"/>
      <c r="H179" s="19"/>
      <c r="I179" s="159"/>
      <c r="J179" s="19"/>
      <c r="K179" s="19"/>
      <c r="L179" s="19"/>
    </row>
    <row r="180" spans="1:12">
      <c r="A180" s="19"/>
      <c r="B180" s="19"/>
      <c r="C180" s="150"/>
      <c r="D180" s="150"/>
      <c r="E180" s="151"/>
      <c r="F180" s="152"/>
      <c r="G180" s="153"/>
      <c r="H180" s="154"/>
      <c r="I180" s="155"/>
      <c r="J180" s="156"/>
      <c r="K180" s="152"/>
      <c r="L180" s="19"/>
    </row>
    <row r="181" spans="1:12">
      <c r="A181" s="19"/>
      <c r="B181" s="19"/>
      <c r="C181" s="19"/>
      <c r="D181" s="157"/>
      <c r="E181" s="19"/>
      <c r="F181" s="158"/>
      <c r="G181" s="19"/>
      <c r="H181" s="19"/>
      <c r="I181" s="159"/>
      <c r="J181" s="19"/>
      <c r="K181" s="19"/>
      <c r="L181" s="19"/>
    </row>
    <row r="182" spans="1:12">
      <c r="A182" s="19"/>
      <c r="B182" s="19"/>
      <c r="C182" s="19"/>
      <c r="D182" s="157"/>
      <c r="E182" s="19"/>
      <c r="F182" s="160"/>
      <c r="G182" s="19"/>
      <c r="H182" s="19"/>
      <c r="I182" s="159"/>
      <c r="J182" s="19"/>
      <c r="K182" s="19"/>
      <c r="L182" s="19"/>
    </row>
    <row r="183" spans="1:12">
      <c r="A183" s="19"/>
      <c r="B183" s="19"/>
      <c r="C183" s="150"/>
      <c r="D183" s="150"/>
      <c r="E183" s="151"/>
      <c r="F183" s="152"/>
      <c r="G183" s="153"/>
      <c r="H183" s="154"/>
      <c r="I183" s="155"/>
      <c r="J183" s="156"/>
      <c r="K183" s="152"/>
      <c r="L183" s="19"/>
    </row>
    <row r="184" spans="1:12">
      <c r="A184" s="19"/>
      <c r="B184" s="19"/>
      <c r="C184" s="19"/>
      <c r="D184" s="157"/>
      <c r="E184" s="19"/>
      <c r="F184" s="158"/>
      <c r="G184" s="19"/>
      <c r="H184" s="19"/>
      <c r="I184" s="159"/>
      <c r="J184" s="19"/>
      <c r="K184" s="19"/>
      <c r="L184" s="19"/>
    </row>
    <row r="185" spans="1:12">
      <c r="A185" s="19"/>
      <c r="B185" s="19"/>
      <c r="C185" s="19"/>
      <c r="D185" s="157"/>
      <c r="E185" s="19"/>
      <c r="F185" s="160"/>
      <c r="G185" s="19"/>
      <c r="H185" s="19"/>
      <c r="I185" s="159"/>
      <c r="J185" s="19"/>
      <c r="K185" s="19"/>
      <c r="L185" s="19"/>
    </row>
    <row r="186" spans="1:12">
      <c r="A186" s="19"/>
      <c r="B186" s="19"/>
      <c r="C186" s="150"/>
      <c r="D186" s="150"/>
      <c r="E186" s="151"/>
      <c r="F186" s="152"/>
      <c r="G186" s="153"/>
      <c r="H186" s="154"/>
      <c r="I186" s="155"/>
      <c r="J186" s="156"/>
      <c r="K186" s="152"/>
      <c r="L186" s="19"/>
    </row>
    <row r="187" spans="1:12">
      <c r="A187" s="19"/>
      <c r="B187" s="19"/>
      <c r="C187" s="19"/>
      <c r="D187" s="157"/>
      <c r="E187" s="19"/>
      <c r="F187" s="158"/>
      <c r="G187" s="19"/>
      <c r="H187" s="19"/>
      <c r="I187" s="159"/>
      <c r="J187" s="19"/>
      <c r="K187" s="19"/>
      <c r="L187" s="19"/>
    </row>
    <row r="188" spans="1:12">
      <c r="A188" s="19"/>
      <c r="B188" s="19"/>
      <c r="C188" s="19"/>
      <c r="D188" s="157"/>
      <c r="E188" s="19"/>
      <c r="F188" s="160"/>
      <c r="G188" s="19"/>
      <c r="H188" s="19"/>
      <c r="I188" s="159"/>
      <c r="J188" s="19"/>
      <c r="K188" s="19"/>
      <c r="L188" s="19"/>
    </row>
    <row r="189" spans="1:12">
      <c r="A189" s="19"/>
      <c r="B189" s="19"/>
      <c r="C189" s="150"/>
      <c r="D189" s="150"/>
      <c r="E189" s="151"/>
      <c r="F189" s="152"/>
      <c r="G189" s="153"/>
      <c r="H189" s="154"/>
      <c r="I189" s="155"/>
      <c r="J189" s="156"/>
      <c r="K189" s="152"/>
      <c r="L189" s="19"/>
    </row>
    <row r="190" spans="1:12">
      <c r="A190" s="19"/>
      <c r="B190" s="19"/>
      <c r="C190" s="19"/>
      <c r="D190" s="157"/>
      <c r="E190" s="19"/>
      <c r="F190" s="158"/>
      <c r="G190" s="19"/>
      <c r="H190" s="19"/>
      <c r="I190" s="159"/>
      <c r="J190" s="19"/>
      <c r="K190" s="19"/>
      <c r="L190" s="19"/>
    </row>
    <row r="191" spans="1:12">
      <c r="A191" s="19"/>
      <c r="B191" s="19"/>
      <c r="C191" s="19"/>
      <c r="D191" s="157"/>
      <c r="E191" s="19"/>
      <c r="F191" s="160"/>
      <c r="G191" s="19"/>
      <c r="H191" s="19"/>
      <c r="I191" s="159"/>
      <c r="J191" s="19"/>
      <c r="K191" s="19"/>
      <c r="L191" s="19"/>
    </row>
    <row r="192" spans="1:12">
      <c r="A192" s="19"/>
      <c r="B192" s="19"/>
      <c r="C192" s="150"/>
      <c r="D192" s="150"/>
      <c r="E192" s="151"/>
      <c r="F192" s="152"/>
      <c r="G192" s="153"/>
      <c r="H192" s="154"/>
      <c r="I192" s="155"/>
      <c r="J192" s="156"/>
      <c r="K192" s="152"/>
      <c r="L192" s="19"/>
    </row>
    <row r="193" spans="1:12">
      <c r="A193" s="19"/>
      <c r="B193" s="19"/>
      <c r="C193" s="19"/>
      <c r="D193" s="157"/>
      <c r="E193" s="19"/>
      <c r="F193" s="158"/>
      <c r="G193" s="19"/>
      <c r="H193" s="19"/>
      <c r="I193" s="159"/>
      <c r="J193" s="19"/>
      <c r="K193" s="19"/>
      <c r="L193" s="19"/>
    </row>
    <row r="194" spans="1:12">
      <c r="A194" s="19"/>
      <c r="B194" s="19"/>
      <c r="C194" s="19"/>
      <c r="D194" s="157"/>
      <c r="E194" s="19"/>
      <c r="F194" s="160"/>
      <c r="G194" s="19"/>
      <c r="H194" s="19"/>
      <c r="I194" s="159"/>
      <c r="J194" s="19"/>
      <c r="K194" s="19"/>
      <c r="L194" s="19"/>
    </row>
    <row r="195" spans="1:12">
      <c r="A195" s="19"/>
      <c r="B195" s="19"/>
      <c r="C195" s="150"/>
      <c r="D195" s="150"/>
      <c r="E195" s="151"/>
      <c r="F195" s="152"/>
      <c r="G195" s="153"/>
      <c r="H195" s="154"/>
      <c r="I195" s="155"/>
      <c r="J195" s="156"/>
      <c r="K195" s="152"/>
      <c r="L195" s="19"/>
    </row>
    <row r="196" spans="1:12">
      <c r="A196" s="19"/>
      <c r="B196" s="19"/>
      <c r="C196" s="19"/>
      <c r="D196" s="157"/>
      <c r="E196" s="19"/>
      <c r="F196" s="158"/>
      <c r="G196" s="19"/>
      <c r="H196" s="19"/>
      <c r="I196" s="159"/>
      <c r="J196" s="19"/>
      <c r="K196" s="19"/>
      <c r="L196" s="19"/>
    </row>
    <row r="197" spans="1:12">
      <c r="A197" s="19"/>
      <c r="B197" s="19"/>
      <c r="C197" s="19"/>
      <c r="D197" s="157"/>
      <c r="E197" s="19"/>
      <c r="F197" s="160"/>
      <c r="G197" s="19"/>
      <c r="H197" s="19"/>
      <c r="I197" s="159"/>
      <c r="J197" s="19"/>
      <c r="K197" s="19"/>
      <c r="L197" s="19"/>
    </row>
    <row r="198" spans="1:12">
      <c r="A198" s="19"/>
      <c r="B198" s="19"/>
      <c r="C198" s="150"/>
      <c r="D198" s="150"/>
      <c r="E198" s="151"/>
      <c r="F198" s="152"/>
      <c r="G198" s="153"/>
      <c r="H198" s="154"/>
      <c r="I198" s="155"/>
      <c r="J198" s="156"/>
      <c r="K198" s="152"/>
      <c r="L198" s="19"/>
    </row>
    <row r="199" spans="1:12">
      <c r="A199" s="19"/>
      <c r="B199" s="19"/>
      <c r="C199" s="19"/>
      <c r="D199" s="157"/>
      <c r="E199" s="19"/>
      <c r="F199" s="158"/>
      <c r="G199" s="19"/>
      <c r="H199" s="19"/>
      <c r="I199" s="159"/>
      <c r="J199" s="19"/>
      <c r="K199" s="19"/>
      <c r="L199" s="19"/>
    </row>
    <row r="200" spans="1:12">
      <c r="A200" s="19"/>
      <c r="B200" s="19"/>
      <c r="C200" s="19"/>
      <c r="D200" s="157"/>
      <c r="E200" s="19"/>
      <c r="F200" s="160"/>
      <c r="G200" s="19"/>
      <c r="H200" s="19"/>
      <c r="I200" s="159"/>
      <c r="J200" s="19"/>
      <c r="K200" s="19"/>
      <c r="L200" s="19"/>
    </row>
    <row r="201" spans="1:12">
      <c r="A201" s="19"/>
      <c r="B201" s="19"/>
      <c r="C201" s="150"/>
      <c r="D201" s="150"/>
      <c r="E201" s="151"/>
      <c r="F201" s="152"/>
      <c r="G201" s="153"/>
      <c r="H201" s="154"/>
      <c r="I201" s="155"/>
      <c r="J201" s="156"/>
      <c r="K201" s="152"/>
      <c r="L201" s="19"/>
    </row>
    <row r="202" spans="1:12">
      <c r="A202" s="19"/>
      <c r="B202" s="19"/>
      <c r="C202" s="19"/>
      <c r="D202" s="157"/>
      <c r="E202" s="19"/>
      <c r="F202" s="158"/>
      <c r="G202" s="19"/>
      <c r="H202" s="19"/>
      <c r="I202" s="159"/>
      <c r="J202" s="19"/>
      <c r="K202" s="19"/>
      <c r="L202" s="19"/>
    </row>
    <row r="203" spans="1:12">
      <c r="A203" s="19"/>
      <c r="B203" s="19"/>
      <c r="C203" s="19"/>
      <c r="D203" s="157"/>
      <c r="E203" s="19"/>
      <c r="F203" s="160"/>
      <c r="G203" s="19"/>
      <c r="H203" s="19"/>
      <c r="I203" s="159"/>
      <c r="J203" s="19"/>
      <c r="K203" s="19"/>
      <c r="L203" s="19"/>
    </row>
    <row r="204" spans="1:12">
      <c r="A204" s="19"/>
      <c r="B204" s="19"/>
      <c r="C204" s="150"/>
      <c r="D204" s="150"/>
      <c r="E204" s="151"/>
      <c r="F204" s="152"/>
      <c r="G204" s="153"/>
      <c r="H204" s="154"/>
      <c r="I204" s="155"/>
      <c r="J204" s="156"/>
      <c r="K204" s="152"/>
      <c r="L204" s="19"/>
    </row>
    <row r="205" spans="1:12">
      <c r="A205" s="19"/>
      <c r="B205" s="19"/>
      <c r="C205" s="19"/>
      <c r="D205" s="157"/>
      <c r="E205" s="19"/>
      <c r="F205" s="158"/>
      <c r="G205" s="19"/>
      <c r="H205" s="19"/>
      <c r="I205" s="159"/>
      <c r="J205" s="19"/>
      <c r="K205" s="19"/>
      <c r="L205" s="19"/>
    </row>
    <row r="206" spans="1:12">
      <c r="A206" s="19"/>
      <c r="B206" s="19"/>
      <c r="C206" s="19"/>
      <c r="D206" s="157"/>
      <c r="E206" s="19"/>
      <c r="F206" s="160"/>
      <c r="G206" s="19"/>
      <c r="H206" s="19"/>
      <c r="I206" s="159"/>
      <c r="J206" s="19"/>
      <c r="K206" s="19"/>
      <c r="L206" s="19"/>
    </row>
    <row r="207" spans="1:12">
      <c r="A207" s="19"/>
      <c r="B207" s="19"/>
      <c r="C207" s="150"/>
      <c r="D207" s="150"/>
      <c r="E207" s="151"/>
      <c r="F207" s="152"/>
      <c r="G207" s="153"/>
      <c r="H207" s="154"/>
      <c r="I207" s="155"/>
      <c r="J207" s="156"/>
      <c r="K207" s="152"/>
      <c r="L207" s="19"/>
    </row>
    <row r="208" spans="1:12">
      <c r="A208" s="19"/>
      <c r="B208" s="19"/>
      <c r="C208" s="19"/>
      <c r="D208" s="157"/>
      <c r="E208" s="19"/>
      <c r="F208" s="158"/>
      <c r="G208" s="19"/>
      <c r="H208" s="19"/>
      <c r="I208" s="159"/>
      <c r="J208" s="19"/>
      <c r="K208" s="19"/>
      <c r="L208" s="19"/>
    </row>
    <row r="209" spans="1:12">
      <c r="A209" s="19"/>
      <c r="B209" s="19"/>
      <c r="C209" s="19"/>
      <c r="D209" s="157"/>
      <c r="E209" s="19"/>
      <c r="F209" s="160"/>
      <c r="G209" s="19"/>
      <c r="H209" s="19"/>
      <c r="I209" s="159"/>
      <c r="J209" s="19"/>
      <c r="K209" s="19"/>
      <c r="L209" s="19"/>
    </row>
    <row r="210" spans="1:12">
      <c r="A210" s="19"/>
      <c r="B210" s="19"/>
      <c r="C210" s="150"/>
      <c r="D210" s="150"/>
      <c r="E210" s="151"/>
      <c r="F210" s="152"/>
      <c r="G210" s="153"/>
      <c r="H210" s="154"/>
      <c r="I210" s="155"/>
      <c r="J210" s="156"/>
      <c r="K210" s="152"/>
      <c r="L210" s="19"/>
    </row>
    <row r="211" spans="1:12">
      <c r="A211" s="19"/>
      <c r="B211" s="19"/>
      <c r="C211" s="19"/>
      <c r="D211" s="157"/>
      <c r="E211" s="19"/>
      <c r="F211" s="158"/>
      <c r="G211" s="19"/>
      <c r="H211" s="19"/>
      <c r="I211" s="159"/>
      <c r="J211" s="19"/>
      <c r="K211" s="19"/>
      <c r="L211" s="19"/>
    </row>
    <row r="212" spans="1:12">
      <c r="A212" s="19"/>
      <c r="B212" s="19"/>
      <c r="C212" s="19"/>
      <c r="D212" s="157"/>
      <c r="E212" s="19"/>
      <c r="F212" s="160"/>
      <c r="G212" s="19"/>
      <c r="H212" s="19"/>
      <c r="I212" s="159"/>
      <c r="J212" s="19"/>
      <c r="K212" s="19"/>
      <c r="L212" s="19"/>
    </row>
    <row r="213" spans="1:12">
      <c r="A213" s="19"/>
      <c r="B213" s="19"/>
      <c r="C213" s="150"/>
      <c r="D213" s="150"/>
      <c r="E213" s="151"/>
      <c r="F213" s="152"/>
      <c r="G213" s="153"/>
      <c r="H213" s="154"/>
      <c r="I213" s="155"/>
      <c r="J213" s="156"/>
      <c r="K213" s="152"/>
      <c r="L213" s="19"/>
    </row>
    <row r="214" spans="1:12">
      <c r="A214" s="19"/>
      <c r="B214" s="19"/>
      <c r="C214" s="19"/>
      <c r="D214" s="157"/>
      <c r="E214" s="19"/>
      <c r="F214" s="158"/>
      <c r="G214" s="19"/>
      <c r="H214" s="19"/>
      <c r="I214" s="159"/>
      <c r="J214" s="19"/>
      <c r="K214" s="19"/>
      <c r="L214" s="19"/>
    </row>
    <row r="215" spans="1:12">
      <c r="A215" s="19"/>
      <c r="B215" s="19"/>
      <c r="C215" s="19"/>
      <c r="D215" s="157"/>
      <c r="E215" s="19"/>
      <c r="F215" s="160"/>
      <c r="G215" s="19"/>
      <c r="H215" s="19"/>
      <c r="I215" s="159"/>
      <c r="J215" s="19"/>
      <c r="K215" s="19"/>
      <c r="L215" s="19"/>
    </row>
    <row r="216" spans="1:12">
      <c r="A216" s="19"/>
      <c r="B216" s="19"/>
      <c r="C216" s="150"/>
      <c r="D216" s="150"/>
      <c r="E216" s="151"/>
      <c r="F216" s="152"/>
      <c r="G216" s="153"/>
      <c r="H216" s="154"/>
      <c r="I216" s="155"/>
      <c r="J216" s="156"/>
      <c r="K216" s="152"/>
      <c r="L216" s="19"/>
    </row>
    <row r="217" spans="1:12">
      <c r="A217" s="19"/>
      <c r="B217" s="19"/>
      <c r="C217" s="19"/>
      <c r="D217" s="157"/>
      <c r="E217" s="19"/>
      <c r="F217" s="158"/>
      <c r="G217" s="19"/>
      <c r="H217" s="19"/>
      <c r="I217" s="159"/>
      <c r="J217" s="19"/>
      <c r="K217" s="19"/>
      <c r="L217" s="19"/>
    </row>
    <row r="218" spans="1:12">
      <c r="A218" s="19"/>
      <c r="B218" s="19"/>
      <c r="C218" s="19"/>
      <c r="D218" s="157"/>
      <c r="E218" s="19"/>
      <c r="F218" s="160"/>
      <c r="G218" s="19"/>
      <c r="H218" s="19"/>
      <c r="I218" s="159"/>
      <c r="J218" s="19"/>
      <c r="K218" s="19"/>
      <c r="L218" s="19"/>
    </row>
    <row r="219" spans="1:12">
      <c r="A219" s="19"/>
      <c r="B219" s="19"/>
      <c r="C219" s="150"/>
      <c r="D219" s="150"/>
      <c r="E219" s="151"/>
      <c r="F219" s="152"/>
      <c r="G219" s="153"/>
      <c r="H219" s="154"/>
      <c r="I219" s="155"/>
      <c r="J219" s="156"/>
      <c r="K219" s="152"/>
      <c r="L219" s="19"/>
    </row>
    <row r="220" spans="1:12">
      <c r="A220" s="19"/>
      <c r="B220" s="19"/>
      <c r="C220" s="19"/>
      <c r="D220" s="157"/>
      <c r="E220" s="19"/>
      <c r="F220" s="158"/>
      <c r="G220" s="19"/>
      <c r="H220" s="19"/>
      <c r="I220" s="159"/>
      <c r="J220" s="19"/>
      <c r="K220" s="19"/>
      <c r="L220" s="19"/>
    </row>
    <row r="221" spans="1:12">
      <c r="A221" s="19"/>
      <c r="B221" s="19"/>
      <c r="C221" s="150"/>
      <c r="D221" s="150"/>
      <c r="E221" s="151"/>
      <c r="F221" s="152"/>
      <c r="G221" s="153"/>
      <c r="H221" s="154"/>
      <c r="I221" s="155"/>
      <c r="J221" s="156"/>
      <c r="K221" s="152"/>
      <c r="L221" s="19"/>
    </row>
    <row r="222" spans="1:12">
      <c r="A222" s="19"/>
      <c r="B222" s="19"/>
      <c r="C222" s="19"/>
      <c r="D222" s="157"/>
      <c r="E222" s="19"/>
      <c r="F222" s="158"/>
      <c r="G222" s="19"/>
      <c r="H222" s="19"/>
      <c r="I222" s="159"/>
      <c r="J222" s="19"/>
      <c r="K222" s="19"/>
      <c r="L222" s="19"/>
    </row>
    <row r="223" spans="1:12">
      <c r="A223" s="19"/>
      <c r="B223" s="19"/>
      <c r="C223" s="19"/>
      <c r="D223" s="157"/>
      <c r="E223" s="19"/>
      <c r="F223" s="160"/>
      <c r="G223" s="19"/>
      <c r="H223" s="19"/>
      <c r="I223" s="159"/>
      <c r="J223" s="19"/>
      <c r="K223" s="19"/>
      <c r="L223" s="19"/>
    </row>
    <row r="224" spans="1:12">
      <c r="A224" s="19"/>
      <c r="B224" s="19"/>
      <c r="C224" s="150"/>
      <c r="D224" s="150"/>
      <c r="E224" s="151"/>
      <c r="F224" s="152"/>
      <c r="G224" s="153"/>
      <c r="H224" s="154"/>
      <c r="I224" s="155"/>
      <c r="J224" s="156"/>
      <c r="K224" s="152"/>
      <c r="L224" s="19"/>
    </row>
    <row r="225" spans="1:12">
      <c r="A225" s="19"/>
      <c r="B225" s="19"/>
      <c r="C225" s="19"/>
      <c r="D225" s="157"/>
      <c r="E225" s="19"/>
      <c r="F225" s="158"/>
      <c r="G225" s="19"/>
      <c r="H225" s="19"/>
      <c r="I225" s="159"/>
      <c r="J225" s="19"/>
      <c r="K225" s="19"/>
      <c r="L225" s="19"/>
    </row>
    <row r="226" spans="1:12">
      <c r="A226" s="19"/>
      <c r="B226" s="19"/>
      <c r="C226" s="19"/>
      <c r="D226" s="157"/>
      <c r="E226" s="19"/>
      <c r="F226" s="160"/>
      <c r="G226" s="19"/>
      <c r="H226" s="19"/>
      <c r="I226" s="159"/>
      <c r="J226" s="19"/>
      <c r="K226" s="19"/>
      <c r="L226" s="19"/>
    </row>
    <row r="227" spans="1:12">
      <c r="A227" s="19"/>
      <c r="B227" s="19"/>
      <c r="C227" s="150"/>
      <c r="D227" s="150"/>
      <c r="E227" s="151"/>
      <c r="F227" s="152"/>
      <c r="G227" s="153"/>
      <c r="H227" s="154"/>
      <c r="I227" s="155"/>
      <c r="J227" s="156"/>
      <c r="K227" s="152"/>
      <c r="L227" s="19"/>
    </row>
    <row r="228" spans="1:12">
      <c r="A228" s="19"/>
      <c r="B228" s="19"/>
      <c r="C228" s="19"/>
      <c r="D228" s="157"/>
      <c r="E228" s="19"/>
      <c r="F228" s="158"/>
      <c r="G228" s="19"/>
      <c r="H228" s="19"/>
      <c r="I228" s="159"/>
      <c r="J228" s="19"/>
      <c r="K228" s="19"/>
      <c r="L228" s="19"/>
    </row>
    <row r="229" spans="1:12">
      <c r="A229" s="19"/>
      <c r="B229" s="19"/>
      <c r="C229" s="19"/>
      <c r="D229" s="157"/>
      <c r="E229" s="19"/>
      <c r="F229" s="160"/>
      <c r="G229" s="19"/>
      <c r="H229" s="19"/>
      <c r="I229" s="159"/>
      <c r="J229" s="19"/>
      <c r="K229" s="19"/>
      <c r="L229" s="19"/>
    </row>
    <row r="230" spans="1:12">
      <c r="A230" s="19"/>
      <c r="B230" s="19"/>
      <c r="C230" s="150"/>
      <c r="D230" s="150"/>
      <c r="E230" s="151"/>
      <c r="F230" s="152"/>
      <c r="G230" s="153"/>
      <c r="H230" s="154"/>
      <c r="I230" s="155"/>
      <c r="J230" s="156"/>
      <c r="K230" s="152"/>
      <c r="L230" s="19"/>
    </row>
    <row r="231" spans="1:12">
      <c r="A231" s="19"/>
      <c r="B231" s="19"/>
      <c r="C231" s="19"/>
      <c r="D231" s="157"/>
      <c r="E231" s="19"/>
      <c r="F231" s="158"/>
      <c r="G231" s="19"/>
      <c r="H231" s="19"/>
      <c r="I231" s="159"/>
      <c r="J231" s="19"/>
      <c r="K231" s="19"/>
      <c r="L231" s="19"/>
    </row>
    <row r="232" spans="1:12">
      <c r="A232" s="19"/>
      <c r="B232" s="19"/>
      <c r="C232" s="19"/>
      <c r="D232" s="157"/>
      <c r="E232" s="19"/>
      <c r="F232" s="160"/>
      <c r="G232" s="19"/>
      <c r="H232" s="19"/>
      <c r="I232" s="159"/>
      <c r="J232" s="19"/>
      <c r="K232" s="19"/>
      <c r="L232" s="19"/>
    </row>
    <row r="233" spans="1:12">
      <c r="A233" s="19"/>
      <c r="B233" s="19"/>
      <c r="C233" s="150"/>
      <c r="D233" s="150"/>
      <c r="E233" s="151"/>
      <c r="F233" s="152"/>
      <c r="G233" s="153"/>
      <c r="H233" s="154"/>
      <c r="I233" s="155"/>
      <c r="J233" s="156"/>
      <c r="K233" s="152"/>
      <c r="L233" s="19"/>
    </row>
    <row r="234" spans="1:12">
      <c r="A234" s="19"/>
      <c r="B234" s="19"/>
      <c r="C234" s="19"/>
      <c r="D234" s="157"/>
      <c r="E234" s="19"/>
      <c r="F234" s="158"/>
      <c r="G234" s="19"/>
      <c r="H234" s="19"/>
      <c r="I234" s="159"/>
      <c r="J234" s="19"/>
      <c r="K234" s="19"/>
      <c r="L234" s="19"/>
    </row>
    <row r="235" spans="1:12">
      <c r="A235" s="19"/>
      <c r="B235" s="19"/>
      <c r="C235" s="19"/>
      <c r="D235" s="157"/>
      <c r="E235" s="19"/>
      <c r="F235" s="160"/>
      <c r="G235" s="19"/>
      <c r="H235" s="19"/>
      <c r="I235" s="159"/>
      <c r="J235" s="19"/>
      <c r="K235" s="19"/>
      <c r="L235" s="19"/>
    </row>
    <row r="236" spans="1:12">
      <c r="A236" s="19"/>
      <c r="B236" s="19"/>
      <c r="C236" s="150"/>
      <c r="D236" s="150"/>
      <c r="E236" s="151"/>
      <c r="F236" s="152"/>
      <c r="G236" s="153"/>
      <c r="H236" s="154"/>
      <c r="I236" s="155"/>
      <c r="J236" s="156"/>
      <c r="K236" s="152"/>
      <c r="L236" s="19"/>
    </row>
    <row r="237" spans="1:12">
      <c r="A237" s="19"/>
      <c r="B237" s="19"/>
      <c r="C237" s="19"/>
      <c r="D237" s="157"/>
      <c r="E237" s="19"/>
      <c r="F237" s="158"/>
      <c r="G237" s="19"/>
      <c r="H237" s="19"/>
      <c r="I237" s="159"/>
      <c r="J237" s="19"/>
      <c r="K237" s="19"/>
      <c r="L237" s="19"/>
    </row>
    <row r="238" spans="1:12">
      <c r="A238" s="19"/>
      <c r="B238" s="19"/>
      <c r="C238" s="19"/>
      <c r="D238" s="157"/>
      <c r="E238" s="19"/>
      <c r="F238" s="160"/>
      <c r="G238" s="19"/>
      <c r="H238" s="19"/>
      <c r="I238" s="159"/>
      <c r="J238" s="19"/>
      <c r="K238" s="19"/>
      <c r="L238" s="19"/>
    </row>
    <row r="239" spans="1:12">
      <c r="A239" s="19"/>
      <c r="B239" s="19"/>
      <c r="C239" s="150"/>
      <c r="D239" s="150"/>
      <c r="E239" s="151"/>
      <c r="F239" s="152"/>
      <c r="G239" s="153"/>
      <c r="H239" s="154"/>
      <c r="I239" s="155"/>
      <c r="J239" s="156"/>
      <c r="K239" s="152"/>
      <c r="L239" s="19"/>
    </row>
    <row r="240" spans="1:12">
      <c r="A240" s="19"/>
      <c r="B240" s="19"/>
      <c r="C240" s="19"/>
      <c r="D240" s="157"/>
      <c r="E240" s="19"/>
      <c r="F240" s="158"/>
      <c r="G240" s="19"/>
      <c r="H240" s="19"/>
      <c r="I240" s="159"/>
      <c r="J240" s="19"/>
      <c r="K240" s="19"/>
      <c r="L240" s="19"/>
    </row>
    <row r="241" spans="1:12">
      <c r="A241" s="19"/>
      <c r="B241" s="19"/>
      <c r="C241" s="19"/>
      <c r="D241" s="157"/>
      <c r="E241" s="19"/>
      <c r="F241" s="160"/>
      <c r="G241" s="19"/>
      <c r="H241" s="19"/>
      <c r="I241" s="159"/>
      <c r="J241" s="19"/>
      <c r="K241" s="19"/>
      <c r="L241" s="19"/>
    </row>
    <row r="242" spans="1:12">
      <c r="A242" s="19"/>
      <c r="B242" s="19"/>
      <c r="C242" s="150"/>
      <c r="D242" s="150"/>
      <c r="E242" s="151"/>
      <c r="F242" s="152"/>
      <c r="G242" s="153"/>
      <c r="H242" s="154"/>
      <c r="I242" s="155"/>
      <c r="J242" s="156"/>
      <c r="K242" s="152"/>
      <c r="L242" s="19"/>
    </row>
    <row r="243" spans="1:12">
      <c r="A243" s="19"/>
      <c r="B243" s="19"/>
      <c r="C243" s="19"/>
      <c r="D243" s="157"/>
      <c r="E243" s="19"/>
      <c r="F243" s="158"/>
      <c r="G243" s="19"/>
      <c r="H243" s="19"/>
      <c r="I243" s="159"/>
      <c r="J243" s="19"/>
      <c r="K243" s="19"/>
      <c r="L243" s="19"/>
    </row>
    <row r="244" spans="1:12">
      <c r="A244" s="19"/>
      <c r="B244" s="19"/>
      <c r="C244" s="19"/>
      <c r="D244" s="157"/>
      <c r="E244" s="19"/>
      <c r="F244" s="160"/>
      <c r="G244" s="19"/>
      <c r="H244" s="19"/>
      <c r="I244" s="159"/>
      <c r="J244" s="19"/>
      <c r="K244" s="19"/>
      <c r="L244" s="19"/>
    </row>
    <row r="245" spans="1:12">
      <c r="A245" s="19"/>
      <c r="B245" s="19"/>
      <c r="C245" s="150"/>
      <c r="D245" s="150"/>
      <c r="E245" s="151"/>
      <c r="F245" s="152"/>
      <c r="G245" s="153"/>
      <c r="H245" s="154"/>
      <c r="I245" s="155"/>
      <c r="J245" s="156"/>
      <c r="K245" s="152"/>
      <c r="L245" s="19"/>
    </row>
    <row r="246" spans="1:12">
      <c r="A246" s="19"/>
      <c r="B246" s="19"/>
      <c r="C246" s="19"/>
      <c r="D246" s="157"/>
      <c r="E246" s="19"/>
      <c r="F246" s="158"/>
      <c r="G246" s="19"/>
      <c r="H246" s="19"/>
      <c r="I246" s="159"/>
      <c r="J246" s="19"/>
      <c r="K246" s="19"/>
      <c r="L246" s="19"/>
    </row>
    <row r="247" spans="1:12">
      <c r="A247" s="19"/>
      <c r="B247" s="19"/>
      <c r="C247" s="19"/>
      <c r="D247" s="157"/>
      <c r="E247" s="19"/>
      <c r="F247" s="160"/>
      <c r="G247" s="19"/>
      <c r="H247" s="19"/>
      <c r="I247" s="159"/>
      <c r="J247" s="19"/>
      <c r="K247" s="19"/>
      <c r="L247" s="19"/>
    </row>
    <row r="248" spans="1:12">
      <c r="A248" s="19"/>
      <c r="B248" s="19"/>
      <c r="C248" s="150"/>
      <c r="D248" s="150"/>
      <c r="E248" s="151"/>
      <c r="F248" s="152"/>
      <c r="G248" s="153"/>
      <c r="H248" s="154"/>
      <c r="I248" s="155"/>
      <c r="J248" s="156"/>
      <c r="K248" s="152"/>
      <c r="L248" s="19"/>
    </row>
    <row r="249" spans="1:12">
      <c r="A249" s="19"/>
      <c r="B249" s="19"/>
      <c r="C249" s="19"/>
      <c r="D249" s="157"/>
      <c r="E249" s="19"/>
      <c r="F249" s="158"/>
      <c r="G249" s="19"/>
      <c r="H249" s="19"/>
      <c r="I249" s="159"/>
      <c r="J249" s="19"/>
      <c r="K249" s="19"/>
      <c r="L249" s="19"/>
    </row>
    <row r="250" spans="1:12">
      <c r="A250" s="19"/>
      <c r="B250" s="19"/>
      <c r="C250" s="19"/>
      <c r="D250" s="157"/>
      <c r="E250" s="19"/>
      <c r="F250" s="160"/>
      <c r="G250" s="19"/>
      <c r="H250" s="19"/>
      <c r="I250" s="159"/>
      <c r="J250" s="19"/>
      <c r="K250" s="19"/>
      <c r="L250" s="19"/>
    </row>
    <row r="251" spans="1:12">
      <c r="A251" s="19"/>
      <c r="B251" s="19"/>
      <c r="C251" s="150"/>
      <c r="D251" s="150"/>
      <c r="E251" s="151"/>
      <c r="F251" s="152"/>
      <c r="G251" s="153"/>
      <c r="H251" s="154"/>
      <c r="I251" s="155"/>
      <c r="J251" s="156"/>
      <c r="K251" s="152"/>
      <c r="L251" s="19"/>
    </row>
    <row r="252" spans="1:12">
      <c r="A252" s="19"/>
      <c r="B252" s="19"/>
      <c r="C252" s="19"/>
      <c r="D252" s="157"/>
      <c r="E252" s="19"/>
      <c r="F252" s="158"/>
      <c r="G252" s="19"/>
      <c r="H252" s="19"/>
      <c r="I252" s="159"/>
      <c r="J252" s="19"/>
      <c r="K252" s="19"/>
      <c r="L252" s="19"/>
    </row>
    <row r="253" spans="1:12">
      <c r="A253" s="19"/>
      <c r="B253" s="19"/>
      <c r="C253" s="19"/>
      <c r="D253" s="157"/>
      <c r="E253" s="19"/>
      <c r="F253" s="160"/>
      <c r="G253" s="19"/>
      <c r="H253" s="19"/>
      <c r="I253" s="159"/>
      <c r="J253" s="19"/>
      <c r="K253" s="19"/>
      <c r="L253" s="19"/>
    </row>
    <row r="254" spans="1:12">
      <c r="A254" s="19"/>
      <c r="B254" s="19"/>
      <c r="C254" s="150"/>
      <c r="D254" s="150"/>
      <c r="E254" s="151"/>
      <c r="F254" s="152"/>
      <c r="G254" s="153"/>
      <c r="H254" s="154"/>
      <c r="I254" s="155"/>
      <c r="J254" s="156"/>
      <c r="K254" s="152"/>
      <c r="L254" s="19"/>
    </row>
    <row r="255" spans="1:12">
      <c r="A255" s="19"/>
      <c r="B255" s="19"/>
      <c r="C255" s="19"/>
      <c r="D255" s="157"/>
      <c r="E255" s="19"/>
      <c r="F255" s="158"/>
      <c r="G255" s="19"/>
      <c r="H255" s="19"/>
      <c r="I255" s="159"/>
      <c r="J255" s="19"/>
      <c r="K255" s="19"/>
      <c r="L255" s="19"/>
    </row>
    <row r="256" spans="1:12">
      <c r="A256" s="19"/>
      <c r="B256" s="19"/>
      <c r="C256" s="19"/>
      <c r="D256" s="157"/>
      <c r="E256" s="19"/>
      <c r="F256" s="160"/>
      <c r="G256" s="19"/>
      <c r="H256" s="19"/>
      <c r="I256" s="159"/>
      <c r="J256" s="19"/>
      <c r="K256" s="19"/>
      <c r="L256" s="19"/>
    </row>
    <row r="257" spans="1:12">
      <c r="A257" s="19"/>
      <c r="B257" s="19"/>
      <c r="C257" s="150"/>
      <c r="D257" s="150"/>
      <c r="E257" s="151"/>
      <c r="F257" s="152"/>
      <c r="G257" s="153"/>
      <c r="H257" s="154"/>
      <c r="I257" s="155"/>
      <c r="J257" s="156"/>
      <c r="K257" s="152"/>
      <c r="L257" s="19"/>
    </row>
    <row r="258" spans="1:12">
      <c r="A258" s="19"/>
      <c r="B258" s="19"/>
      <c r="C258" s="19"/>
      <c r="D258" s="157"/>
      <c r="E258" s="19"/>
      <c r="F258" s="158"/>
      <c r="G258" s="19"/>
      <c r="H258" s="19"/>
      <c r="I258" s="159"/>
      <c r="J258" s="19"/>
      <c r="K258" s="19"/>
      <c r="L258" s="19"/>
    </row>
    <row r="259" spans="1:12">
      <c r="A259" s="19"/>
      <c r="B259" s="19"/>
      <c r="C259" s="150"/>
      <c r="D259" s="150"/>
      <c r="E259" s="151"/>
      <c r="F259" s="152"/>
      <c r="G259" s="153"/>
      <c r="H259" s="154"/>
      <c r="I259" s="155"/>
      <c r="J259" s="156"/>
      <c r="K259" s="152"/>
      <c r="L259" s="19"/>
    </row>
    <row r="260" spans="1:12">
      <c r="A260" s="19"/>
      <c r="B260" s="19"/>
      <c r="C260" s="19"/>
      <c r="D260" s="157"/>
      <c r="E260" s="19"/>
      <c r="F260" s="158"/>
      <c r="G260" s="19"/>
      <c r="H260" s="19"/>
      <c r="I260" s="159"/>
      <c r="J260" s="19"/>
      <c r="K260" s="19"/>
      <c r="L260" s="19"/>
    </row>
    <row r="261" spans="1:12">
      <c r="A261" s="19"/>
      <c r="B261" s="19"/>
      <c r="C261" s="150"/>
      <c r="D261" s="150"/>
      <c r="E261" s="151"/>
      <c r="F261" s="152"/>
      <c r="G261" s="153"/>
      <c r="H261" s="154"/>
      <c r="I261" s="155"/>
      <c r="J261" s="156"/>
      <c r="K261" s="152"/>
      <c r="L261" s="19"/>
    </row>
    <row r="262" spans="1:12">
      <c r="A262" s="19"/>
      <c r="B262" s="19"/>
      <c r="C262" s="19"/>
      <c r="D262" s="157"/>
      <c r="E262" s="19"/>
      <c r="F262" s="158"/>
      <c r="G262" s="19"/>
      <c r="H262" s="19"/>
      <c r="I262" s="159"/>
      <c r="J262" s="19"/>
      <c r="K262" s="19"/>
      <c r="L262" s="19"/>
    </row>
    <row r="263" spans="1:12">
      <c r="A263" s="19"/>
      <c r="B263" s="19"/>
      <c r="C263" s="150"/>
      <c r="D263" s="150"/>
      <c r="E263" s="151"/>
      <c r="F263" s="152"/>
      <c r="G263" s="153"/>
      <c r="H263" s="154"/>
      <c r="I263" s="155"/>
      <c r="J263" s="156"/>
      <c r="K263" s="152"/>
      <c r="L263" s="19"/>
    </row>
    <row r="264" spans="1:12">
      <c r="A264" s="19"/>
      <c r="B264" s="19"/>
      <c r="C264" s="19"/>
      <c r="D264" s="157"/>
      <c r="E264" s="19"/>
      <c r="F264" s="158"/>
      <c r="G264" s="19"/>
      <c r="H264" s="19"/>
      <c r="I264" s="159"/>
      <c r="J264" s="19"/>
      <c r="K264" s="19"/>
      <c r="L264" s="19"/>
    </row>
    <row r="265" spans="1:12">
      <c r="A265" s="19"/>
      <c r="B265" s="19"/>
      <c r="C265" s="150"/>
      <c r="D265" s="150"/>
      <c r="E265" s="151"/>
      <c r="F265" s="152"/>
      <c r="G265" s="153"/>
      <c r="H265" s="154"/>
      <c r="I265" s="155"/>
      <c r="J265" s="156"/>
      <c r="K265" s="152"/>
      <c r="L265" s="19"/>
    </row>
    <row r="266" spans="1:12">
      <c r="A266" s="19"/>
      <c r="B266" s="19"/>
      <c r="C266" s="19"/>
      <c r="D266" s="157"/>
      <c r="E266" s="19"/>
      <c r="F266" s="158"/>
      <c r="G266" s="19"/>
      <c r="H266" s="19"/>
      <c r="I266" s="159"/>
      <c r="J266" s="19"/>
      <c r="K266" s="19"/>
      <c r="L266" s="19"/>
    </row>
    <row r="267" spans="1:12">
      <c r="A267" s="19"/>
      <c r="B267" s="19"/>
      <c r="C267" s="19"/>
      <c r="D267" s="157"/>
      <c r="E267" s="19"/>
      <c r="F267" s="160"/>
      <c r="G267" s="19"/>
      <c r="H267" s="19"/>
      <c r="I267" s="159"/>
      <c r="J267" s="19"/>
      <c r="K267" s="19"/>
      <c r="L267" s="19"/>
    </row>
    <row r="268" spans="1:12">
      <c r="A268" s="19"/>
      <c r="B268" s="19"/>
      <c r="C268" s="150"/>
      <c r="D268" s="150"/>
      <c r="E268" s="151"/>
      <c r="F268" s="152"/>
      <c r="G268" s="153"/>
      <c r="H268" s="154"/>
      <c r="I268" s="155"/>
      <c r="J268" s="156"/>
      <c r="K268" s="152"/>
      <c r="L268" s="19"/>
    </row>
    <row r="269" spans="1:12">
      <c r="A269" s="19"/>
      <c r="B269" s="19"/>
      <c r="C269" s="19"/>
      <c r="D269" s="157"/>
      <c r="E269" s="19"/>
      <c r="F269" s="158"/>
      <c r="G269" s="19"/>
      <c r="H269" s="19"/>
      <c r="I269" s="159"/>
      <c r="J269" s="19"/>
      <c r="K269" s="19"/>
      <c r="L269" s="19"/>
    </row>
    <row r="270" spans="1:12">
      <c r="A270" s="19"/>
      <c r="B270" s="19"/>
      <c r="C270" s="19"/>
      <c r="D270" s="157"/>
      <c r="E270" s="19"/>
      <c r="F270" s="160"/>
      <c r="G270" s="19"/>
      <c r="H270" s="19"/>
      <c r="I270" s="159"/>
      <c r="J270" s="19"/>
      <c r="K270" s="19"/>
      <c r="L270" s="19"/>
    </row>
    <row r="271" spans="1:1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</sheetData>
  <mergeCells count="12">
    <mergeCell ref="E76:H76"/>
    <mergeCell ref="E78:H78"/>
    <mergeCell ref="E29:H29"/>
    <mergeCell ref="E50:H50"/>
    <mergeCell ref="E52:H52"/>
    <mergeCell ref="E54:H54"/>
    <mergeCell ref="E74:H74"/>
    <mergeCell ref="L2:V2"/>
    <mergeCell ref="E7:H7"/>
    <mergeCell ref="E9:H9"/>
    <mergeCell ref="E11:H11"/>
    <mergeCell ref="E20:H2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5"/>
  <sheetViews>
    <sheetView topLeftCell="A25" zoomScaleNormal="100" workbookViewId="0">
      <selection activeCell="C37" sqref="C37"/>
    </sheetView>
  </sheetViews>
  <sheetFormatPr defaultColWidth="8.6640625" defaultRowHeight="14.4"/>
  <cols>
    <col min="3" max="3" width="48.88671875" customWidth="1"/>
    <col min="4" max="4" width="5.88671875" customWidth="1"/>
    <col min="5" max="5" width="14.6640625" customWidth="1"/>
    <col min="6" max="6" width="16" customWidth="1"/>
    <col min="7" max="7" width="13.44140625" customWidth="1"/>
    <col min="8" max="8" width="13.33203125" customWidth="1"/>
  </cols>
  <sheetData>
    <row r="1" spans="1:11" ht="5.25" customHeight="1">
      <c r="A1" s="84"/>
      <c r="B1" s="85"/>
      <c r="C1" s="86"/>
      <c r="D1" s="86"/>
      <c r="E1" s="86"/>
      <c r="F1" s="86"/>
      <c r="G1" s="84"/>
      <c r="H1" s="87"/>
      <c r="I1" s="87"/>
      <c r="J1" s="84"/>
      <c r="K1" s="84"/>
    </row>
    <row r="2" spans="1:11" ht="21" customHeight="1">
      <c r="A2" s="192" t="s">
        <v>75</v>
      </c>
      <c r="B2" s="192"/>
      <c r="C2" s="192"/>
      <c r="D2" s="192"/>
      <c r="E2" s="192"/>
      <c r="F2" s="192"/>
      <c r="G2" s="192"/>
      <c r="H2" s="192"/>
      <c r="I2" s="88"/>
      <c r="J2" s="84"/>
      <c r="K2" s="84"/>
    </row>
    <row r="3" spans="1:11" ht="21" customHeight="1">
      <c r="A3" s="193" t="s">
        <v>11</v>
      </c>
      <c r="B3" s="193"/>
      <c r="C3" s="193"/>
      <c r="D3" s="193"/>
      <c r="E3" s="193"/>
      <c r="F3" s="193"/>
      <c r="G3" s="193"/>
      <c r="H3" s="193"/>
      <c r="I3" s="89"/>
      <c r="J3" s="84"/>
      <c r="K3" s="84"/>
    </row>
    <row r="4" spans="1:11" ht="5.25" customHeight="1">
      <c r="A4" s="90"/>
      <c r="B4" s="88"/>
      <c r="C4" s="88"/>
      <c r="D4" s="88"/>
      <c r="E4" s="88"/>
      <c r="F4" s="88"/>
      <c r="G4" s="88"/>
      <c r="H4" s="88"/>
      <c r="I4" s="88"/>
      <c r="J4" s="84"/>
      <c r="K4" s="84"/>
    </row>
    <row r="5" spans="1:11" ht="9.75" customHeight="1">
      <c r="A5" s="90"/>
      <c r="B5" s="88"/>
      <c r="C5" s="194"/>
      <c r="D5" s="194"/>
      <c r="E5" s="194"/>
      <c r="F5" s="194"/>
      <c r="G5" s="194"/>
      <c r="H5" s="194"/>
      <c r="I5" s="194"/>
      <c r="J5" s="194"/>
      <c r="K5" s="194"/>
    </row>
    <row r="6" spans="1:11" ht="21" customHeight="1">
      <c r="A6" s="195" t="s">
        <v>216</v>
      </c>
      <c r="B6" s="195"/>
      <c r="C6" s="195"/>
      <c r="D6" s="195"/>
      <c r="E6" s="195"/>
      <c r="F6" s="195"/>
      <c r="G6" s="195"/>
      <c r="H6" s="195"/>
      <c r="I6" s="91"/>
    </row>
    <row r="7" spans="1:11" ht="13.5" customHeight="1"/>
    <row r="8" spans="1:11" ht="25.5" customHeight="1">
      <c r="A8" s="219" t="s">
        <v>77</v>
      </c>
      <c r="B8" s="197" t="s">
        <v>78</v>
      </c>
      <c r="C8" s="198" t="s">
        <v>47</v>
      </c>
      <c r="D8" s="199" t="s">
        <v>79</v>
      </c>
      <c r="E8" s="92" t="s">
        <v>80</v>
      </c>
      <c r="F8" s="93" t="s">
        <v>81</v>
      </c>
      <c r="G8" s="94" t="s">
        <v>82</v>
      </c>
      <c r="H8" s="95" t="s">
        <v>83</v>
      </c>
      <c r="I8" s="96"/>
    </row>
    <row r="9" spans="1:11">
      <c r="A9" s="219"/>
      <c r="B9" s="197"/>
      <c r="C9" s="198"/>
      <c r="D9" s="199"/>
      <c r="E9" s="97" t="s">
        <v>84</v>
      </c>
      <c r="F9" s="98"/>
      <c r="G9" s="99" t="s">
        <v>85</v>
      </c>
      <c r="H9" s="100" t="s">
        <v>85</v>
      </c>
      <c r="I9" s="101"/>
    </row>
    <row r="10" spans="1:11" ht="15" customHeight="1">
      <c r="A10" s="205" t="s">
        <v>217</v>
      </c>
      <c r="B10" s="220" t="s">
        <v>96</v>
      </c>
      <c r="C10" s="105" t="s">
        <v>97</v>
      </c>
      <c r="D10" s="206">
        <v>1</v>
      </c>
      <c r="E10" s="207" t="s">
        <v>98</v>
      </c>
      <c r="F10" s="208" t="s">
        <v>99</v>
      </c>
      <c r="G10" s="206">
        <v>0</v>
      </c>
      <c r="H10" s="206">
        <f>G10*D10</f>
        <v>0</v>
      </c>
    </row>
    <row r="11" spans="1:11" ht="15" customHeight="1">
      <c r="A11" s="205"/>
      <c r="B11" s="220"/>
      <c r="C11" s="103" t="s">
        <v>92</v>
      </c>
      <c r="D11" s="206"/>
      <c r="E11" s="206"/>
      <c r="F11" s="208"/>
      <c r="G11" s="206"/>
      <c r="H11" s="206"/>
    </row>
    <row r="12" spans="1:11">
      <c r="A12" s="205"/>
      <c r="B12" s="220"/>
      <c r="C12" s="103" t="s">
        <v>93</v>
      </c>
      <c r="D12" s="206"/>
      <c r="E12" s="206"/>
      <c r="F12" s="208"/>
      <c r="G12" s="206"/>
      <c r="H12" s="206"/>
    </row>
    <row r="13" spans="1:11">
      <c r="A13" s="205"/>
      <c r="B13" s="220"/>
      <c r="C13" s="104" t="s">
        <v>94</v>
      </c>
      <c r="D13" s="206"/>
      <c r="E13" s="207"/>
      <c r="F13" s="208"/>
      <c r="G13" s="206"/>
      <c r="H13" s="206"/>
    </row>
    <row r="14" spans="1:11" ht="15" customHeight="1">
      <c r="A14" s="205"/>
      <c r="B14" s="221" t="s">
        <v>199</v>
      </c>
      <c r="C14" s="161" t="s">
        <v>200</v>
      </c>
      <c r="D14" s="209">
        <v>1</v>
      </c>
      <c r="E14" s="209" t="s">
        <v>201</v>
      </c>
      <c r="F14" s="209" t="s">
        <v>90</v>
      </c>
      <c r="G14" s="210">
        <v>0</v>
      </c>
      <c r="H14" s="204">
        <f>G14*D14</f>
        <v>0</v>
      </c>
    </row>
    <row r="15" spans="1:11" ht="15" customHeight="1">
      <c r="A15" s="205"/>
      <c r="B15" s="221"/>
      <c r="C15" s="162" t="s">
        <v>92</v>
      </c>
      <c r="D15" s="209"/>
      <c r="E15" s="209"/>
      <c r="F15" s="209"/>
      <c r="G15" s="210"/>
      <c r="H15" s="204"/>
    </row>
    <row r="16" spans="1:11" ht="15" customHeight="1">
      <c r="A16" s="205"/>
      <c r="B16" s="221"/>
      <c r="C16" s="162" t="s">
        <v>202</v>
      </c>
      <c r="D16" s="209"/>
      <c r="E16" s="209"/>
      <c r="F16" s="209"/>
      <c r="G16" s="210"/>
      <c r="H16" s="204"/>
    </row>
    <row r="17" spans="1:8">
      <c r="A17" s="205"/>
      <c r="B17" s="221"/>
      <c r="C17" s="163" t="s">
        <v>94</v>
      </c>
      <c r="D17" s="209"/>
      <c r="E17" s="209"/>
      <c r="F17" s="209"/>
      <c r="G17" s="210"/>
      <c r="H17" s="204"/>
    </row>
    <row r="18" spans="1:8" ht="15" customHeight="1">
      <c r="A18" s="205"/>
      <c r="B18" s="221" t="s">
        <v>103</v>
      </c>
      <c r="C18" s="102" t="s">
        <v>104</v>
      </c>
      <c r="D18" s="209">
        <v>1</v>
      </c>
      <c r="E18" s="211" t="s">
        <v>105</v>
      </c>
      <c r="F18" s="211" t="s">
        <v>90</v>
      </c>
      <c r="G18" s="204">
        <v>0</v>
      </c>
      <c r="H18" s="204">
        <f>G18*D18</f>
        <v>0</v>
      </c>
    </row>
    <row r="19" spans="1:8" ht="15" customHeight="1">
      <c r="A19" s="205"/>
      <c r="B19" s="221"/>
      <c r="C19" s="103" t="s">
        <v>92</v>
      </c>
      <c r="D19" s="209"/>
      <c r="E19" s="209"/>
      <c r="F19" s="209"/>
      <c r="G19" s="204"/>
      <c r="H19" s="204"/>
    </row>
    <row r="20" spans="1:8" ht="15" customHeight="1">
      <c r="A20" s="205"/>
      <c r="B20" s="221"/>
      <c r="C20" s="103" t="s">
        <v>93</v>
      </c>
      <c r="D20" s="209"/>
      <c r="E20" s="209"/>
      <c r="F20" s="209"/>
      <c r="G20" s="204"/>
      <c r="H20" s="204"/>
    </row>
    <row r="21" spans="1:8">
      <c r="A21" s="205"/>
      <c r="B21" s="221"/>
      <c r="C21" s="104" t="s">
        <v>94</v>
      </c>
      <c r="D21" s="209"/>
      <c r="E21" s="209"/>
      <c r="F21" s="209"/>
      <c r="G21" s="204"/>
      <c r="H21" s="204"/>
    </row>
    <row r="22" spans="1:8" ht="15" customHeight="1">
      <c r="A22" s="205"/>
      <c r="B22" s="221" t="s">
        <v>106</v>
      </c>
      <c r="C22" s="102" t="s">
        <v>107</v>
      </c>
      <c r="D22" s="209">
        <v>1</v>
      </c>
      <c r="E22" s="211" t="s">
        <v>108</v>
      </c>
      <c r="F22" s="211" t="s">
        <v>90</v>
      </c>
      <c r="G22" s="204">
        <v>0</v>
      </c>
      <c r="H22" s="204">
        <f>G22*D22</f>
        <v>0</v>
      </c>
    </row>
    <row r="23" spans="1:8" ht="15" customHeight="1">
      <c r="A23" s="205"/>
      <c r="B23" s="221"/>
      <c r="C23" s="103" t="s">
        <v>109</v>
      </c>
      <c r="D23" s="209"/>
      <c r="E23" s="211"/>
      <c r="F23" s="211"/>
      <c r="G23" s="204"/>
      <c r="H23" s="204"/>
    </row>
    <row r="24" spans="1:8" ht="15" customHeight="1">
      <c r="A24" s="205"/>
      <c r="B24" s="221"/>
      <c r="C24" s="103" t="s">
        <v>110</v>
      </c>
      <c r="D24" s="209"/>
      <c r="E24" s="211"/>
      <c r="F24" s="211"/>
      <c r="G24" s="204"/>
      <c r="H24" s="204"/>
    </row>
    <row r="25" spans="1:8">
      <c r="A25" s="205"/>
      <c r="B25" s="221"/>
      <c r="C25" s="104" t="s">
        <v>111</v>
      </c>
      <c r="D25" s="209"/>
      <c r="E25" s="211"/>
      <c r="F25" s="211"/>
      <c r="G25" s="204"/>
      <c r="H25" s="204"/>
    </row>
    <row r="26" spans="1:8" ht="15" customHeight="1">
      <c r="A26" s="205"/>
      <c r="B26" s="222" t="s">
        <v>112</v>
      </c>
      <c r="C26" s="102" t="s">
        <v>113</v>
      </c>
      <c r="D26" s="209">
        <v>1</v>
      </c>
      <c r="E26" s="209"/>
      <c r="F26" s="209"/>
      <c r="G26" s="206">
        <v>0</v>
      </c>
      <c r="H26" s="206">
        <f>G26*D26</f>
        <v>0</v>
      </c>
    </row>
    <row r="27" spans="1:8" ht="15" customHeight="1">
      <c r="A27" s="205"/>
      <c r="B27" s="222"/>
      <c r="C27" s="103" t="s">
        <v>238</v>
      </c>
      <c r="D27" s="209"/>
      <c r="E27" s="209"/>
      <c r="F27" s="209"/>
      <c r="G27" s="206"/>
      <c r="H27" s="206"/>
    </row>
    <row r="28" spans="1:8" ht="15" customHeight="1">
      <c r="A28" s="205"/>
      <c r="B28" s="222"/>
      <c r="C28" s="103" t="s">
        <v>241</v>
      </c>
      <c r="D28" s="209"/>
      <c r="E28" s="209"/>
      <c r="F28" s="209"/>
      <c r="G28" s="206"/>
      <c r="H28" s="206"/>
    </row>
    <row r="29" spans="1:8">
      <c r="A29" s="205"/>
      <c r="B29" s="222"/>
      <c r="C29" s="104" t="s">
        <v>240</v>
      </c>
      <c r="D29" s="209"/>
      <c r="E29" s="209"/>
      <c r="F29" s="209"/>
      <c r="G29" s="206"/>
      <c r="H29" s="206"/>
    </row>
    <row r="30" spans="1:8" ht="15" customHeight="1">
      <c r="A30" s="205" t="s">
        <v>217</v>
      </c>
      <c r="B30" s="220" t="s">
        <v>114</v>
      </c>
      <c r="C30" s="105" t="s">
        <v>115</v>
      </c>
      <c r="D30" s="206">
        <v>1</v>
      </c>
      <c r="E30" s="207" t="s">
        <v>116</v>
      </c>
      <c r="F30" s="208" t="s">
        <v>99</v>
      </c>
      <c r="G30" s="206">
        <v>0</v>
      </c>
      <c r="H30" s="206">
        <f>G30*D30</f>
        <v>0</v>
      </c>
    </row>
    <row r="31" spans="1:8" ht="15" customHeight="1">
      <c r="A31" s="205"/>
      <c r="B31" s="220"/>
      <c r="C31" s="103" t="s">
        <v>92</v>
      </c>
      <c r="D31" s="206"/>
      <c r="E31" s="206"/>
      <c r="F31" s="208"/>
      <c r="G31" s="206"/>
      <c r="H31" s="206"/>
    </row>
    <row r="32" spans="1:8">
      <c r="A32" s="205"/>
      <c r="B32" s="220"/>
      <c r="C32" s="103" t="s">
        <v>93</v>
      </c>
      <c r="D32" s="206"/>
      <c r="E32" s="206"/>
      <c r="F32" s="208"/>
      <c r="G32" s="206"/>
      <c r="H32" s="206"/>
    </row>
    <row r="33" spans="1:8">
      <c r="A33" s="205"/>
      <c r="B33" s="220"/>
      <c r="C33" s="104" t="s">
        <v>94</v>
      </c>
      <c r="D33" s="206"/>
      <c r="E33" s="207"/>
      <c r="F33" s="208"/>
      <c r="G33" s="206"/>
      <c r="H33" s="206"/>
    </row>
    <row r="34" spans="1:8" ht="15" customHeight="1">
      <c r="A34" s="205"/>
      <c r="B34" s="221" t="s">
        <v>117</v>
      </c>
      <c r="C34" s="102" t="s">
        <v>221</v>
      </c>
      <c r="D34" s="209">
        <v>4</v>
      </c>
      <c r="E34" s="209"/>
      <c r="F34" s="209" t="s">
        <v>118</v>
      </c>
      <c r="G34" s="204">
        <v>0</v>
      </c>
      <c r="H34" s="204">
        <f>G34*D34</f>
        <v>0</v>
      </c>
    </row>
    <row r="35" spans="1:8" ht="15" customHeight="1">
      <c r="A35" s="205"/>
      <c r="B35" s="221"/>
      <c r="C35" s="103" t="s">
        <v>119</v>
      </c>
      <c r="D35" s="209"/>
      <c r="E35" s="209"/>
      <c r="F35" s="209"/>
      <c r="G35" s="209"/>
      <c r="H35" s="209"/>
    </row>
    <row r="36" spans="1:8" ht="15" customHeight="1">
      <c r="A36" s="205"/>
      <c r="B36" s="221"/>
      <c r="C36" s="104" t="s">
        <v>220</v>
      </c>
      <c r="D36" s="209"/>
      <c r="E36" s="209"/>
      <c r="F36" s="209"/>
      <c r="G36" s="209"/>
      <c r="H36" s="209"/>
    </row>
    <row r="37" spans="1:8" ht="15" customHeight="1">
      <c r="A37" s="205"/>
      <c r="B37" s="221" t="s">
        <v>120</v>
      </c>
      <c r="C37" s="102" t="s">
        <v>121</v>
      </c>
      <c r="D37" s="209">
        <v>1</v>
      </c>
      <c r="E37" s="209" t="s">
        <v>122</v>
      </c>
      <c r="F37" s="209" t="s">
        <v>123</v>
      </c>
      <c r="G37" s="204">
        <v>0</v>
      </c>
      <c r="H37" s="204">
        <f>G37*D37</f>
        <v>0</v>
      </c>
    </row>
    <row r="38" spans="1:8" ht="15" customHeight="1">
      <c r="A38" s="205"/>
      <c r="B38" s="221"/>
      <c r="C38" s="103" t="s">
        <v>124</v>
      </c>
      <c r="D38" s="209"/>
      <c r="E38" s="209"/>
      <c r="F38" s="209"/>
      <c r="G38" s="209"/>
      <c r="H38" s="209"/>
    </row>
    <row r="39" spans="1:8" ht="15" customHeight="1">
      <c r="A39" s="205"/>
      <c r="B39" s="221"/>
      <c r="C39" s="104" t="s">
        <v>125</v>
      </c>
      <c r="D39" s="209"/>
      <c r="E39" s="209"/>
      <c r="F39" s="209"/>
      <c r="G39" s="209"/>
      <c r="H39" s="209"/>
    </row>
    <row r="40" spans="1:8" ht="15" customHeight="1">
      <c r="A40" s="205"/>
      <c r="B40" s="221" t="s">
        <v>129</v>
      </c>
      <c r="C40" s="102" t="s">
        <v>130</v>
      </c>
      <c r="D40" s="209">
        <v>1</v>
      </c>
      <c r="E40" s="209" t="s">
        <v>131</v>
      </c>
      <c r="F40" s="209" t="s">
        <v>123</v>
      </c>
      <c r="G40" s="204">
        <v>0</v>
      </c>
      <c r="H40" s="204">
        <f>G40*D40</f>
        <v>0</v>
      </c>
    </row>
    <row r="41" spans="1:8" ht="15" customHeight="1">
      <c r="A41" s="205"/>
      <c r="B41" s="221"/>
      <c r="C41" s="103" t="s">
        <v>132</v>
      </c>
      <c r="D41" s="209"/>
      <c r="E41" s="209"/>
      <c r="F41" s="209"/>
      <c r="G41" s="209"/>
      <c r="H41" s="209"/>
    </row>
    <row r="42" spans="1:8" ht="15" customHeight="1">
      <c r="A42" s="205"/>
      <c r="B42" s="221"/>
      <c r="C42" s="104" t="s">
        <v>133</v>
      </c>
      <c r="D42" s="209"/>
      <c r="E42" s="209"/>
      <c r="F42" s="209"/>
      <c r="G42" s="209"/>
      <c r="H42" s="209"/>
    </row>
    <row r="43" spans="1:8" ht="15" customHeight="1">
      <c r="A43" s="205"/>
      <c r="B43" s="221" t="s">
        <v>187</v>
      </c>
      <c r="C43" s="102" t="s">
        <v>188</v>
      </c>
      <c r="D43" s="209">
        <v>3</v>
      </c>
      <c r="E43" s="209" t="s">
        <v>189</v>
      </c>
      <c r="F43" s="209"/>
      <c r="G43" s="204">
        <v>0</v>
      </c>
      <c r="H43" s="204">
        <f>G43*D43</f>
        <v>0</v>
      </c>
    </row>
    <row r="44" spans="1:8" ht="15" customHeight="1">
      <c r="A44" s="205"/>
      <c r="B44" s="221"/>
      <c r="C44" s="103" t="s">
        <v>190</v>
      </c>
      <c r="D44" s="209"/>
      <c r="E44" s="209"/>
      <c r="F44" s="209"/>
      <c r="G44" s="209"/>
      <c r="H44" s="209"/>
    </row>
    <row r="45" spans="1:8" ht="15" customHeight="1">
      <c r="A45" s="205"/>
      <c r="B45" s="221"/>
      <c r="C45" s="103" t="s">
        <v>191</v>
      </c>
      <c r="D45" s="209"/>
      <c r="E45" s="209"/>
      <c r="F45" s="209"/>
      <c r="G45" s="209"/>
      <c r="H45" s="209"/>
    </row>
    <row r="46" spans="1:8" ht="15" customHeight="1">
      <c r="A46" s="205"/>
      <c r="B46" s="221"/>
      <c r="C46" s="104" t="s">
        <v>192</v>
      </c>
      <c r="D46" s="209"/>
      <c r="E46" s="209"/>
      <c r="F46" s="209"/>
      <c r="G46" s="209"/>
      <c r="H46" s="209"/>
    </row>
    <row r="47" spans="1:8" ht="15" customHeight="1">
      <c r="A47" s="205"/>
      <c r="B47" s="220" t="s">
        <v>159</v>
      </c>
      <c r="C47" s="105" t="s">
        <v>160</v>
      </c>
      <c r="D47" s="206">
        <v>1</v>
      </c>
      <c r="E47" s="206" t="s">
        <v>161</v>
      </c>
      <c r="F47" s="223" t="s">
        <v>99</v>
      </c>
      <c r="G47" s="206">
        <v>0</v>
      </c>
      <c r="H47" s="206">
        <f>G47*D47</f>
        <v>0</v>
      </c>
    </row>
    <row r="48" spans="1:8" ht="15" customHeight="1">
      <c r="A48" s="205"/>
      <c r="B48" s="220"/>
      <c r="C48" s="103" t="s">
        <v>163</v>
      </c>
      <c r="D48" s="206"/>
      <c r="E48" s="206"/>
      <c r="F48" s="223"/>
      <c r="G48" s="206"/>
      <c r="H48" s="206"/>
    </row>
    <row r="49" spans="1:10">
      <c r="A49" s="205"/>
      <c r="B49" s="220"/>
      <c r="C49" s="103" t="s">
        <v>164</v>
      </c>
      <c r="D49" s="206"/>
      <c r="E49" s="206"/>
      <c r="F49" s="223"/>
      <c r="G49" s="206"/>
      <c r="H49" s="206"/>
    </row>
    <row r="50" spans="1:10">
      <c r="A50" s="205"/>
      <c r="B50" s="220"/>
      <c r="C50" s="104" t="s">
        <v>165</v>
      </c>
      <c r="D50" s="206"/>
      <c r="E50" s="206"/>
      <c r="F50" s="223"/>
      <c r="G50" s="206"/>
      <c r="H50" s="206"/>
    </row>
    <row r="52" spans="1:10">
      <c r="A52" s="214" t="s">
        <v>140</v>
      </c>
      <c r="B52" s="214"/>
      <c r="C52" s="214"/>
      <c r="D52" s="107"/>
      <c r="E52" s="107"/>
      <c r="F52" s="107"/>
      <c r="G52" s="107"/>
      <c r="H52" s="108">
        <f>SUM(H10:H50)</f>
        <v>0</v>
      </c>
      <c r="I52" s="109"/>
      <c r="J52" s="110"/>
    </row>
    <row r="53" spans="1:10">
      <c r="A53" s="111" t="s">
        <v>141</v>
      </c>
      <c r="B53" s="112"/>
      <c r="C53" s="112"/>
      <c r="D53" s="113"/>
      <c r="E53" s="113"/>
      <c r="F53" s="113"/>
      <c r="G53" s="113"/>
      <c r="H53" s="114">
        <f>H52*0.095</f>
        <v>0</v>
      </c>
      <c r="I53" s="109"/>
      <c r="J53" s="110"/>
    </row>
    <row r="54" spans="1:10">
      <c r="A54" s="226" t="s">
        <v>142</v>
      </c>
      <c r="B54" s="226"/>
      <c r="C54" s="226"/>
      <c r="D54" s="115"/>
      <c r="E54" s="115"/>
      <c r="F54" s="115"/>
      <c r="G54" s="116"/>
      <c r="H54" s="114">
        <f>(H52+H53)*0.21</f>
        <v>0</v>
      </c>
      <c r="I54" s="109"/>
      <c r="J54" s="110"/>
    </row>
    <row r="55" spans="1:10">
      <c r="A55" s="216" t="s">
        <v>143</v>
      </c>
      <c r="B55" s="216"/>
      <c r="C55" s="216"/>
      <c r="D55" s="117"/>
      <c r="E55" s="117"/>
      <c r="F55" s="117"/>
      <c r="G55" s="118"/>
      <c r="H55" s="119">
        <f>H52+H53+H54</f>
        <v>0</v>
      </c>
      <c r="I55" s="109"/>
      <c r="J55" s="110"/>
    </row>
  </sheetData>
  <mergeCells count="79">
    <mergeCell ref="A52:C52"/>
    <mergeCell ref="A54:C54"/>
    <mergeCell ref="A55:C55"/>
    <mergeCell ref="H47:H50"/>
    <mergeCell ref="B47:B50"/>
    <mergeCell ref="D47:D50"/>
    <mergeCell ref="E47:E50"/>
    <mergeCell ref="F47:F50"/>
    <mergeCell ref="G47:G50"/>
    <mergeCell ref="H40:H42"/>
    <mergeCell ref="B43:B46"/>
    <mergeCell ref="D43:D46"/>
    <mergeCell ref="E43:E46"/>
    <mergeCell ref="F43:F46"/>
    <mergeCell ref="G43:G46"/>
    <mergeCell ref="H43:H46"/>
    <mergeCell ref="B40:B42"/>
    <mergeCell ref="D40:D42"/>
    <mergeCell ref="E40:E42"/>
    <mergeCell ref="F40:F42"/>
    <mergeCell ref="G40:G42"/>
    <mergeCell ref="D37:D39"/>
    <mergeCell ref="E37:E39"/>
    <mergeCell ref="F37:F39"/>
    <mergeCell ref="G37:G39"/>
    <mergeCell ref="H37:H39"/>
    <mergeCell ref="G26:G29"/>
    <mergeCell ref="H26:H29"/>
    <mergeCell ref="A30:A50"/>
    <mergeCell ref="B30:B33"/>
    <mergeCell ref="D30:D33"/>
    <mergeCell ref="E30:E33"/>
    <mergeCell ref="F30:F33"/>
    <mergeCell ref="G30:G33"/>
    <mergeCell ref="H30:H33"/>
    <mergeCell ref="B34:B36"/>
    <mergeCell ref="D34:D36"/>
    <mergeCell ref="E34:E36"/>
    <mergeCell ref="F34:F36"/>
    <mergeCell ref="G34:G36"/>
    <mergeCell ref="H34:H36"/>
    <mergeCell ref="B37:B39"/>
    <mergeCell ref="G18:G21"/>
    <mergeCell ref="H18:H21"/>
    <mergeCell ref="B22:B25"/>
    <mergeCell ref="D22:D25"/>
    <mergeCell ref="E22:E25"/>
    <mergeCell ref="F22:F25"/>
    <mergeCell ref="G22:G25"/>
    <mergeCell ref="H22:H25"/>
    <mergeCell ref="G10:G13"/>
    <mergeCell ref="H10:H13"/>
    <mergeCell ref="B14:B17"/>
    <mergeCell ref="D14:D17"/>
    <mergeCell ref="E14:E17"/>
    <mergeCell ref="F14:F17"/>
    <mergeCell ref="G14:G17"/>
    <mergeCell ref="H14:H17"/>
    <mergeCell ref="A10:A29"/>
    <mergeCell ref="B10:B13"/>
    <mergeCell ref="D10:D13"/>
    <mergeCell ref="E10:E13"/>
    <mergeCell ref="F10:F13"/>
    <mergeCell ref="B18:B21"/>
    <mergeCell ref="D18:D21"/>
    <mergeCell ref="E18:E21"/>
    <mergeCell ref="F18:F21"/>
    <mergeCell ref="B26:B29"/>
    <mergeCell ref="D26:D29"/>
    <mergeCell ref="E26:E29"/>
    <mergeCell ref="F26:F29"/>
    <mergeCell ref="A2:H2"/>
    <mergeCell ref="A3:H3"/>
    <mergeCell ref="C5:K5"/>
    <mergeCell ref="A6:H6"/>
    <mergeCell ref="A8:A9"/>
    <mergeCell ref="B8:B9"/>
    <mergeCell ref="C8:C9"/>
    <mergeCell ref="D8:D9"/>
  </mergeCells>
  <pageMargins left="0.7" right="0.7" top="0.78749999999999998" bottom="0.78749999999999998" header="0.51180555555555496" footer="0.51180555555555496"/>
  <pageSetup paperSize="9" orientation="landscape" horizontalDpi="300" verticalDpi="300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24"/>
  <sheetViews>
    <sheetView zoomScaleNormal="100" workbookViewId="0">
      <selection activeCell="F36" sqref="F36"/>
    </sheetView>
  </sheetViews>
  <sheetFormatPr defaultColWidth="11.5546875" defaultRowHeight="14.4"/>
  <cols>
    <col min="1" max="1" width="6.6640625" customWidth="1"/>
    <col min="2" max="2" width="1" customWidth="1"/>
    <col min="3" max="3" width="3.33203125" customWidth="1"/>
    <col min="4" max="4" width="3.44140625" customWidth="1"/>
    <col min="5" max="5" width="13.6640625" customWidth="1"/>
    <col min="6" max="6" width="80.6640625" customWidth="1"/>
    <col min="7" max="7" width="6" customWidth="1"/>
    <col min="8" max="8" width="11.109375" customWidth="1"/>
    <col min="9" max="9" width="12.6640625" customWidth="1"/>
    <col min="10" max="11" width="17.88671875" customWidth="1"/>
    <col min="12" max="12" width="7.44140625" customWidth="1"/>
  </cols>
  <sheetData>
    <row r="2" spans="1:22"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2">
      <c r="B3" s="8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22" ht="17.399999999999999">
      <c r="B4" s="10"/>
      <c r="D4" s="11" t="s">
        <v>144</v>
      </c>
      <c r="L4" s="10"/>
    </row>
    <row r="5" spans="1:22">
      <c r="B5" s="10"/>
      <c r="L5" s="10"/>
    </row>
    <row r="6" spans="1:22">
      <c r="B6" s="10"/>
      <c r="D6" s="16" t="s">
        <v>10</v>
      </c>
      <c r="L6" s="10"/>
    </row>
    <row r="7" spans="1:22">
      <c r="B7" s="10"/>
      <c r="E7" s="217" t="s">
        <v>11</v>
      </c>
      <c r="F7" s="217"/>
      <c r="G7" s="217"/>
      <c r="H7" s="217"/>
      <c r="L7" s="10"/>
    </row>
    <row r="8" spans="1:22">
      <c r="B8" s="10"/>
      <c r="D8" s="16" t="s">
        <v>145</v>
      </c>
      <c r="L8" s="10"/>
    </row>
    <row r="9" spans="1:22" ht="13.95" customHeight="1">
      <c r="A9" s="19"/>
      <c r="B9" s="20"/>
      <c r="C9" s="19"/>
      <c r="D9" s="19"/>
      <c r="E9" s="217" t="s">
        <v>146</v>
      </c>
      <c r="F9" s="217"/>
      <c r="G9" s="217"/>
      <c r="H9" s="217"/>
      <c r="I9" s="19"/>
      <c r="J9" s="19"/>
      <c r="K9" s="19"/>
      <c r="L9" s="120"/>
    </row>
    <row r="10" spans="1:22">
      <c r="A10" s="19"/>
      <c r="B10" s="20"/>
      <c r="C10" s="19"/>
      <c r="D10" s="16" t="s">
        <v>147</v>
      </c>
      <c r="E10" s="19"/>
      <c r="F10" s="19"/>
      <c r="G10" s="19"/>
      <c r="H10" s="19"/>
      <c r="I10" s="19"/>
      <c r="J10" s="19"/>
      <c r="K10" s="19"/>
      <c r="L10" s="120"/>
    </row>
    <row r="11" spans="1:22" ht="14.1" customHeight="1">
      <c r="A11" s="19"/>
      <c r="B11" s="20"/>
      <c r="C11" s="19"/>
      <c r="D11" s="19"/>
      <c r="E11" s="178" t="s">
        <v>218</v>
      </c>
      <c r="F11" s="178"/>
      <c r="G11" s="178"/>
      <c r="H11" s="178"/>
      <c r="I11" s="19"/>
      <c r="J11" s="19"/>
      <c r="K11" s="19"/>
      <c r="L11" s="120"/>
    </row>
    <row r="12" spans="1:22">
      <c r="A12" s="19"/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20"/>
    </row>
    <row r="13" spans="1:22">
      <c r="A13" s="19"/>
      <c r="B13" s="20"/>
      <c r="C13" s="19"/>
      <c r="D13" s="16" t="s">
        <v>12</v>
      </c>
      <c r="E13" s="19"/>
      <c r="F13" s="5"/>
      <c r="G13" s="19"/>
      <c r="H13" s="19"/>
      <c r="I13" s="16" t="s">
        <v>13</v>
      </c>
      <c r="J13" s="5"/>
      <c r="K13" s="19"/>
      <c r="L13" s="120"/>
    </row>
    <row r="14" spans="1:22">
      <c r="A14" s="19"/>
      <c r="B14" s="20"/>
      <c r="C14" s="19"/>
      <c r="D14" s="16" t="s">
        <v>14</v>
      </c>
      <c r="E14" s="19"/>
      <c r="F14" s="5" t="s">
        <v>28</v>
      </c>
      <c r="G14" s="19"/>
      <c r="H14" s="19"/>
      <c r="I14" s="16" t="s">
        <v>16</v>
      </c>
      <c r="J14" s="1">
        <v>44362</v>
      </c>
      <c r="K14" s="19"/>
      <c r="L14" s="120"/>
    </row>
    <row r="15" spans="1:22">
      <c r="A15" s="19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20"/>
    </row>
    <row r="16" spans="1:22">
      <c r="A16" s="19"/>
      <c r="B16" s="20"/>
      <c r="C16" s="19"/>
      <c r="D16" s="16" t="s">
        <v>17</v>
      </c>
      <c r="E16" s="19"/>
      <c r="F16" s="19"/>
      <c r="G16" s="19"/>
      <c r="H16" s="19"/>
      <c r="I16" s="16" t="s">
        <v>18</v>
      </c>
      <c r="J16" s="5" t="s">
        <v>19</v>
      </c>
      <c r="K16" s="19"/>
      <c r="L16" s="120"/>
    </row>
    <row r="17" spans="1:12">
      <c r="A17" s="19"/>
      <c r="B17" s="20"/>
      <c r="C17" s="19"/>
      <c r="D17" s="19"/>
      <c r="E17" s="5" t="s">
        <v>20</v>
      </c>
      <c r="F17" s="19"/>
      <c r="G17" s="19"/>
      <c r="H17" s="19"/>
      <c r="I17" s="16" t="s">
        <v>21</v>
      </c>
      <c r="J17" s="5"/>
      <c r="K17" s="19"/>
      <c r="L17" s="120"/>
    </row>
    <row r="18" spans="1:12">
      <c r="A18" s="19"/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20"/>
    </row>
    <row r="19" spans="1:12">
      <c r="A19" s="19"/>
      <c r="B19" s="20"/>
      <c r="C19" s="19"/>
      <c r="D19" s="16" t="s">
        <v>22</v>
      </c>
      <c r="E19" s="19"/>
      <c r="F19" s="19"/>
      <c r="G19" s="19"/>
      <c r="H19" s="19"/>
      <c r="I19" s="16" t="s">
        <v>18</v>
      </c>
      <c r="J19" s="121" t="s">
        <v>23</v>
      </c>
      <c r="K19" s="19"/>
      <c r="L19" s="120"/>
    </row>
    <row r="20" spans="1:12">
      <c r="A20" s="19"/>
      <c r="B20" s="20"/>
      <c r="C20" s="19"/>
      <c r="D20" s="19"/>
      <c r="E20" s="218" t="s">
        <v>23</v>
      </c>
      <c r="F20" s="218"/>
      <c r="G20" s="218"/>
      <c r="H20" s="218"/>
      <c r="I20" s="16" t="s">
        <v>21</v>
      </c>
      <c r="J20" s="121" t="s">
        <v>23</v>
      </c>
      <c r="K20" s="19"/>
      <c r="L20" s="120"/>
    </row>
    <row r="21" spans="1:12">
      <c r="A21" s="19"/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20"/>
    </row>
    <row r="22" spans="1:12">
      <c r="A22" s="19"/>
      <c r="B22" s="20"/>
      <c r="C22" s="19"/>
      <c r="D22" s="16" t="s">
        <v>24</v>
      </c>
      <c r="E22" s="19"/>
      <c r="F22" s="19"/>
      <c r="G22" s="19"/>
      <c r="H22" s="19"/>
      <c r="I22" s="16" t="s">
        <v>18</v>
      </c>
      <c r="J22" s="5" t="s">
        <v>25</v>
      </c>
      <c r="K22" s="19"/>
      <c r="L22" s="120"/>
    </row>
    <row r="23" spans="1:12">
      <c r="A23" s="19"/>
      <c r="B23" s="20"/>
      <c r="C23" s="19"/>
      <c r="D23" s="19"/>
      <c r="E23" s="5" t="s">
        <v>26</v>
      </c>
      <c r="F23" s="19"/>
      <c r="G23" s="19"/>
      <c r="H23" s="19"/>
      <c r="I23" s="16" t="s">
        <v>21</v>
      </c>
      <c r="J23" s="5"/>
      <c r="K23" s="19"/>
      <c r="L23" s="120"/>
    </row>
    <row r="24" spans="1:12">
      <c r="A24" s="19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20"/>
    </row>
    <row r="25" spans="1:12">
      <c r="A25" s="19"/>
      <c r="B25" s="20"/>
      <c r="C25" s="19"/>
      <c r="D25" s="16" t="s">
        <v>27</v>
      </c>
      <c r="E25" s="19"/>
      <c r="F25" s="19"/>
      <c r="G25" s="19"/>
      <c r="H25" s="19"/>
      <c r="I25" s="16" t="s">
        <v>18</v>
      </c>
      <c r="J25" s="5"/>
      <c r="K25" s="19"/>
      <c r="L25" s="120"/>
    </row>
    <row r="26" spans="1:12">
      <c r="A26" s="19"/>
      <c r="B26" s="20"/>
      <c r="C26" s="19"/>
      <c r="D26" s="19"/>
      <c r="E26" s="5" t="s">
        <v>28</v>
      </c>
      <c r="F26" s="19"/>
      <c r="G26" s="19"/>
      <c r="H26" s="19"/>
      <c r="I26" s="16" t="s">
        <v>21</v>
      </c>
      <c r="J26" s="5"/>
      <c r="K26" s="19"/>
      <c r="L26" s="120"/>
    </row>
    <row r="27" spans="1:12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20"/>
    </row>
    <row r="28" spans="1:12">
      <c r="A28" s="19"/>
      <c r="B28" s="20"/>
      <c r="C28" s="19"/>
      <c r="D28" s="16" t="s">
        <v>29</v>
      </c>
      <c r="E28" s="19"/>
      <c r="F28" s="19"/>
      <c r="G28" s="19"/>
      <c r="H28" s="19"/>
      <c r="I28" s="19"/>
      <c r="J28" s="19"/>
      <c r="K28" s="19"/>
      <c r="L28" s="120"/>
    </row>
    <row r="29" spans="1:12">
      <c r="A29" s="122"/>
      <c r="B29" s="123"/>
      <c r="C29" s="122"/>
      <c r="D29" s="122"/>
      <c r="E29" s="171"/>
      <c r="F29" s="171"/>
      <c r="G29" s="171"/>
      <c r="H29" s="171"/>
      <c r="I29" s="122"/>
      <c r="J29" s="122"/>
      <c r="K29" s="122"/>
      <c r="L29" s="124"/>
    </row>
    <row r="30" spans="1:12">
      <c r="A30" s="19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20"/>
    </row>
    <row r="31" spans="1:12">
      <c r="A31" s="19"/>
      <c r="B31" s="20"/>
      <c r="C31" s="19"/>
      <c r="D31" s="49"/>
      <c r="E31" s="49"/>
      <c r="F31" s="49"/>
      <c r="G31" s="49"/>
      <c r="H31" s="49"/>
      <c r="I31" s="49"/>
      <c r="J31" s="49"/>
      <c r="K31" s="49"/>
      <c r="L31" s="120"/>
    </row>
    <row r="32" spans="1:12" ht="15.6">
      <c r="A32" s="19"/>
      <c r="B32" s="20"/>
      <c r="C32" s="19"/>
      <c r="D32" s="125" t="s">
        <v>31</v>
      </c>
      <c r="E32" s="19"/>
      <c r="F32" s="19"/>
      <c r="G32" s="19"/>
      <c r="H32" s="19"/>
      <c r="I32" s="19"/>
      <c r="J32" s="55">
        <f>ROUND(J86, 2)</f>
        <v>0</v>
      </c>
      <c r="K32" s="19"/>
      <c r="L32" s="120"/>
    </row>
    <row r="33" spans="1:12">
      <c r="A33" s="19"/>
      <c r="B33" s="20"/>
      <c r="C33" s="19"/>
      <c r="D33" s="49"/>
      <c r="E33" s="49"/>
      <c r="F33" s="49"/>
      <c r="G33" s="49"/>
      <c r="H33" s="49"/>
      <c r="I33" s="49"/>
      <c r="J33" s="49"/>
      <c r="K33" s="49"/>
      <c r="L33" s="120"/>
    </row>
    <row r="34" spans="1:12">
      <c r="A34" s="19"/>
      <c r="B34" s="20"/>
      <c r="C34" s="19"/>
      <c r="D34" s="19"/>
      <c r="E34" s="19"/>
      <c r="F34" s="2" t="s">
        <v>33</v>
      </c>
      <c r="G34" s="19"/>
      <c r="H34" s="19"/>
      <c r="I34" s="2" t="s">
        <v>32</v>
      </c>
      <c r="J34" s="2" t="s">
        <v>34</v>
      </c>
      <c r="K34" s="19"/>
      <c r="L34" s="120"/>
    </row>
    <row r="35" spans="1:12">
      <c r="A35" s="19"/>
      <c r="B35" s="20"/>
      <c r="C35" s="19"/>
      <c r="D35" s="126" t="s">
        <v>35</v>
      </c>
      <c r="E35" s="16" t="s">
        <v>36</v>
      </c>
      <c r="F35" s="77">
        <f>ROUND((SUM(BE86:BE123)),  2)</f>
        <v>0</v>
      </c>
      <c r="G35" s="19"/>
      <c r="H35" s="19"/>
      <c r="I35" s="127">
        <v>0.21</v>
      </c>
      <c r="J35" s="77">
        <f>ROUND(((SUM(BE86:BE123))*I35),  2)</f>
        <v>0</v>
      </c>
      <c r="K35" s="19"/>
      <c r="L35" s="120"/>
    </row>
    <row r="36" spans="1:12">
      <c r="A36" s="19"/>
      <c r="B36" s="20"/>
      <c r="C36" s="19"/>
      <c r="D36" s="19"/>
      <c r="E36" s="16" t="s">
        <v>37</v>
      </c>
      <c r="F36" s="77">
        <f>ROUND((SUM(BF86:BF123)),  2)</f>
        <v>0</v>
      </c>
      <c r="G36" s="19"/>
      <c r="H36" s="19"/>
      <c r="I36" s="127">
        <v>0.15</v>
      </c>
      <c r="J36" s="77">
        <f>ROUND(((SUM(BF86:BF123))*I36),  2)</f>
        <v>0</v>
      </c>
      <c r="K36" s="19"/>
      <c r="L36" s="120"/>
    </row>
    <row r="37" spans="1:12">
      <c r="A37" s="19"/>
      <c r="B37" s="20"/>
      <c r="C37" s="19"/>
      <c r="D37" s="19"/>
      <c r="E37" s="16" t="s">
        <v>38</v>
      </c>
      <c r="F37" s="77">
        <f>ROUND((SUM(BG86:BG123)),  2)</f>
        <v>0</v>
      </c>
      <c r="G37" s="19"/>
      <c r="H37" s="19"/>
      <c r="I37" s="127">
        <v>0.21</v>
      </c>
      <c r="J37" s="77">
        <f>0</f>
        <v>0</v>
      </c>
      <c r="K37" s="19"/>
      <c r="L37" s="120"/>
    </row>
    <row r="38" spans="1:12">
      <c r="A38" s="19"/>
      <c r="B38" s="20"/>
      <c r="C38" s="19"/>
      <c r="D38" s="19"/>
      <c r="E38" s="16" t="s">
        <v>39</v>
      </c>
      <c r="F38" s="77">
        <f>ROUND((SUM(BH86:BH123)),  2)</f>
        <v>0</v>
      </c>
      <c r="G38" s="19"/>
      <c r="H38" s="19"/>
      <c r="I38" s="127">
        <v>0.15</v>
      </c>
      <c r="J38" s="77">
        <f>0</f>
        <v>0</v>
      </c>
      <c r="K38" s="19"/>
      <c r="L38" s="120"/>
    </row>
    <row r="39" spans="1:12">
      <c r="A39" s="19"/>
      <c r="B39" s="20"/>
      <c r="C39" s="19"/>
      <c r="D39" s="19"/>
      <c r="E39" s="16" t="s">
        <v>40</v>
      </c>
      <c r="F39" s="77">
        <f>ROUND((SUM(BI86:BI123)),  2)</f>
        <v>0</v>
      </c>
      <c r="G39" s="19"/>
      <c r="H39" s="19"/>
      <c r="I39" s="127">
        <v>0</v>
      </c>
      <c r="J39" s="77">
        <f>0</f>
        <v>0</v>
      </c>
      <c r="K39" s="19"/>
      <c r="L39" s="120"/>
    </row>
    <row r="40" spans="1:12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20"/>
    </row>
    <row r="41" spans="1:12" ht="15.6">
      <c r="A41" s="19"/>
      <c r="B41" s="20"/>
      <c r="C41" s="128"/>
      <c r="D41" s="129" t="s">
        <v>41</v>
      </c>
      <c r="E41" s="43"/>
      <c r="F41" s="43"/>
      <c r="G41" s="130" t="s">
        <v>42</v>
      </c>
      <c r="H41" s="131" t="s">
        <v>43</v>
      </c>
      <c r="I41" s="43"/>
      <c r="J41" s="132">
        <f>SUM(J32:J39)</f>
        <v>0</v>
      </c>
      <c r="K41" s="133"/>
      <c r="L41" s="120"/>
    </row>
    <row r="42" spans="1:12">
      <c r="A42" s="19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120"/>
    </row>
    <row r="46" spans="1:12">
      <c r="A46" s="19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20"/>
    </row>
    <row r="47" spans="1:12" ht="17.399999999999999">
      <c r="A47" s="19"/>
      <c r="B47" s="20"/>
      <c r="C47" s="11" t="s">
        <v>149</v>
      </c>
      <c r="D47" s="19"/>
      <c r="E47" s="19"/>
      <c r="F47" s="19"/>
      <c r="G47" s="19"/>
      <c r="H47" s="19"/>
      <c r="I47" s="19"/>
      <c r="J47" s="19"/>
      <c r="K47" s="19"/>
      <c r="L47" s="120"/>
    </row>
    <row r="48" spans="1:12">
      <c r="A48" s="19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20"/>
    </row>
    <row r="49" spans="1:12">
      <c r="A49" s="19"/>
      <c r="B49" s="20"/>
      <c r="C49" s="16" t="s">
        <v>10</v>
      </c>
      <c r="D49" s="19"/>
      <c r="E49" s="19"/>
      <c r="F49" s="19"/>
      <c r="G49" s="19"/>
      <c r="H49" s="19"/>
      <c r="I49" s="19"/>
      <c r="J49" s="19"/>
      <c r="K49" s="19"/>
      <c r="L49" s="120"/>
    </row>
    <row r="50" spans="1:12">
      <c r="A50" s="19"/>
      <c r="B50" s="20"/>
      <c r="C50" s="19"/>
      <c r="D50" s="19"/>
      <c r="E50" s="217" t="str">
        <f>E7</f>
        <v>Depozitář Masarykova muzea v Hodoníně</v>
      </c>
      <c r="F50" s="217"/>
      <c r="G50" s="217"/>
      <c r="H50" s="217"/>
      <c r="I50" s="19"/>
      <c r="J50" s="19"/>
      <c r="K50" s="19"/>
      <c r="L50" s="120"/>
    </row>
    <row r="51" spans="1:12">
      <c r="B51" s="10"/>
      <c r="C51" s="16" t="s">
        <v>145</v>
      </c>
      <c r="L51" s="10"/>
    </row>
    <row r="52" spans="1:12" ht="13.95" customHeight="1">
      <c r="A52" s="19"/>
      <c r="B52" s="20"/>
      <c r="C52" s="19"/>
      <c r="D52" s="19"/>
      <c r="E52" s="217" t="s">
        <v>146</v>
      </c>
      <c r="F52" s="217"/>
      <c r="G52" s="217"/>
      <c r="H52" s="217"/>
      <c r="I52" s="19"/>
      <c r="J52" s="19"/>
      <c r="K52" s="19"/>
      <c r="L52" s="120"/>
    </row>
    <row r="53" spans="1:12">
      <c r="A53" s="19"/>
      <c r="B53" s="20"/>
      <c r="C53" s="16" t="s">
        <v>147</v>
      </c>
      <c r="D53" s="19"/>
      <c r="E53" s="19"/>
      <c r="F53" s="19"/>
      <c r="G53" s="19"/>
      <c r="H53" s="19"/>
      <c r="I53" s="19"/>
      <c r="J53" s="19"/>
      <c r="K53" s="19"/>
      <c r="L53" s="120"/>
    </row>
    <row r="54" spans="1:12">
      <c r="A54" s="19"/>
      <c r="B54" s="20"/>
      <c r="C54" s="19"/>
      <c r="D54" s="19"/>
      <c r="E54" s="178" t="str">
        <f>E11</f>
        <v xml:space="preserve">103 - 2.NP - Nábytek </v>
      </c>
      <c r="F54" s="178"/>
      <c r="G54" s="178"/>
      <c r="H54" s="178"/>
      <c r="I54" s="19"/>
      <c r="J54" s="19"/>
      <c r="K54" s="19"/>
      <c r="L54" s="120"/>
    </row>
    <row r="55" spans="1:12">
      <c r="A55" s="19"/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20"/>
    </row>
    <row r="56" spans="1:12">
      <c r="A56" s="19"/>
      <c r="B56" s="20"/>
      <c r="C56" s="16" t="s">
        <v>14</v>
      </c>
      <c r="D56" s="19"/>
      <c r="E56" s="19"/>
      <c r="F56" s="5" t="str">
        <f>F14</f>
        <v xml:space="preserve"> </v>
      </c>
      <c r="G56" s="19"/>
      <c r="H56" s="19"/>
      <c r="I56" s="16" t="s">
        <v>16</v>
      </c>
      <c r="J56" s="1">
        <f>IF(J14="","",J14)</f>
        <v>44362</v>
      </c>
      <c r="K56" s="19"/>
      <c r="L56" s="120"/>
    </row>
    <row r="57" spans="1:12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20"/>
    </row>
    <row r="58" spans="1:12" ht="26.4">
      <c r="A58" s="19"/>
      <c r="B58" s="20"/>
      <c r="C58" s="16" t="s">
        <v>17</v>
      </c>
      <c r="D58" s="19"/>
      <c r="E58" s="19"/>
      <c r="F58" s="5" t="str">
        <f>E17</f>
        <v>Masarykovo muzeum v Hodoníně</v>
      </c>
      <c r="G58" s="19"/>
      <c r="H58" s="19"/>
      <c r="I58" s="16" t="s">
        <v>24</v>
      </c>
      <c r="J58" s="3" t="str">
        <f>E23</f>
        <v>T PROJEKT AED s.r.o</v>
      </c>
      <c r="K58" s="19"/>
      <c r="L58" s="120"/>
    </row>
    <row r="59" spans="1:12">
      <c r="A59" s="19"/>
      <c r="B59" s="20"/>
      <c r="C59" s="16" t="s">
        <v>22</v>
      </c>
      <c r="D59" s="19"/>
      <c r="E59" s="19"/>
      <c r="F59" s="5" t="str">
        <f>IF(E20="","",E20)</f>
        <v>Vyplň údaj</v>
      </c>
      <c r="G59" s="19"/>
      <c r="H59" s="19"/>
      <c r="I59" s="16" t="s">
        <v>27</v>
      </c>
      <c r="J59" s="3" t="str">
        <f>E26</f>
        <v xml:space="preserve"> </v>
      </c>
      <c r="K59" s="19"/>
      <c r="L59" s="120"/>
    </row>
    <row r="60" spans="1:12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20"/>
    </row>
    <row r="61" spans="1:12">
      <c r="A61" s="19"/>
      <c r="B61" s="20"/>
      <c r="C61" s="134" t="s">
        <v>150</v>
      </c>
      <c r="D61" s="128"/>
      <c r="E61" s="128"/>
      <c r="F61" s="128"/>
      <c r="G61" s="128"/>
      <c r="H61" s="128"/>
      <c r="I61" s="128"/>
      <c r="J61" s="135" t="s">
        <v>151</v>
      </c>
      <c r="K61" s="128"/>
      <c r="L61" s="120"/>
    </row>
    <row r="62" spans="1:12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20"/>
    </row>
    <row r="63" spans="1:12" ht="15.6">
      <c r="A63" s="19"/>
      <c r="B63" s="20"/>
      <c r="C63" s="136" t="s">
        <v>63</v>
      </c>
      <c r="D63" s="19"/>
      <c r="E63" s="19"/>
      <c r="F63" s="19"/>
      <c r="G63" s="19"/>
      <c r="H63" s="19"/>
      <c r="I63" s="19"/>
      <c r="J63" s="55">
        <f>J86</f>
        <v>0</v>
      </c>
      <c r="K63" s="19"/>
      <c r="L63" s="120"/>
    </row>
    <row r="64" spans="1:12" ht="15">
      <c r="A64" s="137"/>
      <c r="B64" s="138"/>
      <c r="C64" s="137"/>
      <c r="D64" s="139" t="s">
        <v>152</v>
      </c>
      <c r="E64" s="140"/>
      <c r="F64" s="140"/>
      <c r="G64" s="140"/>
      <c r="H64" s="140"/>
      <c r="I64" s="140"/>
      <c r="J64" s="141">
        <f>J87</f>
        <v>0</v>
      </c>
      <c r="K64" s="137"/>
      <c r="L64" s="138"/>
    </row>
    <row r="65" spans="1:12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20"/>
    </row>
    <row r="66" spans="1:12">
      <c r="A66" s="19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120"/>
    </row>
    <row r="70" spans="1:1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23"/>
    </row>
    <row r="71" spans="1:12" ht="17.399999999999999">
      <c r="A71" s="19"/>
      <c r="B71" s="19"/>
      <c r="C71" s="11"/>
      <c r="D71" s="19"/>
      <c r="E71" s="19"/>
      <c r="F71" s="19"/>
      <c r="G71" s="19"/>
      <c r="H71" s="19"/>
      <c r="I71" s="19"/>
      <c r="J71" s="19"/>
      <c r="K71" s="19"/>
      <c r="L71" s="23"/>
    </row>
    <row r="72" spans="1:1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23"/>
    </row>
    <row r="73" spans="1:12">
      <c r="A73" s="19"/>
      <c r="B73" s="19"/>
      <c r="C73" s="16"/>
      <c r="D73" s="19"/>
      <c r="E73" s="19"/>
      <c r="F73" s="19"/>
      <c r="G73" s="19"/>
      <c r="H73" s="19"/>
      <c r="I73" s="19"/>
      <c r="J73" s="19"/>
      <c r="K73" s="19"/>
      <c r="L73" s="23"/>
    </row>
    <row r="74" spans="1:12">
      <c r="A74" s="19"/>
      <c r="B74" s="19"/>
      <c r="C74" s="19"/>
      <c r="D74" s="19"/>
      <c r="E74" s="217"/>
      <c r="F74" s="217"/>
      <c r="G74" s="217"/>
      <c r="H74" s="217"/>
      <c r="I74" s="19"/>
      <c r="J74" s="19"/>
      <c r="K74" s="19"/>
      <c r="L74" s="23"/>
    </row>
    <row r="75" spans="1:12">
      <c r="C75" s="16"/>
    </row>
    <row r="76" spans="1:12">
      <c r="A76" s="19"/>
      <c r="B76" s="19"/>
      <c r="C76" s="19"/>
      <c r="D76" s="19"/>
      <c r="E76" s="217"/>
      <c r="F76" s="217"/>
      <c r="G76" s="217"/>
      <c r="H76" s="217"/>
      <c r="I76" s="19"/>
      <c r="J76" s="19"/>
      <c r="K76" s="19"/>
      <c r="L76" s="23"/>
    </row>
    <row r="77" spans="1:12">
      <c r="A77" s="19"/>
      <c r="B77" s="19"/>
      <c r="C77" s="16"/>
      <c r="D77" s="19"/>
      <c r="E77" s="19"/>
      <c r="F77" s="19"/>
      <c r="G77" s="19"/>
      <c r="H77" s="19"/>
      <c r="I77" s="19"/>
      <c r="J77" s="19"/>
      <c r="K77" s="19"/>
      <c r="L77" s="23"/>
    </row>
    <row r="78" spans="1:12">
      <c r="A78" s="19"/>
      <c r="B78" s="19"/>
      <c r="C78" s="19"/>
      <c r="D78" s="19"/>
      <c r="E78" s="178"/>
      <c r="F78" s="178"/>
      <c r="G78" s="178"/>
      <c r="H78" s="178"/>
      <c r="I78" s="19"/>
      <c r="J78" s="19"/>
      <c r="K78" s="19"/>
      <c r="L78" s="23"/>
    </row>
    <row r="79" spans="1:1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23"/>
    </row>
    <row r="80" spans="1:12">
      <c r="A80" s="19"/>
      <c r="B80" s="19"/>
      <c r="C80" s="16"/>
      <c r="D80" s="19"/>
      <c r="E80" s="19"/>
      <c r="F80" s="5"/>
      <c r="G80" s="19"/>
      <c r="H80" s="19"/>
      <c r="I80" s="16"/>
      <c r="J80" s="1"/>
      <c r="K80" s="19"/>
      <c r="L80" s="23"/>
    </row>
    <row r="81" spans="1:1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23"/>
    </row>
    <row r="82" spans="1:12">
      <c r="A82" s="19"/>
      <c r="B82" s="19"/>
      <c r="C82" s="16"/>
      <c r="D82" s="19"/>
      <c r="E82" s="19"/>
      <c r="F82" s="5"/>
      <c r="G82" s="19"/>
      <c r="H82" s="19"/>
      <c r="I82" s="16"/>
      <c r="J82" s="3"/>
      <c r="K82" s="19"/>
      <c r="L82" s="23"/>
    </row>
    <row r="83" spans="1:12">
      <c r="A83" s="19"/>
      <c r="B83" s="19"/>
      <c r="C83" s="16"/>
      <c r="D83" s="19"/>
      <c r="E83" s="19"/>
      <c r="F83" s="5"/>
      <c r="G83" s="19"/>
      <c r="H83" s="19"/>
      <c r="I83" s="16"/>
      <c r="J83" s="3"/>
      <c r="K83" s="19"/>
      <c r="L83" s="23"/>
    </row>
    <row r="84" spans="1:1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23"/>
    </row>
    <row r="85" spans="1:12">
      <c r="A85" s="142"/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88"/>
    </row>
    <row r="86" spans="1:12" ht="15.6">
      <c r="A86" s="19"/>
      <c r="B86" s="19"/>
      <c r="C86" s="53"/>
      <c r="D86" s="19"/>
      <c r="E86" s="19"/>
      <c r="F86" s="19"/>
      <c r="G86" s="19"/>
      <c r="H86" s="19"/>
      <c r="I86" s="19"/>
      <c r="J86" s="144"/>
      <c r="K86" s="19"/>
      <c r="L86" s="19"/>
    </row>
    <row r="87" spans="1:12" ht="15.6">
      <c r="A87" s="145"/>
      <c r="B87" s="145"/>
      <c r="C87" s="145"/>
      <c r="D87" s="146"/>
      <c r="E87" s="147"/>
      <c r="F87" s="147"/>
      <c r="G87" s="145"/>
      <c r="H87" s="145"/>
      <c r="I87" s="148"/>
      <c r="J87" s="149"/>
      <c r="K87" s="145"/>
      <c r="L87" s="145"/>
    </row>
    <row r="88" spans="1:12">
      <c r="A88" s="19"/>
      <c r="B88" s="19"/>
      <c r="C88" s="150"/>
      <c r="D88" s="150"/>
      <c r="E88" s="151"/>
      <c r="F88" s="152"/>
      <c r="G88" s="153"/>
      <c r="H88" s="154"/>
      <c r="I88" s="155"/>
      <c r="J88" s="156"/>
      <c r="K88" s="152"/>
      <c r="L88" s="19"/>
    </row>
    <row r="89" spans="1:12">
      <c r="A89" s="19"/>
      <c r="B89" s="19"/>
      <c r="C89" s="19"/>
      <c r="D89" s="157"/>
      <c r="E89" s="19"/>
      <c r="F89" s="158"/>
      <c r="G89" s="19"/>
      <c r="H89" s="19"/>
      <c r="I89" s="159"/>
      <c r="J89" s="19"/>
      <c r="K89" s="19"/>
      <c r="L89" s="19"/>
    </row>
    <row r="90" spans="1:12">
      <c r="A90" s="19"/>
      <c r="B90" s="19"/>
      <c r="C90" s="19"/>
      <c r="D90" s="157"/>
      <c r="E90" s="19"/>
      <c r="F90" s="160"/>
      <c r="G90" s="19"/>
      <c r="H90" s="19"/>
      <c r="I90" s="159"/>
      <c r="J90" s="19"/>
      <c r="K90" s="19"/>
      <c r="L90" s="19"/>
    </row>
    <row r="91" spans="1:12">
      <c r="A91" s="19"/>
      <c r="B91" s="19"/>
      <c r="C91" s="150"/>
      <c r="D91" s="150"/>
      <c r="E91" s="151"/>
      <c r="F91" s="152"/>
      <c r="G91" s="153"/>
      <c r="H91" s="154"/>
      <c r="I91" s="155"/>
      <c r="J91" s="156"/>
      <c r="K91" s="152"/>
      <c r="L91" s="19"/>
    </row>
    <row r="92" spans="1:12">
      <c r="A92" s="19"/>
      <c r="B92" s="19"/>
      <c r="C92" s="19"/>
      <c r="D92" s="157"/>
      <c r="E92" s="19"/>
      <c r="F92" s="158"/>
      <c r="G92" s="19"/>
      <c r="H92" s="19"/>
      <c r="I92" s="159"/>
      <c r="J92" s="19"/>
      <c r="K92" s="19"/>
      <c r="L92" s="19"/>
    </row>
    <row r="93" spans="1:12">
      <c r="A93" s="19"/>
      <c r="B93" s="19"/>
      <c r="C93" s="19"/>
      <c r="D93" s="157"/>
      <c r="E93" s="19"/>
      <c r="F93" s="160"/>
      <c r="G93" s="19"/>
      <c r="H93" s="19"/>
      <c r="I93" s="159"/>
      <c r="J93" s="19"/>
      <c r="K93" s="19"/>
      <c r="L93" s="19"/>
    </row>
    <row r="94" spans="1:12">
      <c r="A94" s="19"/>
      <c r="B94" s="19"/>
      <c r="C94" s="150"/>
      <c r="D94" s="150"/>
      <c r="E94" s="151"/>
      <c r="F94" s="152"/>
      <c r="G94" s="153"/>
      <c r="H94" s="154"/>
      <c r="I94" s="155"/>
      <c r="J94" s="156"/>
      <c r="K94" s="152"/>
      <c r="L94" s="19"/>
    </row>
    <row r="95" spans="1:12">
      <c r="A95" s="19"/>
      <c r="B95" s="19"/>
      <c r="C95" s="19"/>
      <c r="D95" s="157"/>
      <c r="E95" s="19"/>
      <c r="F95" s="158"/>
      <c r="G95" s="19"/>
      <c r="H95" s="19"/>
      <c r="I95" s="159"/>
      <c r="J95" s="19"/>
      <c r="K95" s="19"/>
      <c r="L95" s="19"/>
    </row>
    <row r="96" spans="1:12">
      <c r="A96" s="19"/>
      <c r="B96" s="19"/>
      <c r="C96" s="19"/>
      <c r="D96" s="157"/>
      <c r="E96" s="19"/>
      <c r="F96" s="160"/>
      <c r="G96" s="19"/>
      <c r="H96" s="19"/>
      <c r="I96" s="159"/>
      <c r="J96" s="19"/>
      <c r="K96" s="19"/>
      <c r="L96" s="19"/>
    </row>
    <row r="97" spans="1:12">
      <c r="A97" s="19"/>
      <c r="B97" s="19"/>
      <c r="C97" s="150"/>
      <c r="D97" s="150"/>
      <c r="E97" s="151"/>
      <c r="F97" s="152"/>
      <c r="G97" s="153"/>
      <c r="H97" s="154"/>
      <c r="I97" s="155"/>
      <c r="J97" s="156"/>
      <c r="K97" s="152"/>
      <c r="L97" s="19"/>
    </row>
    <row r="98" spans="1:12">
      <c r="A98" s="19"/>
      <c r="B98" s="19"/>
      <c r="C98" s="19"/>
      <c r="D98" s="157"/>
      <c r="E98" s="19"/>
      <c r="F98" s="158"/>
      <c r="G98" s="19"/>
      <c r="H98" s="19"/>
      <c r="I98" s="159"/>
      <c r="J98" s="19"/>
      <c r="K98" s="19"/>
      <c r="L98" s="19"/>
    </row>
    <row r="99" spans="1:12">
      <c r="A99" s="19"/>
      <c r="B99" s="19"/>
      <c r="C99" s="19"/>
      <c r="D99" s="157"/>
      <c r="E99" s="19"/>
      <c r="F99" s="160"/>
      <c r="G99" s="19"/>
      <c r="H99" s="19"/>
      <c r="I99" s="159"/>
      <c r="J99" s="19"/>
      <c r="K99" s="19"/>
      <c r="L99" s="19"/>
    </row>
    <row r="100" spans="1:12">
      <c r="A100" s="19"/>
      <c r="B100" s="19"/>
      <c r="C100" s="150"/>
      <c r="D100" s="150"/>
      <c r="E100" s="151"/>
      <c r="F100" s="152"/>
      <c r="G100" s="153"/>
      <c r="H100" s="154"/>
      <c r="I100" s="155"/>
      <c r="J100" s="156"/>
      <c r="K100" s="152"/>
      <c r="L100" s="19"/>
    </row>
    <row r="101" spans="1:12">
      <c r="A101" s="19"/>
      <c r="B101" s="19"/>
      <c r="C101" s="19"/>
      <c r="D101" s="157"/>
      <c r="E101" s="19"/>
      <c r="F101" s="158"/>
      <c r="G101" s="19"/>
      <c r="H101" s="19"/>
      <c r="I101" s="159"/>
      <c r="J101" s="19"/>
      <c r="K101" s="19"/>
      <c r="L101" s="19"/>
    </row>
    <row r="102" spans="1:12">
      <c r="A102" s="19"/>
      <c r="B102" s="19"/>
      <c r="C102" s="19"/>
      <c r="D102" s="157"/>
      <c r="E102" s="19"/>
      <c r="F102" s="160"/>
      <c r="G102" s="19"/>
      <c r="H102" s="19"/>
      <c r="I102" s="159"/>
      <c r="J102" s="19"/>
      <c r="K102" s="19"/>
      <c r="L102" s="19"/>
    </row>
    <row r="103" spans="1:12">
      <c r="A103" s="19"/>
      <c r="B103" s="19"/>
      <c r="C103" s="150"/>
      <c r="D103" s="150"/>
      <c r="E103" s="151"/>
      <c r="F103" s="152"/>
      <c r="G103" s="153"/>
      <c r="H103" s="154"/>
      <c r="I103" s="155"/>
      <c r="J103" s="156"/>
      <c r="K103" s="152"/>
      <c r="L103" s="19"/>
    </row>
    <row r="104" spans="1:12">
      <c r="A104" s="19"/>
      <c r="B104" s="19"/>
      <c r="C104" s="19"/>
      <c r="D104" s="157"/>
      <c r="E104" s="19"/>
      <c r="F104" s="158"/>
      <c r="G104" s="19"/>
      <c r="H104" s="19"/>
      <c r="I104" s="159"/>
      <c r="J104" s="19"/>
      <c r="K104" s="19"/>
      <c r="L104" s="19"/>
    </row>
    <row r="105" spans="1:12">
      <c r="A105" s="19"/>
      <c r="B105" s="19"/>
      <c r="C105" s="19"/>
      <c r="D105" s="157"/>
      <c r="E105" s="19"/>
      <c r="F105" s="160"/>
      <c r="G105" s="19"/>
      <c r="H105" s="19"/>
      <c r="I105" s="159"/>
      <c r="J105" s="19"/>
      <c r="K105" s="19"/>
      <c r="L105" s="19"/>
    </row>
    <row r="106" spans="1:12">
      <c r="A106" s="19"/>
      <c r="B106" s="19"/>
      <c r="C106" s="150"/>
      <c r="D106" s="150"/>
      <c r="E106" s="151"/>
      <c r="F106" s="152"/>
      <c r="G106" s="153"/>
      <c r="H106" s="154"/>
      <c r="I106" s="155"/>
      <c r="J106" s="156"/>
      <c r="K106" s="152"/>
      <c r="L106" s="19"/>
    </row>
    <row r="107" spans="1:12">
      <c r="A107" s="19"/>
      <c r="B107" s="19"/>
      <c r="C107" s="19"/>
      <c r="D107" s="157"/>
      <c r="E107" s="19"/>
      <c r="F107" s="158"/>
      <c r="G107" s="19"/>
      <c r="H107" s="19"/>
      <c r="I107" s="159"/>
      <c r="J107" s="19"/>
      <c r="K107" s="19"/>
      <c r="L107" s="19"/>
    </row>
    <row r="108" spans="1:12">
      <c r="A108" s="19"/>
      <c r="B108" s="19"/>
      <c r="C108" s="19"/>
      <c r="D108" s="157"/>
      <c r="E108" s="19"/>
      <c r="F108" s="160"/>
      <c r="G108" s="19"/>
      <c r="H108" s="19"/>
      <c r="I108" s="159"/>
      <c r="J108" s="19"/>
      <c r="K108" s="19"/>
      <c r="L108" s="19"/>
    </row>
    <row r="109" spans="1:12">
      <c r="A109" s="19"/>
      <c r="B109" s="19"/>
      <c r="C109" s="150"/>
      <c r="D109" s="150"/>
      <c r="E109" s="151"/>
      <c r="F109" s="152"/>
      <c r="G109" s="153"/>
      <c r="H109" s="154"/>
      <c r="I109" s="155"/>
      <c r="J109" s="156"/>
      <c r="K109" s="152"/>
      <c r="L109" s="19"/>
    </row>
    <row r="110" spans="1:12">
      <c r="A110" s="19"/>
      <c r="B110" s="19"/>
      <c r="C110" s="19"/>
      <c r="D110" s="157"/>
      <c r="E110" s="19"/>
      <c r="F110" s="158"/>
      <c r="G110" s="19"/>
      <c r="H110" s="19"/>
      <c r="I110" s="159"/>
      <c r="J110" s="19"/>
      <c r="K110" s="19"/>
      <c r="L110" s="19"/>
    </row>
    <row r="111" spans="1:12">
      <c r="A111" s="19"/>
      <c r="B111" s="19"/>
      <c r="C111" s="19"/>
      <c r="D111" s="157"/>
      <c r="E111" s="19"/>
      <c r="F111" s="160"/>
      <c r="G111" s="19"/>
      <c r="H111" s="19"/>
      <c r="I111" s="159"/>
      <c r="J111" s="19"/>
      <c r="K111" s="19"/>
      <c r="L111" s="19"/>
    </row>
    <row r="112" spans="1:12">
      <c r="A112" s="19"/>
      <c r="B112" s="19"/>
      <c r="C112" s="150"/>
      <c r="D112" s="150"/>
      <c r="E112" s="151"/>
      <c r="F112" s="152"/>
      <c r="G112" s="153"/>
      <c r="H112" s="154"/>
      <c r="I112" s="155"/>
      <c r="J112" s="156"/>
      <c r="K112" s="152"/>
      <c r="L112" s="19"/>
    </row>
    <row r="113" spans="1:12">
      <c r="A113" s="19"/>
      <c r="B113" s="19"/>
      <c r="C113" s="19"/>
      <c r="D113" s="157"/>
      <c r="E113" s="19"/>
      <c r="F113" s="158"/>
      <c r="G113" s="19"/>
      <c r="H113" s="19"/>
      <c r="I113" s="159"/>
      <c r="J113" s="19"/>
      <c r="K113" s="19"/>
      <c r="L113" s="19"/>
    </row>
    <row r="114" spans="1:12">
      <c r="A114" s="19"/>
      <c r="B114" s="19"/>
      <c r="C114" s="19"/>
      <c r="D114" s="157"/>
      <c r="E114" s="19"/>
      <c r="F114" s="160"/>
      <c r="G114" s="19"/>
      <c r="H114" s="19"/>
      <c r="I114" s="159"/>
      <c r="J114" s="19"/>
      <c r="K114" s="19"/>
      <c r="L114" s="19"/>
    </row>
    <row r="115" spans="1:12">
      <c r="A115" s="19"/>
      <c r="B115" s="19"/>
      <c r="C115" s="150"/>
      <c r="D115" s="150"/>
      <c r="E115" s="151"/>
      <c r="F115" s="152"/>
      <c r="G115" s="153"/>
      <c r="H115" s="154"/>
      <c r="I115" s="155"/>
      <c r="J115" s="156"/>
      <c r="K115" s="152"/>
      <c r="L115" s="19"/>
    </row>
    <row r="116" spans="1:12">
      <c r="A116" s="19"/>
      <c r="B116" s="19"/>
      <c r="C116" s="19"/>
      <c r="D116" s="157"/>
      <c r="E116" s="19"/>
      <c r="F116" s="158"/>
      <c r="G116" s="19"/>
      <c r="H116" s="19"/>
      <c r="I116" s="159"/>
      <c r="J116" s="19"/>
      <c r="K116" s="19"/>
      <c r="L116" s="19"/>
    </row>
    <row r="117" spans="1:12">
      <c r="A117" s="19"/>
      <c r="B117" s="19"/>
      <c r="C117" s="19"/>
      <c r="D117" s="157"/>
      <c r="E117" s="19"/>
      <c r="F117" s="160"/>
      <c r="G117" s="19"/>
      <c r="H117" s="19"/>
      <c r="I117" s="159"/>
      <c r="J117" s="19"/>
      <c r="K117" s="19"/>
      <c r="L117" s="19"/>
    </row>
    <row r="118" spans="1:12">
      <c r="A118" s="19"/>
      <c r="B118" s="19"/>
      <c r="C118" s="150"/>
      <c r="D118" s="150"/>
      <c r="E118" s="151"/>
      <c r="F118" s="152"/>
      <c r="G118" s="153"/>
      <c r="H118" s="154"/>
      <c r="I118" s="155"/>
      <c r="J118" s="156"/>
      <c r="K118" s="152"/>
      <c r="L118" s="19"/>
    </row>
    <row r="119" spans="1:12">
      <c r="A119" s="19"/>
      <c r="B119" s="19"/>
      <c r="C119" s="19"/>
      <c r="D119" s="157"/>
      <c r="E119" s="19"/>
      <c r="F119" s="158"/>
      <c r="G119" s="19"/>
      <c r="H119" s="19"/>
      <c r="I119" s="159"/>
      <c r="J119" s="19"/>
      <c r="K119" s="19"/>
      <c r="L119" s="19"/>
    </row>
    <row r="120" spans="1:12">
      <c r="A120" s="19"/>
      <c r="B120" s="19"/>
      <c r="C120" s="19"/>
      <c r="D120" s="157"/>
      <c r="E120" s="19"/>
      <c r="F120" s="160"/>
      <c r="G120" s="19"/>
      <c r="H120" s="19"/>
      <c r="I120" s="159"/>
      <c r="J120" s="19"/>
      <c r="K120" s="19"/>
      <c r="L120" s="19"/>
    </row>
    <row r="121" spans="1:12">
      <c r="A121" s="19"/>
      <c r="B121" s="19"/>
      <c r="C121" s="150"/>
      <c r="D121" s="150"/>
      <c r="E121" s="151"/>
      <c r="F121" s="152"/>
      <c r="G121" s="153"/>
      <c r="H121" s="154"/>
      <c r="I121" s="155"/>
      <c r="J121" s="156"/>
      <c r="K121" s="152"/>
      <c r="L121" s="19"/>
    </row>
    <row r="122" spans="1:12">
      <c r="A122" s="19"/>
      <c r="B122" s="19"/>
      <c r="C122" s="19"/>
      <c r="D122" s="157"/>
      <c r="E122" s="19"/>
      <c r="F122" s="158"/>
      <c r="G122" s="19"/>
      <c r="H122" s="19"/>
      <c r="I122" s="159"/>
      <c r="J122" s="19"/>
      <c r="K122" s="19"/>
      <c r="L122" s="19"/>
    </row>
    <row r="123" spans="1:12">
      <c r="A123" s="19"/>
      <c r="B123" s="19"/>
      <c r="C123" s="19"/>
      <c r="D123" s="157"/>
      <c r="E123" s="19"/>
      <c r="F123" s="160"/>
      <c r="G123" s="19"/>
      <c r="H123" s="19"/>
      <c r="I123" s="159"/>
      <c r="J123" s="19"/>
      <c r="K123" s="19"/>
      <c r="L123" s="19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</sheetData>
  <mergeCells count="12">
    <mergeCell ref="E76:H76"/>
    <mergeCell ref="E78:H78"/>
    <mergeCell ref="E29:H29"/>
    <mergeCell ref="E50:H50"/>
    <mergeCell ref="E52:H52"/>
    <mergeCell ref="E54:H54"/>
    <mergeCell ref="E74:H74"/>
    <mergeCell ref="L2:V2"/>
    <mergeCell ref="E7:H7"/>
    <mergeCell ref="E9:H9"/>
    <mergeCell ref="E11:H11"/>
    <mergeCell ref="E20:H2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1.PP</vt:lpstr>
      <vt:lpstr>1.PP - Krycí list</vt:lpstr>
      <vt:lpstr>1.NP</vt:lpstr>
      <vt:lpstr>1.NP - Krycí list</vt:lpstr>
      <vt:lpstr>2.NP</vt:lpstr>
      <vt:lpstr>2.NP - 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Iveta Volfová</dc:creator>
  <dc:description/>
  <cp:lastModifiedBy>Hana Sýkorová</cp:lastModifiedBy>
  <cp:revision>1</cp:revision>
  <cp:lastPrinted>2017-11-29T08:01:59Z</cp:lastPrinted>
  <dcterms:created xsi:type="dcterms:W3CDTF">2017-11-06T06:59:51Z</dcterms:created>
  <dcterms:modified xsi:type="dcterms:W3CDTF">2024-02-23T10:07:57Z</dcterms:modified>
  <dc:language>cs-CZ</dc:language>
</cp:coreProperties>
</file>